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34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7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324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335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326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337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317.xml" ContentType="application/vnd.openxmlformats-officedocument.spreadsheetml.revisionLog+xml"/>
  <Override PartName="/xl/revisions/revisionLog338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328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318.xml" ContentType="application/vnd.openxmlformats-officedocument.spreadsheetml.revisionLog+xml"/>
  <Override PartName="/xl/revisions/revisionLog339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329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340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319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330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320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341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33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321.xml" ContentType="application/vnd.openxmlformats-officedocument.spreadsheetml.revisionLog+xml"/>
  <Override PartName="/xl/revisions/revisionLog342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332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322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333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323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334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325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336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316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327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22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G:\Production\SAUCES\J.Dom\planning sauces\sauces 2019\"/>
    </mc:Choice>
  </mc:AlternateContent>
  <xr:revisionPtr revIDLastSave="0" documentId="13_ncr:81_{ABABAF97-63EB-443D-82FF-65159287013C}" xr6:coauthVersionLast="41" xr6:coauthVersionMax="41" xr10:uidLastSave="{00000000-0000-0000-0000-000000000000}"/>
  <bookViews>
    <workbookView xWindow="28680" yWindow="-120" windowWidth="29040" windowHeight="16440" activeTab="1" xr2:uid="{00000000-000D-0000-FFFF-FFFF00000000}"/>
  </bookViews>
  <sheets>
    <sheet name="Feuil1" sheetId="1" r:id="rId1"/>
    <sheet name="PHS" sheetId="2" r:id="rId2"/>
    <sheet name="Feuil5" sheetId="6" r:id="rId3"/>
    <sheet name="Feuil2" sheetId="3" r:id="rId4"/>
    <sheet name="Feuil3" sheetId="4" r:id="rId5"/>
    <sheet name="Feuil4" sheetId="5" r:id="rId6"/>
  </sheets>
  <externalReferences>
    <externalReference r:id="rId7"/>
    <externalReference r:id="rId8"/>
    <externalReference r:id="rId9"/>
    <externalReference r:id="rId10"/>
  </externalReferences>
  <definedNames>
    <definedName name="_xlnm._FilterDatabase" localSheetId="3" hidden="1">Feuil2!$B$1:$C$218</definedName>
    <definedName name="_xlnm.Print_Titles" localSheetId="1">PHS!$2:$2</definedName>
    <definedName name="Z_1287D175_78A3_4D0C_A535_EEB6CB1C6C1E_.wvu.FilterData" localSheetId="3" hidden="1">Feuil2!$B$1:$C$210</definedName>
    <definedName name="Z_12FB8B7B_CC6D_4F23_92BA_3D9D972ABE4B_.wvu.FilterData" localSheetId="3" hidden="1">Feuil2!$B$1:$C$159</definedName>
    <definedName name="Z_147E1161_FE98_4207_9547_9D6A1B35FE12_.wvu.FilterData" localSheetId="3" hidden="1">Feuil2!$B$1:$C$167</definedName>
    <definedName name="Z_18A85D20_1DE6_46F7_95C3_AB51260618A5_.wvu.FilterData" localSheetId="3" hidden="1">Feuil2!$B$1:$C$205</definedName>
    <definedName name="Z_2435F7F2_EE5A_4126_B252_DA33D70C025A_.wvu.FilterData" localSheetId="3" hidden="1">Feuil2!$B$1:$C$1</definedName>
    <definedName name="Z_2435F7F2_EE5A_4126_B252_DA33D70C025A_.wvu.PrintArea" localSheetId="1" hidden="1">PHS!#REF!</definedName>
    <definedName name="Z_2435F7F2_EE5A_4126_B252_DA33D70C025A_.wvu.PrintTitles" localSheetId="1" hidden="1">PHS!$2:$2</definedName>
    <definedName name="Z_2938C598_5DA3_44A4_A5CD_71625FD74CB3_.wvu.FilterData" localSheetId="3" hidden="1">Feuil2!$B$1:$C$201</definedName>
    <definedName name="Z_32FE6FBF_4DF5_4EC1_97D6_EE12ECC1B1AC_.wvu.FilterData" localSheetId="3" hidden="1">Feuil2!$B$1:$C$200</definedName>
    <definedName name="Z_39E705FE_B40C_49CC_8A9D_8C4B8324F889_.wvu.FilterData" localSheetId="3" hidden="1">Feuil2!$B$1:$C$184</definedName>
    <definedName name="Z_3D2D1F7E_3BA2_4E28_AEE8_A30B0E3A69FB_.wvu.FilterData" localSheetId="3" hidden="1">Feuil2!$B$1:$C$177</definedName>
    <definedName name="Z_3D2D1F7E_3BA2_4E28_AEE8_A30B0E3A69FB_.wvu.PrintArea" localSheetId="1" hidden="1">PHS!#REF!</definedName>
    <definedName name="Z_3D2D1F7E_3BA2_4E28_AEE8_A30B0E3A69FB_.wvu.PrintTitles" localSheetId="1" hidden="1">PHS!$2:$2</definedName>
    <definedName name="Z_3D2D1F7E_3BA2_4E28_AEE8_A30B0E3A69FB_.wvu.Rows" localSheetId="1" hidden="1">PHS!#REF!</definedName>
    <definedName name="Z_47E8267F_85C8_4433_899B_77A04C7E77EA_.wvu.FilterData" localSheetId="3" hidden="1">Feuil2!$B$1:$C$163</definedName>
    <definedName name="Z_4920D62B_2CDE_46D7_AD9B_0909E1F7FBDE_.wvu.PrintArea" localSheetId="1" hidden="1">PHS!#REF!</definedName>
    <definedName name="Z_4920D62B_2CDE_46D7_AD9B_0909E1F7FBDE_.wvu.PrintTitles" localSheetId="1" hidden="1">PHS!$2:$2</definedName>
    <definedName name="Z_4B36FD09_1787_4B14_843C_DA2303D284D0_.wvu.FilterData" localSheetId="3" hidden="1">Feuil2!$B$1:$C$176</definedName>
    <definedName name="Z_4C9D2519_F351_4370_8B73_98AEDC51CDAA_.wvu.PrintArea" localSheetId="1" hidden="1">PHS!#REF!</definedName>
    <definedName name="Z_4C9D2519_F351_4370_8B73_98AEDC51CDAA_.wvu.PrintTitles" localSheetId="1" hidden="1">PHS!$2:$2</definedName>
    <definedName name="Z_4CC0FBF7_E38C_4C9C_BCD8_A5742EFF9BEA_.wvu.FilterData" localSheetId="3" hidden="1">Feuil2!$B$1:$C$177</definedName>
    <definedName name="Z_50698C04_7542_48B6_BB5A_06C957E02C2F_.wvu.FilterData" localSheetId="3" hidden="1">Feuil2!$B$1:$C$203</definedName>
    <definedName name="Z_5CCB14D7_39B9_453A_BF20_39B53EFE65BB_.wvu.FilterData" localSheetId="3" hidden="1">Feuil2!$B$1:$C$218</definedName>
    <definedName name="Z_5CCB14D7_39B9_453A_BF20_39B53EFE65BB_.wvu.PrintArea" localSheetId="1" hidden="1">PHS!$A$1523:$I$1559</definedName>
    <definedName name="Z_5CCB14D7_39B9_453A_BF20_39B53EFE65BB_.wvu.PrintTitles" localSheetId="1" hidden="1">PHS!$2:$2</definedName>
    <definedName name="Z_76F21132_E21C_4D9F_8E24_456BC967E70D_.wvu.FilterData" localSheetId="3" hidden="1">Feuil2!$B$1:$C$218</definedName>
    <definedName name="Z_76F21132_E21C_4D9F_8E24_456BC967E70D_.wvu.PrintArea" localSheetId="1" hidden="1">PHS!$A$2:$U$1988</definedName>
    <definedName name="Z_76F21132_E21C_4D9F_8E24_456BC967E70D_.wvu.PrintTitles" localSheetId="1" hidden="1">PHS!$2:$2</definedName>
    <definedName name="Z_76F21132_E21C_4D9F_8E24_456BC967E70D_.wvu.Rows" localSheetId="1" hidden="1">PHS!$4:$1868</definedName>
    <definedName name="Z_80E8011E_8CC6_40AA_A1BE_46C0FB529EE2_.wvu.FilterData" localSheetId="3" hidden="1">Feuil2!$B$1:$C$218</definedName>
    <definedName name="Z_80E8011E_8CC6_40AA_A1BE_46C0FB529EE2_.wvu.PrintArea" localSheetId="1" hidden="1">PHS!$B$203:$I$226</definedName>
    <definedName name="Z_80E8011E_8CC6_40AA_A1BE_46C0FB529EE2_.wvu.PrintTitles" localSheetId="1" hidden="1">PHS!$2:$2</definedName>
    <definedName name="Z_97F3D65C_7623_4FBA_9661_A690EDAFD1E2_.wvu.PrintTitles" localSheetId="1" hidden="1">PHS!$2:$2</definedName>
    <definedName name="Z_9DC6467B_AE31_4A24_936A_03CCCA0C107D_.wvu.FilterData" localSheetId="3" hidden="1">Feuil2!$B$1:$C$210</definedName>
    <definedName name="Z_9DC6467B_AE31_4A24_936A_03CCCA0C107D_.wvu.PrintArea" localSheetId="1" hidden="1">PHS!$A$1633:$I$1702</definedName>
    <definedName name="Z_9DC6467B_AE31_4A24_936A_03CCCA0C107D_.wvu.PrintTitles" localSheetId="1" hidden="1">PHS!$2:$2</definedName>
    <definedName name="Z_9DC6467B_AE31_4A24_936A_03CCCA0C107D_.wvu.Rows" localSheetId="1" hidden="1">PHS!$4:$1459</definedName>
    <definedName name="Z_9E391C03_9CDD_4AD2_94C3_9C7597C060F5_.wvu.FilterData" localSheetId="3" hidden="1">Feuil2!$B$1:$C$188</definedName>
    <definedName name="Z_A4812406_2100_4335_8B92_771D5826C943_.wvu.FilterData" localSheetId="3" hidden="1">Feuil2!$B$1:$C$218</definedName>
    <definedName name="Z_A4812406_2100_4335_8B92_771D5826C943_.wvu.PrintArea" localSheetId="1" hidden="1">PHS!$A$1069:$L$1122</definedName>
    <definedName name="Z_A4812406_2100_4335_8B92_771D5826C943_.wvu.PrintTitles" localSheetId="1" hidden="1">PHS!$2:$2</definedName>
    <definedName name="Z_A4812406_2100_4335_8B92_771D5826C943_.wvu.Rows" localSheetId="1" hidden="1">PHS!$4:$1007</definedName>
    <definedName name="Z_A57A51A4_0B0B_45EF_9CF5_7793D540860C_.wvu.PrintArea" localSheetId="1" hidden="1">PHS!#REF!</definedName>
    <definedName name="Z_A57A51A4_0B0B_45EF_9CF5_7793D540860C_.wvu.PrintTitles" localSheetId="1" hidden="1">PHS!$2:$2</definedName>
    <definedName name="Z_B5DDB5FB_FCD4_40C0_908F_4FA6ABEA626B_.wvu.FilterData" localSheetId="3" hidden="1">Feuil2!$B$1:$C$209</definedName>
    <definedName name="Z_BB98E730_F852_457C_8C18_969C28949172_.wvu.FilterData" localSheetId="3" hidden="1">Feuil2!$B$1:$C$1</definedName>
    <definedName name="Z_C30444E2_62EB_45C8_95D9_07DAF1D9D8AC_.wvu.PrintArea" localSheetId="1" hidden="1">PHS!#REF!</definedName>
    <definedName name="Z_C30444E2_62EB_45C8_95D9_07DAF1D9D8AC_.wvu.PrintTitles" localSheetId="1" hidden="1">PHS!$2:$2</definedName>
    <definedName name="Z_CDCE529D_EAE6_470F_95BC_60C2A8282141_.wvu.FilterData" localSheetId="3" hidden="1">Feuil2!$B$1:$C$204</definedName>
    <definedName name="Z_DBF41334_A514_4F75_863E_291113BF03D6_.wvu.FilterData" localSheetId="3" hidden="1">Feuil2!$B$1:$C$168</definedName>
    <definedName name="Z_DEDFB832_8C19_4A40_BA51_3A2F81377507_.wvu.FilterData" localSheetId="3" hidden="1">Feuil2!$B$1:$C$216</definedName>
    <definedName name="Z_F4471BBB_EC57_4FA3_8628_F16227A0D3A9_.wvu.FilterData" localSheetId="3" hidden="1">Feuil2!$B$1:$C$188</definedName>
    <definedName name="Z_F4471BBB_EC57_4FA3_8628_F16227A0D3A9_.wvu.PrintTitles" localSheetId="1" hidden="1">PHS!$2:$2</definedName>
    <definedName name="Z_F5A96021_8905_4DDE_A218_A154E6468B82_.wvu.FilterData" localSheetId="3" hidden="1">Feuil2!$B$1:$C$186</definedName>
    <definedName name="Z_F75A0FC8_0A1B_4DE0_9A32_5143F6752B3E_.wvu.FilterData" localSheetId="3" hidden="1">Feuil2!$B$1:$C$218</definedName>
    <definedName name="Z_F75A0FC8_0A1B_4DE0_9A32_5143F6752B3E_.wvu.PrintArea" localSheetId="1" hidden="1">PHS!$A$595:$I$625</definedName>
    <definedName name="Z_F75A0FC8_0A1B_4DE0_9A32_5143F6752B3E_.wvu.PrintTitles" localSheetId="1" hidden="1">PHS!$2:$2</definedName>
    <definedName name="Z_F75A0FC8_0A1B_4DE0_9A32_5143F6752B3E_.wvu.Rows" localSheetId="1" hidden="1">PHS!$4:$1398</definedName>
    <definedName name="Z_F972583F_4A1A_44CF_810A_D2D8047376BA_.wvu.FilterData" localSheetId="3" hidden="1">Feuil2!$B$1:$C$207</definedName>
    <definedName name="Z_FC7BEBEA_9A89_4726_BCEF_101025680359_.wvu.FilterData" localSheetId="3" hidden="1">Feuil2!$B$1:$C$211</definedName>
    <definedName name="Z_FC7BEBEA_9A89_4726_BCEF_101025680359_.wvu.PrintArea" localSheetId="1" hidden="1">PHS!$A$1633:$I$1702</definedName>
    <definedName name="Z_FC7BEBEA_9A89_4726_BCEF_101025680359_.wvu.PrintTitles" localSheetId="1" hidden="1">PHS!$2:$2</definedName>
    <definedName name="Z_FC7BEBEA_9A89_4726_BCEF_101025680359_.wvu.Rows" localSheetId="1" hidden="1">PHS!$4:$1459</definedName>
    <definedName name="_xlnm.Print_Area" localSheetId="1">PHS!$A$1523:$I$1559</definedName>
  </definedNames>
  <calcPr calcId="191029"/>
  <customWorkbookViews>
    <customWorkbookView name="LIONEL GUILLOY - Affichage personnalisé" guid="{80E8011E-8CC6-40AA-A1BE-46C0FB529EE2}" mergeInterval="0" personalView="1" maximized="1" xWindow="-8" yWindow="-8" windowWidth="1296" windowHeight="1000" activeSheetId="2"/>
    <customWorkbookView name="Ludovic VIGNON - Affichage personnalisé" guid="{A4812406-2100-4335-8B92-771D5826C943}" mergeInterval="0" personalView="1" maximized="1" xWindow="-8" yWindow="-8" windowWidth="1382" windowHeight="744" activeSheetId="2"/>
    <customWorkbookView name="Atelier Sauces - Affichage personnalisé" guid="{F75A0FC8-0A1B-4DE0-9A32-5143F6752B3E}" mergeInterval="0" personalView="1" maximized="1" xWindow="-8" yWindow="-8" windowWidth="1296" windowHeight="1000" activeSheetId="2"/>
    <customWorkbookView name="Dominique JACQ - Affichage personnalisé" guid="{5CCB14D7-39B9-453A-BF20-39B53EFE65BB}" mergeInterval="0" personalView="1" maximized="1" xWindow="1912" yWindow="-8" windowWidth="1936" windowHeight="1096" activeSheetId="2"/>
    <customWorkbookView name="Labo Plouédern - Affichage personnalisé" guid="{9DC6467B-AE31-4A24-936A-03CCCA0C107D}" mergeInterval="0" personalView="1" maximized="1" xWindow="-8" yWindow="-8" windowWidth="1936" windowHeight="1056" activeSheetId="2"/>
    <customWorkbookView name="Local Pesee - Affichage personnalisé" guid="{F4471BBB-EC57-4FA3-8628-F16227A0D3A9}" mergeInterval="0" personalView="1" maximized="1" xWindow="-8" yWindow="-8" windowWidth="1936" windowHeight="1056" activeSheetId="2"/>
    <customWorkbookView name="Karine CREIGNOU - Affichage personnalisé" guid="{3D2D1F7E-3BA2-4E28-AEE8-A30B0E3A69FB}" mergeInterval="0" personalView="1" maximized="1" xWindow="-8" yWindow="-8" windowWidth="1382" windowHeight="744" activeSheetId="2"/>
    <customWorkbookView name="Camille POINSIGNON - Affichage personnalisé" guid="{2435F7F2-EE5A-4126-B252-DA33D70C025A}" mergeInterval="0" personalView="1" maximized="1" xWindow="-8" yWindow="-8" windowWidth="1382" windowHeight="744" activeSheetId="2"/>
    <customWorkbookView name="Pierre Antoine BRUNEL - Affichage personnalisé" guid="{FC7BEBEA-9A89-4726-BCEF-101025680359}" mergeInterval="0" personalView="1" maximized="1" xWindow="-8" yWindow="-8" windowWidth="1382" windowHeight="744" activeSheetId="2"/>
    <customWorkbookView name="Sylvie BAUVAL - Affichage personnalisé" guid="{76F21132-E21C-4D9F-8E24-456BC967E70D}" mergeInterval="0" personalView="1" maximized="1" xWindow="-8" yWindow="-8" windowWidth="1936" windowHeight="1056" activeSheetId="2"/>
  </customWorkbookViews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14" i="2" l="1"/>
  <c r="G1991" i="2"/>
  <c r="G1956" i="2" l="1"/>
  <c r="G1948" i="2" l="1"/>
  <c r="G1863" i="2" l="1"/>
  <c r="G1864" i="2" s="1"/>
  <c r="G1865" i="2" s="1"/>
  <c r="G1866" i="2" s="1"/>
  <c r="G1839" i="2" l="1"/>
  <c r="G1813" i="2" l="1"/>
  <c r="G1822" i="2" l="1"/>
  <c r="G1823" i="2" s="1"/>
  <c r="G1806" i="2" l="1"/>
  <c r="G1790" i="2" l="1"/>
  <c r="G1791" i="2" l="1"/>
  <c r="G1792" i="2" s="1"/>
  <c r="G1782" i="2"/>
  <c r="G1761" i="2" l="1"/>
  <c r="G1772" i="2" l="1"/>
  <c r="G1773" i="2" s="1"/>
  <c r="G1774" i="2" s="1"/>
  <c r="G1776" i="2" s="1"/>
  <c r="L1755" i="2" l="1"/>
  <c r="K1755" i="2"/>
  <c r="I1708" i="2"/>
  <c r="I1707" i="2"/>
  <c r="L1702" i="2" l="1"/>
  <c r="K1702" i="2"/>
  <c r="I1635" i="2"/>
  <c r="I1634" i="2"/>
  <c r="L1631" i="2" l="1"/>
  <c r="K1631" i="2"/>
  <c r="I1581" i="2"/>
  <c r="I1580" i="2"/>
  <c r="L1577" i="2" l="1"/>
  <c r="K1577" i="2"/>
  <c r="I1525" i="2"/>
  <c r="I1524" i="2"/>
  <c r="G1479" i="2" l="1"/>
  <c r="G1480" i="2" s="1"/>
  <c r="L1512" i="2" l="1"/>
  <c r="K1512" i="2"/>
  <c r="I1478" i="2"/>
  <c r="I1477" i="2"/>
  <c r="I1470" i="2"/>
  <c r="I1469" i="2"/>
  <c r="I1461" i="2"/>
  <c r="G1370" i="2" l="1"/>
  <c r="G1371" i="2" s="1"/>
  <c r="G1372" i="2" s="1"/>
  <c r="G1373" i="2" s="1"/>
  <c r="L1458" i="2"/>
  <c r="K1458" i="2"/>
  <c r="G1403" i="2"/>
  <c r="I1402" i="2"/>
  <c r="I1401" i="2"/>
  <c r="I1384" i="2"/>
  <c r="I1389" i="2"/>
  <c r="L1398" i="2" l="1"/>
  <c r="K1398" i="2"/>
  <c r="I1360" i="2"/>
  <c r="L1347" i="2" l="1"/>
  <c r="K1347" i="2"/>
  <c r="I1311" i="2"/>
  <c r="I1310" i="2"/>
  <c r="G1178" i="2" l="1"/>
  <c r="G1179" i="2" s="1"/>
  <c r="G1180" i="2" s="1"/>
  <c r="G1181" i="2" s="1"/>
  <c r="G1127" i="2" l="1"/>
  <c r="G1128" i="2" s="1"/>
  <c r="G1129" i="2" s="1"/>
  <c r="G1130" i="2" s="1"/>
  <c r="G1131" i="2" s="1"/>
  <c r="G1132" i="2" s="1"/>
  <c r="G1133" i="2" s="1"/>
  <c r="G1134" i="2" s="1"/>
  <c r="L1182" i="2" l="1"/>
  <c r="K1182" i="2"/>
  <c r="I1126" i="2" l="1"/>
  <c r="I1125" i="2"/>
  <c r="I1071" i="2" l="1"/>
  <c r="I1070" i="2"/>
  <c r="G1069" i="2"/>
  <c r="G1025" i="2" l="1"/>
  <c r="L1068" i="2" l="1"/>
  <c r="K1068" i="2"/>
  <c r="I1010" i="2"/>
  <c r="I1009" i="2"/>
  <c r="I969" i="2" l="1"/>
  <c r="I998" i="2" l="1"/>
  <c r="I992" i="2"/>
  <c r="L980" i="2"/>
  <c r="K980" i="2"/>
  <c r="G983" i="2"/>
  <c r="L1006" i="2"/>
  <c r="K1006" i="2"/>
  <c r="I982" i="2"/>
  <c r="L981" i="2"/>
  <c r="K981" i="2"/>
  <c r="I958" i="2"/>
  <c r="I957" i="2"/>
  <c r="G893" i="2" l="1"/>
  <c r="G894" i="2" s="1"/>
  <c r="G895" i="2" s="1"/>
  <c r="G896" i="2" s="1"/>
  <c r="G897" i="2" s="1"/>
  <c r="G898" i="2" s="1"/>
  <c r="G899" i="2" s="1"/>
  <c r="L954" i="2" l="1"/>
  <c r="K954" i="2"/>
  <c r="G905" i="2"/>
  <c r="I904" i="2"/>
  <c r="I903" i="2"/>
  <c r="G906" i="2" l="1"/>
  <c r="G907" i="2" s="1"/>
  <c r="G908" i="2" s="1"/>
  <c r="G909" i="2" s="1"/>
  <c r="G910" i="2" s="1"/>
  <c r="G911" i="2" s="1"/>
  <c r="G912" i="2" s="1"/>
  <c r="G842" i="2"/>
  <c r="G843" i="2" s="1"/>
  <c r="L900" i="2" l="1"/>
  <c r="J900" i="2"/>
  <c r="K900" i="2" s="1"/>
  <c r="I841" i="2"/>
  <c r="I840" i="2"/>
  <c r="L838" i="2" l="1"/>
  <c r="J838" i="2"/>
  <c r="K838" i="2" s="1"/>
  <c r="I776" i="2"/>
  <c r="I775" i="2"/>
  <c r="G714" i="2" l="1"/>
  <c r="G715" i="2" s="1"/>
  <c r="G716" i="2" s="1"/>
  <c r="L773" i="2"/>
  <c r="J773" i="2"/>
  <c r="K773" i="2" s="1"/>
  <c r="I713" i="2"/>
  <c r="I712" i="2"/>
  <c r="I702" i="2" l="1"/>
  <c r="I689" i="2"/>
  <c r="I678" i="2"/>
  <c r="I664" i="2"/>
  <c r="I650" i="2"/>
  <c r="G614" i="2" l="1"/>
  <c r="G615" i="2" l="1"/>
  <c r="G616" i="2" s="1"/>
  <c r="G617" i="2" s="1"/>
  <c r="G618" i="2" s="1"/>
  <c r="G619" i="2" s="1"/>
  <c r="G620" i="2" s="1"/>
  <c r="G621" i="2" s="1"/>
  <c r="G623" i="2" s="1"/>
  <c r="G624" i="2" s="1"/>
  <c r="G625" i="2" s="1"/>
  <c r="G638" i="2"/>
  <c r="G639" i="2" s="1"/>
  <c r="L653" i="2"/>
  <c r="J653" i="2"/>
  <c r="G626" i="2" l="1"/>
  <c r="G627" i="2" s="1"/>
  <c r="G628" i="2" s="1"/>
  <c r="G629" i="2" s="1"/>
  <c r="L682" i="2"/>
  <c r="J682" i="2"/>
  <c r="L681" i="2"/>
  <c r="J681" i="2"/>
  <c r="L679" i="2"/>
  <c r="J679" i="2"/>
  <c r="L677" i="2"/>
  <c r="J677" i="2"/>
  <c r="L676" i="2"/>
  <c r="J676" i="2"/>
  <c r="L674" i="2"/>
  <c r="J674" i="2"/>
  <c r="L673" i="2"/>
  <c r="J673" i="2"/>
  <c r="L672" i="2"/>
  <c r="J672" i="2"/>
  <c r="L671" i="2"/>
  <c r="J671" i="2"/>
  <c r="L669" i="2"/>
  <c r="J669" i="2"/>
  <c r="L667" i="2"/>
  <c r="J667" i="2"/>
  <c r="L666" i="2"/>
  <c r="J666" i="2"/>
  <c r="L663" i="2"/>
  <c r="J663" i="2"/>
  <c r="L662" i="2"/>
  <c r="J662" i="2"/>
  <c r="L706" i="2"/>
  <c r="J706" i="2"/>
  <c r="L705" i="2"/>
  <c r="J705" i="2"/>
  <c r="L704" i="2"/>
  <c r="J704" i="2"/>
  <c r="L701" i="2"/>
  <c r="J701" i="2"/>
  <c r="L700" i="2"/>
  <c r="J700" i="2"/>
  <c r="L698" i="2"/>
  <c r="J698" i="2"/>
  <c r="L697" i="2"/>
  <c r="J697" i="2"/>
  <c r="L695" i="2"/>
  <c r="J695" i="2"/>
  <c r="L694" i="2"/>
  <c r="J694" i="2"/>
  <c r="L692" i="2"/>
  <c r="J692" i="2"/>
  <c r="L691" i="2"/>
  <c r="J691" i="2"/>
  <c r="L688" i="2"/>
  <c r="J688" i="2"/>
  <c r="L687" i="2"/>
  <c r="J687" i="2"/>
  <c r="L685" i="2"/>
  <c r="J685" i="2"/>
  <c r="L684" i="2"/>
  <c r="J684" i="2"/>
  <c r="L660" i="2"/>
  <c r="J660" i="2"/>
  <c r="L659" i="2"/>
  <c r="J659" i="2"/>
  <c r="L657" i="2"/>
  <c r="J657" i="2"/>
  <c r="L709" i="2"/>
  <c r="J709" i="2"/>
  <c r="K709" i="2" s="1"/>
  <c r="I637" i="2"/>
  <c r="I636" i="2"/>
  <c r="G583" i="2" l="1"/>
  <c r="G584" i="2" s="1"/>
  <c r="G585" i="2" s="1"/>
  <c r="G586" i="2" s="1"/>
  <c r="G587" i="2" s="1"/>
  <c r="G588" i="2" s="1"/>
  <c r="I622" i="2" l="1"/>
  <c r="I611" i="2"/>
  <c r="I595" i="2"/>
  <c r="I582" i="2"/>
  <c r="L633" i="2" l="1"/>
  <c r="J633" i="2"/>
  <c r="K633" i="2" s="1"/>
  <c r="I573" i="2"/>
  <c r="I572" i="2"/>
  <c r="L562" i="2" l="1"/>
  <c r="J562" i="2"/>
  <c r="K562" i="2" s="1"/>
  <c r="I558" i="2"/>
  <c r="I510" i="2"/>
  <c r="I517" i="2"/>
  <c r="I498" i="2"/>
  <c r="I497" i="2"/>
  <c r="L494" i="2" l="1"/>
  <c r="J494" i="2"/>
  <c r="K494" i="2" s="1"/>
  <c r="G435" i="2" l="1"/>
  <c r="G436" i="2" s="1"/>
  <c r="G437" i="2" s="1"/>
  <c r="G438" i="2" s="1"/>
  <c r="G439" i="2" s="1"/>
  <c r="G440" i="2" s="1"/>
  <c r="G441" i="2" s="1"/>
  <c r="G442" i="2" s="1"/>
  <c r="I434" i="2"/>
  <c r="I433" i="2"/>
  <c r="L407" i="2" l="1"/>
  <c r="L400" i="2"/>
  <c r="L392" i="2" l="1"/>
  <c r="J392" i="2"/>
  <c r="L377" i="2" l="1"/>
  <c r="J377" i="2"/>
  <c r="L381" i="2"/>
  <c r="J381" i="2"/>
  <c r="L385" i="2"/>
  <c r="J385" i="2"/>
  <c r="I385" i="2"/>
  <c r="L393" i="2"/>
  <c r="L396" i="2"/>
  <c r="G365" i="2" l="1"/>
  <c r="G359" i="2" l="1"/>
  <c r="G360" i="2" s="1"/>
  <c r="G361" i="2" s="1"/>
  <c r="L430" i="2" l="1"/>
  <c r="J430" i="2"/>
  <c r="K430" i="2" s="1"/>
  <c r="I419" i="2"/>
  <c r="L398" i="2"/>
  <c r="J398" i="2"/>
  <c r="I398" i="2"/>
  <c r="J373" i="2"/>
  <c r="L373" i="2"/>
  <c r="L387" i="2"/>
  <c r="J388" i="2"/>
  <c r="L388" i="2"/>
  <c r="J389" i="2"/>
  <c r="L389" i="2"/>
  <c r="J383" i="2"/>
  <c r="L383" i="2"/>
  <c r="J382" i="2"/>
  <c r="L382" i="2"/>
  <c r="J390" i="2"/>
  <c r="L390" i="2"/>
  <c r="L372" i="2"/>
  <c r="J372" i="2"/>
  <c r="I373" i="2"/>
  <c r="I372" i="2"/>
  <c r="L340" i="2" l="1"/>
  <c r="J340" i="2"/>
  <c r="L339" i="2"/>
  <c r="J339" i="2"/>
  <c r="L334" i="2"/>
  <c r="J334" i="2"/>
  <c r="L317" i="2" l="1"/>
  <c r="J317" i="2"/>
  <c r="L316" i="2"/>
  <c r="J316" i="2"/>
  <c r="L315" i="2"/>
  <c r="J315" i="2"/>
  <c r="J320" i="2"/>
  <c r="J321" i="2"/>
  <c r="L321" i="2"/>
  <c r="L363" i="2" l="1"/>
  <c r="J363" i="2"/>
  <c r="K363" i="2" s="1"/>
  <c r="I363" i="2"/>
  <c r="L349" i="2"/>
  <c r="J349" i="2"/>
  <c r="K349" i="2" s="1"/>
  <c r="I349" i="2"/>
  <c r="L343" i="2"/>
  <c r="J343" i="2"/>
  <c r="K343" i="2" s="1"/>
  <c r="I343" i="2"/>
  <c r="L327" i="2"/>
  <c r="J327" i="2"/>
  <c r="K327" i="2" s="1"/>
  <c r="I327" i="2"/>
  <c r="L370" i="2" l="1"/>
  <c r="J370" i="2"/>
  <c r="K370" i="2" s="1"/>
  <c r="L322" i="2"/>
  <c r="L323" i="2"/>
  <c r="L324" i="2"/>
  <c r="L325" i="2"/>
  <c r="L326" i="2"/>
  <c r="L328" i="2"/>
  <c r="L329" i="2"/>
  <c r="L330" i="2"/>
  <c r="L348" i="2"/>
  <c r="L350" i="2"/>
  <c r="L366" i="2"/>
  <c r="L367" i="2"/>
  <c r="L401" i="2"/>
  <c r="L402" i="2"/>
  <c r="L403" i="2"/>
  <c r="L352" i="2"/>
  <c r="L353" i="2"/>
  <c r="L354" i="2"/>
  <c r="L342" i="2"/>
  <c r="L344" i="2"/>
  <c r="L356" i="2"/>
  <c r="L357" i="2"/>
  <c r="L358" i="2"/>
  <c r="L397" i="2"/>
  <c r="L399" i="2"/>
  <c r="L345" i="2"/>
  <c r="L346" i="2"/>
  <c r="L331" i="2"/>
  <c r="L333" i="2"/>
  <c r="L320" i="2"/>
  <c r="J322" i="2"/>
  <c r="J323" i="2"/>
  <c r="J324" i="2"/>
  <c r="J325" i="2"/>
  <c r="J326" i="2"/>
  <c r="J328" i="2"/>
  <c r="J329" i="2"/>
  <c r="J330" i="2"/>
  <c r="J348" i="2"/>
  <c r="J350" i="2"/>
  <c r="J366" i="2"/>
  <c r="J367" i="2"/>
  <c r="J401" i="2"/>
  <c r="J402" i="2"/>
  <c r="J403" i="2"/>
  <c r="J352" i="2"/>
  <c r="J353" i="2"/>
  <c r="J354" i="2"/>
  <c r="J342" i="2"/>
  <c r="J344" i="2"/>
  <c r="J356" i="2"/>
  <c r="J357" i="2"/>
  <c r="J358" i="2"/>
  <c r="J397" i="2"/>
  <c r="J399" i="2"/>
  <c r="J345" i="2"/>
  <c r="J346" i="2"/>
  <c r="J331" i="2"/>
  <c r="J333" i="2"/>
  <c r="L314" i="2"/>
  <c r="J314" i="2"/>
  <c r="K314" i="2" s="1"/>
  <c r="I314" i="2"/>
  <c r="I313" i="2"/>
  <c r="G311" i="2" l="1"/>
  <c r="I302" i="2"/>
  <c r="L279" i="2"/>
  <c r="J279" i="2"/>
  <c r="K279" i="2" s="1"/>
  <c r="I279" i="2"/>
  <c r="G283" i="2"/>
  <c r="G284" i="2" s="1"/>
  <c r="G285" i="2" s="1"/>
  <c r="G286" i="2" s="1"/>
  <c r="G287" i="2" s="1"/>
  <c r="G288" i="2" s="1"/>
  <c r="G289" i="2" s="1"/>
  <c r="G290" i="2" s="1"/>
  <c r="G276" i="2"/>
  <c r="G271" i="2"/>
  <c r="G272" i="2" s="1"/>
  <c r="G273" i="2" s="1"/>
  <c r="G274" i="2" s="1"/>
  <c r="G277" i="2" l="1"/>
  <c r="G278" i="2" s="1"/>
  <c r="G280" i="2" s="1"/>
  <c r="G250" i="2"/>
  <c r="L292" i="2" l="1"/>
  <c r="J292" i="2"/>
  <c r="K292" i="2" s="1"/>
  <c r="I292" i="2"/>
  <c r="L269" i="2"/>
  <c r="J269" i="2"/>
  <c r="K269" i="2" s="1"/>
  <c r="I269" i="2"/>
  <c r="L259" i="2"/>
  <c r="J259" i="2"/>
  <c r="K259" i="2" s="1"/>
  <c r="I259" i="2"/>
  <c r="L249" i="2" l="1"/>
  <c r="J249" i="2"/>
  <c r="K249" i="2" s="1"/>
  <c r="I249" i="2"/>
  <c r="I248" i="2"/>
  <c r="G235" i="2" l="1"/>
  <c r="G209" i="2" l="1"/>
  <c r="L227" i="2" l="1"/>
  <c r="J227" i="2"/>
  <c r="K227" i="2" s="1"/>
  <c r="I227" i="2"/>
  <c r="L212" i="2"/>
  <c r="J212" i="2"/>
  <c r="K212" i="2" s="1"/>
  <c r="I212" i="2"/>
  <c r="L203" i="2"/>
  <c r="J203" i="2"/>
  <c r="K203" i="2" s="1"/>
  <c r="I203" i="2"/>
  <c r="L244" i="2" l="1"/>
  <c r="J244" i="2"/>
  <c r="K244" i="2" s="1"/>
  <c r="L193" i="2"/>
  <c r="J193" i="2"/>
  <c r="K193" i="2" s="1"/>
  <c r="I193" i="2"/>
  <c r="I192" i="2"/>
  <c r="V186" i="2" l="1"/>
  <c r="L187" i="2" l="1"/>
  <c r="J187" i="2"/>
  <c r="K187" i="2" s="1"/>
  <c r="L135" i="2" l="1"/>
  <c r="J135" i="2"/>
  <c r="K135" i="2" s="1"/>
  <c r="I135" i="2"/>
  <c r="L175" i="2"/>
  <c r="J175" i="2"/>
  <c r="K175" i="2" s="1"/>
  <c r="I175" i="2"/>
  <c r="L167" i="2"/>
  <c r="J167" i="2"/>
  <c r="K167" i="2" s="1"/>
  <c r="I167" i="2"/>
  <c r="L157" i="2"/>
  <c r="J157" i="2"/>
  <c r="K157" i="2" s="1"/>
  <c r="I157" i="2"/>
  <c r="L147" i="2"/>
  <c r="J147" i="2"/>
  <c r="K147" i="2" s="1"/>
  <c r="I147" i="2"/>
  <c r="L123" i="2" l="1"/>
  <c r="J123" i="2"/>
  <c r="K123" i="2" s="1"/>
  <c r="G122" i="2"/>
  <c r="G137" i="2" l="1"/>
  <c r="I134" i="2"/>
  <c r="G138" i="2" l="1"/>
  <c r="G139" i="2" s="1"/>
  <c r="G140" i="2" s="1"/>
  <c r="G141" i="2" s="1"/>
  <c r="G142" i="2" s="1"/>
  <c r="G143" i="2" l="1"/>
  <c r="L91" i="2"/>
  <c r="J91" i="2"/>
  <c r="K91" i="2" s="1"/>
  <c r="I91" i="2"/>
  <c r="G144" i="2" l="1"/>
  <c r="L92" i="2"/>
  <c r="J92" i="2"/>
  <c r="K92" i="2" s="1"/>
  <c r="L127" i="2" l="1"/>
  <c r="J127" i="2"/>
  <c r="K127" i="2" s="1"/>
  <c r="L121" i="2"/>
  <c r="J121" i="2"/>
  <c r="K121" i="2" s="1"/>
  <c r="I121" i="2"/>
  <c r="L114" i="2"/>
  <c r="J114" i="2"/>
  <c r="K114" i="2" s="1"/>
  <c r="I114" i="2"/>
  <c r="L80" i="2"/>
  <c r="J80" i="2"/>
  <c r="K80" i="2" s="1"/>
  <c r="I80" i="2"/>
  <c r="L126" i="2"/>
  <c r="J126" i="2"/>
  <c r="K126" i="2" s="1"/>
  <c r="L122" i="2"/>
  <c r="J122" i="2"/>
  <c r="K122" i="2" s="1"/>
  <c r="L105" i="2"/>
  <c r="J105" i="2"/>
  <c r="K105" i="2" s="1"/>
  <c r="L109" i="2"/>
  <c r="J109" i="2"/>
  <c r="K109" i="2" s="1"/>
  <c r="L102" i="2"/>
  <c r="J102" i="2"/>
  <c r="K102" i="2" s="1"/>
  <c r="L88" i="2"/>
  <c r="J88" i="2"/>
  <c r="K88" i="2" s="1"/>
  <c r="L77" i="2"/>
  <c r="J77" i="2"/>
  <c r="K77" i="2" s="1"/>
  <c r="L74" i="2"/>
  <c r="J74" i="2"/>
  <c r="K74" i="2" s="1"/>
  <c r="I71" i="2"/>
  <c r="L63" i="2"/>
  <c r="J63" i="2"/>
  <c r="K63" i="2" s="1"/>
  <c r="L65" i="2"/>
  <c r="J65" i="2"/>
  <c r="K65" i="2" s="1"/>
  <c r="K51" i="2" l="1"/>
  <c r="I52" i="2"/>
  <c r="J52" i="2"/>
  <c r="K52" i="2" s="1"/>
  <c r="L52" i="2"/>
  <c r="L43" i="2" l="1"/>
  <c r="J43" i="2"/>
  <c r="K43" i="2" s="1"/>
  <c r="L30" i="2" l="1"/>
  <c r="L31" i="2"/>
  <c r="L35" i="2"/>
  <c r="L36" i="2"/>
  <c r="L34" i="2"/>
  <c r="L38" i="2"/>
  <c r="L39" i="2"/>
  <c r="L37" i="2"/>
  <c r="L44" i="2"/>
  <c r="L46" i="2"/>
  <c r="L47" i="2"/>
  <c r="L48" i="2"/>
  <c r="L49" i="2"/>
  <c r="L50" i="2"/>
  <c r="L45" i="2"/>
  <c r="L33" i="2"/>
  <c r="L64" i="2"/>
  <c r="L55" i="2"/>
  <c r="L56" i="2"/>
  <c r="L68" i="2"/>
  <c r="L57" i="2"/>
  <c r="L58" i="2"/>
  <c r="L59" i="2"/>
  <c r="L40" i="2"/>
  <c r="L41" i="2"/>
  <c r="L42" i="2"/>
  <c r="L32" i="2"/>
  <c r="J32" i="2"/>
  <c r="K32" i="2" s="1"/>
  <c r="J31" i="2"/>
  <c r="K31" i="2" s="1"/>
  <c r="J35" i="2"/>
  <c r="K35" i="2" s="1"/>
  <c r="J36" i="2"/>
  <c r="K36" i="2" s="1"/>
  <c r="J34" i="2"/>
  <c r="K34" i="2" s="1"/>
  <c r="J38" i="2"/>
  <c r="K38" i="2" s="1"/>
  <c r="J39" i="2"/>
  <c r="K39" i="2" s="1"/>
  <c r="J37" i="2"/>
  <c r="K37" i="2" s="1"/>
  <c r="J44" i="2"/>
  <c r="K44" i="2" s="1"/>
  <c r="J46" i="2"/>
  <c r="K46" i="2" s="1"/>
  <c r="J47" i="2"/>
  <c r="K47" i="2" s="1"/>
  <c r="J48" i="2"/>
  <c r="K48" i="2" s="1"/>
  <c r="J49" i="2"/>
  <c r="K49" i="2" s="1"/>
  <c r="J50" i="2"/>
  <c r="K50" i="2" s="1"/>
  <c r="J45" i="2"/>
  <c r="K45" i="2" s="1"/>
  <c r="J33" i="2"/>
  <c r="K33" i="2" s="1"/>
  <c r="J64" i="2"/>
  <c r="K64" i="2" s="1"/>
  <c r="J55" i="2"/>
  <c r="K55" i="2" s="1"/>
  <c r="J56" i="2"/>
  <c r="K56" i="2" s="1"/>
  <c r="J68" i="2"/>
  <c r="K68" i="2" s="1"/>
  <c r="J57" i="2"/>
  <c r="K57" i="2" s="1"/>
  <c r="J58" i="2"/>
  <c r="K58" i="2" s="1"/>
  <c r="J59" i="2"/>
  <c r="K59" i="2" s="1"/>
  <c r="J40" i="2"/>
  <c r="K40" i="2" s="1"/>
  <c r="J41" i="2"/>
  <c r="K41" i="2" s="1"/>
  <c r="J42" i="2"/>
  <c r="K42" i="2" s="1"/>
  <c r="J30" i="2"/>
  <c r="K30" i="2" s="1"/>
  <c r="I59" i="2"/>
  <c r="I45" i="2"/>
  <c r="I37" i="2"/>
  <c r="I29" i="2"/>
  <c r="K10" i="2" l="1"/>
  <c r="K11" i="2"/>
  <c r="K8" i="2"/>
  <c r="K9" i="2"/>
  <c r="K12" i="2"/>
  <c r="K13" i="2"/>
  <c r="K14" i="2"/>
  <c r="K15" i="2"/>
  <c r="K16" i="2"/>
  <c r="K61" i="2"/>
  <c r="K62" i="2"/>
  <c r="K17" i="2"/>
  <c r="K18" i="2"/>
  <c r="K19" i="2"/>
  <c r="K20" i="2"/>
  <c r="K21" i="2"/>
  <c r="K53" i="2"/>
  <c r="K54" i="2"/>
  <c r="K22" i="2"/>
  <c r="K23" i="2"/>
  <c r="K24" i="2"/>
  <c r="K25" i="2"/>
  <c r="K26" i="2"/>
  <c r="G23" i="2" l="1"/>
  <c r="G13" i="2"/>
  <c r="G14" i="2" s="1"/>
  <c r="I22" i="2" l="1"/>
  <c r="I17" i="2"/>
  <c r="I12" i="2"/>
  <c r="I7" i="2"/>
  <c r="I2" i="2" l="1"/>
  <c r="I5" i="2"/>
  <c r="G1957" i="2" l="1"/>
  <c r="G1958" i="2" s="1"/>
  <c r="G1959" i="2" s="1"/>
  <c r="G1960" i="2" s="1"/>
  <c r="G1961" i="2" s="1"/>
  <c r="G1962" i="2" s="1"/>
  <c r="G1964" i="2" s="1"/>
  <c r="G1965" i="2" s="1"/>
  <c r="G1992" i="2"/>
  <c r="G1993" i="2" s="1"/>
  <c r="G1994" i="2" s="1"/>
  <c r="G1995" i="2" s="1"/>
  <c r="G1996" i="2" s="1"/>
  <c r="G1997" i="2" s="1"/>
  <c r="G1998" i="2" s="1"/>
  <c r="G1999" i="2" s="1"/>
  <c r="G2000" i="2" s="1"/>
  <c r="G2001" i="2" s="1"/>
  <c r="G2002" i="2" s="1"/>
  <c r="G2003" i="2" s="1"/>
  <c r="G2004" i="2" s="1"/>
  <c r="G2005" i="2" s="1"/>
  <c r="G2006" i="2" s="1"/>
  <c r="G2007" i="2" s="1"/>
  <c r="G2008" i="2" s="1"/>
  <c r="G2009" i="2" s="1"/>
  <c r="G2010" i="2" s="1"/>
  <c r="G2011" i="2" s="1"/>
  <c r="G2012" i="2" s="1"/>
  <c r="G2013" i="2" s="1"/>
  <c r="G2014" i="2" s="1"/>
  <c r="G2016" i="2" s="1"/>
  <c r="G2017" i="2" s="1"/>
  <c r="G2018" i="2" s="1"/>
  <c r="G2019" i="2" s="1"/>
  <c r="G2020" i="2" s="1"/>
  <c r="G2021" i="2" s="1"/>
  <c r="G2022" i="2" s="1"/>
  <c r="G2023" i="2" s="1"/>
  <c r="G2024" i="2" s="1"/>
  <c r="G2025" i="2" s="1"/>
  <c r="G1919" i="2"/>
  <c r="G1920" i="2" s="1"/>
  <c r="G1921" i="2" s="1"/>
  <c r="G1922" i="2" s="1"/>
  <c r="G1923" i="2" s="1"/>
  <c r="G1924" i="2" s="1"/>
  <c r="G1925" i="2" s="1"/>
  <c r="G1926" i="2" s="1"/>
  <c r="G1927" i="2" s="1"/>
  <c r="G1949" i="2"/>
  <c r="G1950" i="2" s="1"/>
  <c r="G1951" i="2" s="1"/>
  <c r="G1952" i="2" s="1"/>
  <c r="G1938" i="2"/>
  <c r="G1939" i="2" s="1"/>
  <c r="G1940" i="2" s="1"/>
  <c r="G1941" i="2" s="1"/>
  <c r="G1942" i="2" s="1"/>
  <c r="G1943" i="2" s="1"/>
  <c r="G1944" i="2" s="1"/>
  <c r="G1945" i="2" s="1"/>
  <c r="G1930" i="2"/>
  <c r="G1931" i="2" s="1"/>
  <c r="G1932" i="2" s="1"/>
  <c r="G1933" i="2" s="1"/>
  <c r="G1934" i="2" s="1"/>
  <c r="G1935" i="2" s="1"/>
  <c r="G1908" i="2"/>
  <c r="G1909" i="2" s="1"/>
  <c r="G1910" i="2" s="1"/>
  <c r="G1872" i="2"/>
  <c r="G1853" i="2"/>
  <c r="G1854" i="2" s="1"/>
  <c r="G1829" i="2"/>
  <c r="G1830" i="2" s="1"/>
  <c r="G1831" i="2" s="1"/>
  <c r="G1832" i="2" s="1"/>
  <c r="G1833" i="2" s="1"/>
  <c r="G1834" i="2" s="1"/>
  <c r="G1835" i="2" s="1"/>
  <c r="G1836" i="2" s="1"/>
  <c r="G1837" i="2" s="1"/>
  <c r="G1841" i="2"/>
  <c r="G1842" i="2" s="1"/>
  <c r="G1843" i="2" s="1"/>
  <c r="G1845" i="2"/>
  <c r="G1846" i="2" s="1"/>
  <c r="G1847" i="2" s="1"/>
  <c r="G1848" i="2" s="1"/>
  <c r="G1849" i="2" s="1"/>
  <c r="G1850" i="2" s="1"/>
  <c r="G1851" i="2" s="1"/>
  <c r="G1824" i="2"/>
  <c r="G1825" i="2" s="1"/>
  <c r="G1826" i="2" s="1"/>
  <c r="G1827" i="2" s="1"/>
  <c r="G1799" i="2"/>
  <c r="G1800" i="2" s="1"/>
  <c r="G1801" i="2" s="1"/>
  <c r="G1802" i="2" s="1"/>
  <c r="G1803" i="2" s="1"/>
  <c r="G1804" i="2" s="1"/>
  <c r="G1807" i="2"/>
  <c r="G1808" i="2" s="1"/>
  <c r="G1809" i="2" s="1"/>
  <c r="G1810" i="2" s="1"/>
  <c r="G1811" i="2" s="1"/>
  <c r="G1793" i="2"/>
  <c r="G1794" i="2" s="1"/>
  <c r="G1795" i="2" s="1"/>
  <c r="G1796" i="2" s="1"/>
  <c r="G1797" i="2" s="1"/>
  <c r="G1769" i="2"/>
  <c r="G1762" i="2" s="1"/>
  <c r="G1763" i="2" s="1"/>
  <c r="G1764" i="2" s="1"/>
  <c r="G1783" i="2"/>
  <c r="G1784" i="2" s="1"/>
  <c r="G1785" i="2" s="1"/>
  <c r="G1786" i="2" s="1"/>
  <c r="G1787" i="2" s="1"/>
  <c r="G1788" i="2" s="1"/>
  <c r="G1777" i="2"/>
  <c r="G1766" i="2"/>
  <c r="G1767" i="2" s="1"/>
  <c r="G1768" i="2" s="1"/>
  <c r="G1770" i="2" s="1"/>
  <c r="G1709" i="2"/>
  <c r="G1710" i="2" s="1"/>
  <c r="G1711" i="2" s="1"/>
  <c r="G1712" i="2" s="1"/>
  <c r="G1713" i="2" s="1"/>
  <c r="G1714" i="2" s="1"/>
  <c r="G1715" i="2" s="1"/>
  <c r="G1716" i="2" s="1"/>
  <c r="G1717" i="2" s="1"/>
  <c r="G1718" i="2" s="1"/>
  <c r="G1719" i="2" s="1"/>
  <c r="G1720" i="2" s="1"/>
  <c r="G1721" i="2" s="1"/>
  <c r="G1722" i="2" s="1"/>
  <c r="G1723" i="2" s="1"/>
  <c r="G1724" i="2" s="1"/>
  <c r="G1725" i="2" s="1"/>
  <c r="G1726" i="2" s="1"/>
  <c r="G1727" i="2" s="1"/>
  <c r="G1729" i="2"/>
  <c r="G1582" i="2"/>
  <c r="G1583" i="2" s="1"/>
  <c r="G1584" i="2" s="1"/>
  <c r="G1585" i="2" s="1"/>
  <c r="G1586" i="2" s="1"/>
  <c r="G1587" i="2" s="1"/>
  <c r="G1588" i="2" s="1"/>
  <c r="G1589" i="2" s="1"/>
  <c r="G1590" i="2" s="1"/>
  <c r="G1591" i="2" s="1"/>
  <c r="G1592" i="2" s="1"/>
  <c r="G1593" i="2" s="1"/>
  <c r="G1594" i="2" s="1"/>
  <c r="G1595" i="2" s="1"/>
  <c r="G1596" i="2" s="1"/>
  <c r="G1597" i="2" s="1"/>
  <c r="G1598" i="2" s="1"/>
  <c r="G1599" i="2" s="1"/>
  <c r="G1636" i="2"/>
  <c r="G1637" i="2" s="1"/>
  <c r="G1638" i="2" s="1"/>
  <c r="G1639" i="2" s="1"/>
  <c r="G1640" i="2" s="1"/>
  <c r="G1641" i="2" s="1"/>
  <c r="G1642" i="2" s="1"/>
  <c r="G1481" i="2"/>
  <c r="G1482" i="2" s="1"/>
  <c r="G1483" i="2" s="1"/>
  <c r="G1484" i="2" s="1"/>
  <c r="G1485" i="2" s="1"/>
  <c r="G1486" i="2" s="1"/>
  <c r="G1487" i="2" s="1"/>
  <c r="G1488" i="2" s="1"/>
  <c r="G1489" i="2" s="1"/>
  <c r="G1490" i="2" s="1"/>
  <c r="G1491" i="2" s="1"/>
  <c r="G1492" i="2" s="1"/>
  <c r="G1493" i="2" s="1"/>
  <c r="G1494" i="2" s="1"/>
  <c r="G1495" i="2" s="1"/>
  <c r="G1496" i="2" s="1"/>
  <c r="G1497" i="2" s="1"/>
  <c r="G1498" i="2" s="1"/>
  <c r="G1499" i="2" s="1"/>
  <c r="G1500" i="2" s="1"/>
  <c r="G1501" i="2" s="1"/>
  <c r="G1502" i="2" s="1"/>
  <c r="G1503" i="2" s="1"/>
  <c r="G1504" i="2" s="1"/>
  <c r="G1505" i="2" s="1"/>
  <c r="G1506" i="2" s="1"/>
  <c r="G1507" i="2" s="1"/>
  <c r="G1508" i="2" s="1"/>
  <c r="G1509" i="2" s="1"/>
  <c r="G1510" i="2" s="1"/>
  <c r="G1511" i="2" s="1"/>
  <c r="G1526" i="2"/>
  <c r="G1462" i="2"/>
  <c r="G1463" i="2" s="1"/>
  <c r="G1464" i="2" s="1"/>
  <c r="G1465" i="2" s="1"/>
  <c r="G1466" i="2" s="1"/>
  <c r="G1467" i="2" s="1"/>
  <c r="G1468" i="2" s="1"/>
  <c r="G1471" i="2"/>
  <c r="G1472" i="2" s="1"/>
  <c r="G1473" i="2" s="1"/>
  <c r="G1474" i="2" s="1"/>
  <c r="G1475" i="2" s="1"/>
  <c r="G1476" i="2" s="1"/>
  <c r="G1404" i="2"/>
  <c r="G1405" i="2" s="1"/>
  <c r="G1406" i="2" s="1"/>
  <c r="G1407" i="2" s="1"/>
  <c r="G1408" i="2" s="1"/>
  <c r="G1409" i="2" s="1"/>
  <c r="G1410" i="2" s="1"/>
  <c r="G1411" i="2" s="1"/>
  <c r="G1412" i="2" s="1"/>
  <c r="G1413" i="2" s="1"/>
  <c r="G1414" i="2" s="1"/>
  <c r="G1415" i="2" s="1"/>
  <c r="G1416" i="2" s="1"/>
  <c r="G1417" i="2" s="1"/>
  <c r="G1418" i="2" s="1"/>
  <c r="G1419" i="2" s="1"/>
  <c r="G1420" i="2" s="1"/>
  <c r="G1421" i="2" s="1"/>
  <c r="G1422" i="2" s="1"/>
  <c r="G1423" i="2" s="1"/>
  <c r="G1424" i="2" s="1"/>
  <c r="G1425" i="2" s="1"/>
  <c r="G1426" i="2" s="1"/>
  <c r="G1427" i="2" s="1"/>
  <c r="G1428" i="2" s="1"/>
  <c r="G1429" i="2" s="1"/>
  <c r="G1430" i="2" s="1"/>
  <c r="G1431" i="2" s="1"/>
  <c r="G1432" i="2" s="1"/>
  <c r="G1433" i="2" s="1"/>
  <c r="G1434" i="2" s="1"/>
  <c r="G1435" i="2" s="1"/>
  <c r="G1436" i="2" s="1"/>
  <c r="G1437" i="2" s="1"/>
  <c r="G1438" i="2" s="1"/>
  <c r="G1439" i="2" s="1"/>
  <c r="G1440" i="2" s="1"/>
  <c r="G1441" i="2" s="1"/>
  <c r="G1442" i="2" s="1"/>
  <c r="G1443" i="2" s="1"/>
  <c r="G1444" i="2" s="1"/>
  <c r="G1445" i="2" s="1"/>
  <c r="G1446" i="2" s="1"/>
  <c r="G1447" i="2" s="1"/>
  <c r="G1448" i="2" s="1"/>
  <c r="G1449" i="2" s="1"/>
  <c r="G1450" i="2" s="1"/>
  <c r="G1451" i="2" s="1"/>
  <c r="G1452" i="2" s="1"/>
  <c r="G1453" i="2" s="1"/>
  <c r="G1454" i="2" s="1"/>
  <c r="G1455" i="2" s="1"/>
  <c r="G1456" i="2" s="1"/>
  <c r="G1457" i="2" s="1"/>
  <c r="G1374" i="2"/>
  <c r="G1375" i="2" s="1"/>
  <c r="G1376" i="2" s="1"/>
  <c r="G1377" i="2" s="1"/>
  <c r="G1378" i="2" s="1"/>
  <c r="G1379" i="2" s="1"/>
  <c r="G1380" i="2" s="1"/>
  <c r="G1381" i="2" s="1"/>
  <c r="G1382" i="2" s="1"/>
  <c r="G1383" i="2" s="1"/>
  <c r="G1384" i="2" s="1"/>
  <c r="G1385" i="2" s="1"/>
  <c r="G1386" i="2" s="1"/>
  <c r="G1387" i="2" s="1"/>
  <c r="G1388" i="2" s="1"/>
  <c r="G1389" i="2" s="1"/>
  <c r="G1390" i="2" s="1"/>
  <c r="G1391" i="2" s="1"/>
  <c r="G1392" i="2" s="1"/>
  <c r="G1393" i="2" s="1"/>
  <c r="G1394" i="2" s="1"/>
  <c r="G1395" i="2" s="1"/>
  <c r="G1396" i="2" s="1"/>
  <c r="G1397" i="2" s="1"/>
  <c r="G1361" i="2"/>
  <c r="G1312" i="2"/>
  <c r="G1135" i="2"/>
  <c r="G1136" i="2" s="1"/>
  <c r="G1137" i="2" s="1"/>
  <c r="G1138" i="2" s="1"/>
  <c r="G1139" i="2" s="1"/>
  <c r="G1140" i="2" s="1"/>
  <c r="G1141" i="2" s="1"/>
  <c r="G1142" i="2" s="1"/>
  <c r="G1143" i="2" s="1"/>
  <c r="G1144" i="2" s="1"/>
  <c r="G1145" i="2" s="1"/>
  <c r="G1146" i="2" s="1"/>
  <c r="G1011" i="2"/>
  <c r="G1012" i="2" s="1"/>
  <c r="G1013" i="2" s="1"/>
  <c r="G1014" i="2" s="1"/>
  <c r="G1015" i="2" s="1"/>
  <c r="G1016" i="2" s="1"/>
  <c r="G1017" i="2" s="1"/>
  <c r="G1018" i="2" s="1"/>
  <c r="G1019" i="2" s="1"/>
  <c r="G1020" i="2" s="1"/>
  <c r="G1021" i="2" s="1"/>
  <c r="G1022" i="2" s="1"/>
  <c r="G1023" i="2" s="1"/>
  <c r="G1026" i="2" s="1"/>
  <c r="G1072" i="2"/>
  <c r="G1073" i="2" s="1"/>
  <c r="G1074" i="2" s="1"/>
  <c r="G1075" i="2" s="1"/>
  <c r="G1076" i="2" s="1"/>
  <c r="G1077" i="2" s="1"/>
  <c r="G1078" i="2" s="1"/>
  <c r="G1079" i="2" s="1"/>
  <c r="G1080" i="2" s="1"/>
  <c r="G1081" i="2" s="1"/>
  <c r="G1082" i="2" s="1"/>
  <c r="G959" i="2"/>
  <c r="G960" i="2" s="1"/>
  <c r="G961" i="2" s="1"/>
  <c r="G962" i="2" s="1"/>
  <c r="G963" i="2" s="1"/>
  <c r="G964" i="2" s="1"/>
  <c r="G965" i="2" s="1"/>
  <c r="G966" i="2" s="1"/>
  <c r="G967" i="2" s="1"/>
  <c r="G968" i="2" s="1"/>
  <c r="G984" i="2"/>
  <c r="G985" i="2" s="1"/>
  <c r="G986" i="2" s="1"/>
  <c r="G987" i="2" s="1"/>
  <c r="G988" i="2" s="1"/>
  <c r="G989" i="2" s="1"/>
  <c r="G990" i="2" s="1"/>
  <c r="G913" i="2"/>
  <c r="G914" i="2" s="1"/>
  <c r="G916" i="2" s="1"/>
  <c r="G917" i="2" s="1"/>
  <c r="G918" i="2" s="1"/>
  <c r="G919" i="2" s="1"/>
  <c r="G920" i="2" s="1"/>
  <c r="G921" i="2" s="1"/>
  <c r="G922" i="2" s="1"/>
  <c r="G923" i="2" s="1"/>
  <c r="G924" i="2" s="1"/>
  <c r="G925" i="2" s="1"/>
  <c r="G926" i="2" s="1"/>
  <c r="G927" i="2" s="1"/>
  <c r="G928" i="2" s="1"/>
  <c r="G929" i="2" s="1"/>
  <c r="G930" i="2" s="1"/>
  <c r="G931" i="2" s="1"/>
  <c r="G932" i="2" s="1"/>
  <c r="G933" i="2" s="1"/>
  <c r="G934" i="2" s="1"/>
  <c r="G935" i="2" s="1"/>
  <c r="G936" i="2" s="1"/>
  <c r="G937" i="2" s="1"/>
  <c r="G938" i="2" s="1"/>
  <c r="G939" i="2" s="1"/>
  <c r="G940" i="2" s="1"/>
  <c r="G941" i="2" s="1"/>
  <c r="G942" i="2" s="1"/>
  <c r="G943" i="2" s="1"/>
  <c r="G944" i="2" s="1"/>
  <c r="G945" i="2" s="1"/>
  <c r="G946" i="2" s="1"/>
  <c r="G947" i="2" s="1"/>
  <c r="G948" i="2" s="1"/>
  <c r="G949" i="2" s="1"/>
  <c r="G950" i="2" s="1"/>
  <c r="G951" i="2" s="1"/>
  <c r="G952" i="2" s="1"/>
  <c r="G953" i="2" s="1"/>
  <c r="G835" i="2"/>
  <c r="G836" i="2" s="1"/>
  <c r="G837" i="2" s="1"/>
  <c r="G844" i="2"/>
  <c r="G845" i="2" s="1"/>
  <c r="G846" i="2" s="1"/>
  <c r="G847" i="2" s="1"/>
  <c r="G773" i="2"/>
  <c r="G717" i="2"/>
  <c r="G718" i="2" s="1"/>
  <c r="G719" i="2" s="1"/>
  <c r="G720" i="2" s="1"/>
  <c r="G721" i="2" s="1"/>
  <c r="G722" i="2" s="1"/>
  <c r="G723" i="2" s="1"/>
  <c r="G724" i="2" s="1"/>
  <c r="G725" i="2" s="1"/>
  <c r="G726" i="2" s="1"/>
  <c r="G727" i="2" s="1"/>
  <c r="G728" i="2" s="1"/>
  <c r="G729" i="2" s="1"/>
  <c r="G730" i="2" s="1"/>
  <c r="G731" i="2" s="1"/>
  <c r="G732" i="2" s="1"/>
  <c r="G733" i="2" s="1"/>
  <c r="G734" i="2" s="1"/>
  <c r="G735" i="2" s="1"/>
  <c r="G736" i="2" s="1"/>
  <c r="G737" i="2" s="1"/>
  <c r="G738" i="2" s="1"/>
  <c r="G739" i="2" s="1"/>
  <c r="G740" i="2" s="1"/>
  <c r="G741" i="2" s="1"/>
  <c r="G742" i="2" s="1"/>
  <c r="G743" i="2" s="1"/>
  <c r="G744" i="2" s="1"/>
  <c r="G745" i="2" s="1"/>
  <c r="G747" i="2" s="1"/>
  <c r="G748" i="2" s="1"/>
  <c r="G749" i="2" s="1"/>
  <c r="G750" i="2" s="1"/>
  <c r="G751" i="2" s="1"/>
  <c r="G752" i="2" s="1"/>
  <c r="G753" i="2" s="1"/>
  <c r="G754" i="2" s="1"/>
  <c r="G755" i="2" s="1"/>
  <c r="G756" i="2" s="1"/>
  <c r="G757" i="2" s="1"/>
  <c r="G758" i="2" s="1"/>
  <c r="G759" i="2" s="1"/>
  <c r="G760" i="2" s="1"/>
  <c r="G761" i="2" s="1"/>
  <c r="G762" i="2" s="1"/>
  <c r="G763" i="2" s="1"/>
  <c r="G764" i="2" s="1"/>
  <c r="G765" i="2" s="1"/>
  <c r="G766" i="2" s="1"/>
  <c r="G767" i="2" s="1"/>
  <c r="G768" i="2" s="1"/>
  <c r="G769" i="2" s="1"/>
  <c r="G770" i="2" s="1"/>
  <c r="G771" i="2" s="1"/>
  <c r="G772" i="2" s="1"/>
  <c r="G777" i="2"/>
  <c r="G778" i="2" s="1"/>
  <c r="G779" i="2" s="1"/>
  <c r="G780" i="2" s="1"/>
  <c r="G781" i="2" s="1"/>
  <c r="G782" i="2" s="1"/>
  <c r="G783" i="2" s="1"/>
  <c r="G784" i="2" s="1"/>
  <c r="G785" i="2" s="1"/>
  <c r="G786" i="2" s="1"/>
  <c r="G787" i="2" s="1"/>
  <c r="G788" i="2" s="1"/>
  <c r="G789" i="2" s="1"/>
  <c r="G790" i="2" s="1"/>
  <c r="G791" i="2" s="1"/>
  <c r="G640" i="2"/>
  <c r="G641" i="2" s="1"/>
  <c r="G642" i="2" s="1"/>
  <c r="G643" i="2" s="1"/>
  <c r="G644" i="2" s="1"/>
  <c r="G645" i="2" s="1"/>
  <c r="G646" i="2" s="1"/>
  <c r="G647" i="2" s="1"/>
  <c r="G648" i="2" s="1"/>
  <c r="G649" i="2" s="1"/>
  <c r="G650" i="2" s="1"/>
  <c r="G651" i="2" s="1"/>
  <c r="G652" i="2" s="1"/>
  <c r="G653" i="2" s="1"/>
  <c r="G654" i="2" s="1"/>
  <c r="G655" i="2" s="1"/>
  <c r="G630" i="2"/>
  <c r="G631" i="2" s="1"/>
  <c r="G632" i="2" s="1"/>
  <c r="G589" i="2"/>
  <c r="G590" i="2" s="1"/>
  <c r="G591" i="2" s="1"/>
  <c r="G592" i="2" s="1"/>
  <c r="G593" i="2" s="1"/>
  <c r="G594" i="2" s="1"/>
  <c r="G574" i="2"/>
  <c r="G575" i="2" s="1"/>
  <c r="G576" i="2" s="1"/>
  <c r="G577" i="2" s="1"/>
  <c r="G578" i="2" s="1"/>
  <c r="G579" i="2" s="1"/>
  <c r="G580" i="2" s="1"/>
  <c r="G581" i="2" s="1"/>
  <c r="G596" i="2"/>
  <c r="G597" i="2" s="1"/>
  <c r="G598" i="2" s="1"/>
  <c r="G599" i="2" s="1"/>
  <c r="G600" i="2" s="1"/>
  <c r="G601" i="2" s="1"/>
  <c r="G602" i="2" s="1"/>
  <c r="G603" i="2" s="1"/>
  <c r="G604" i="2" s="1"/>
  <c r="G605" i="2" s="1"/>
  <c r="G606" i="2" s="1"/>
  <c r="G607" i="2" s="1"/>
  <c r="G608" i="2" s="1"/>
  <c r="G609" i="2" s="1"/>
  <c r="G507" i="2"/>
  <c r="G508" i="2" s="1"/>
  <c r="G509" i="2" s="1"/>
  <c r="G510" i="2" s="1"/>
  <c r="G512" i="2"/>
  <c r="G513" i="2" s="1"/>
  <c r="G514" i="2" s="1"/>
  <c r="G515" i="2" s="1"/>
  <c r="G516" i="2" s="1"/>
  <c r="G499" i="2"/>
  <c r="G500" i="2" s="1"/>
  <c r="G443" i="2"/>
  <c r="G445" i="2" s="1"/>
  <c r="G447" i="2" s="1"/>
  <c r="G448" i="2" s="1"/>
  <c r="G449" i="2" s="1"/>
  <c r="G450" i="2" s="1"/>
  <c r="G451" i="2" s="1"/>
  <c r="G453" i="2" s="1"/>
  <c r="G454" i="2" s="1"/>
  <c r="G455" i="2" s="1"/>
  <c r="G456" i="2" s="1"/>
  <c r="G457" i="2" s="1"/>
  <c r="G458" i="2" s="1"/>
  <c r="G459" i="2" s="1"/>
  <c r="G460" i="2" s="1"/>
  <c r="G461" i="2" s="1"/>
  <c r="G463" i="2" s="1"/>
  <c r="G366" i="2"/>
  <c r="G367" i="2" s="1"/>
  <c r="G368" i="2" s="1"/>
  <c r="G369" i="2" s="1"/>
  <c r="G374" i="2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6" i="2" s="1"/>
  <c r="G387" i="2" s="1"/>
  <c r="G388" i="2" s="1"/>
  <c r="G389" i="2" s="1"/>
  <c r="G337" i="2"/>
  <c r="G334" i="2"/>
  <c r="G335" i="2" s="1"/>
  <c r="G315" i="2"/>
  <c r="G317" i="2" s="1"/>
  <c r="G318" i="2" s="1"/>
  <c r="G320" i="2"/>
  <c r="G303" i="2"/>
  <c r="G304" i="2" s="1"/>
  <c r="G305" i="2" s="1"/>
  <c r="G306" i="2" s="1"/>
  <c r="G307" i="2" s="1"/>
  <c r="G308" i="2" s="1"/>
  <c r="G294" i="2"/>
  <c r="G295" i="2" s="1"/>
  <c r="G296" i="2" s="1"/>
  <c r="G297" i="2" s="1"/>
  <c r="G291" i="2"/>
  <c r="G281" i="2"/>
  <c r="G229" i="2"/>
  <c r="G230" i="2" s="1"/>
  <c r="G231" i="2" s="1"/>
  <c r="G232" i="2" s="1"/>
  <c r="G214" i="2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176" i="2"/>
  <c r="G180" i="2"/>
  <c r="G183" i="2"/>
  <c r="G194" i="2"/>
  <c r="G195" i="2" s="1"/>
  <c r="G145" i="2"/>
  <c r="G146" i="2" s="1"/>
  <c r="G148" i="2" s="1"/>
  <c r="G149" i="2" s="1"/>
  <c r="G150" i="2" s="1"/>
  <c r="G151" i="2" s="1"/>
  <c r="G152" i="2" s="1"/>
  <c r="G110" i="2"/>
  <c r="G72" i="2"/>
  <c r="G73" i="2" s="1"/>
  <c r="G74" i="2" s="1"/>
  <c r="G75" i="2" s="1"/>
  <c r="G94" i="2"/>
  <c r="G95" i="2" s="1"/>
  <c r="G96" i="2" s="1"/>
  <c r="G97" i="2" s="1"/>
  <c r="G98" i="2" s="1"/>
  <c r="G99" i="2" s="1"/>
  <c r="G100" i="2" s="1"/>
  <c r="G101" i="2" s="1"/>
  <c r="G60" i="2"/>
  <c r="G61" i="2" s="1"/>
  <c r="G62" i="2" s="1"/>
  <c r="G63" i="2" s="1"/>
  <c r="G64" i="2" s="1"/>
  <c r="G65" i="2" s="1"/>
  <c r="G53" i="2"/>
  <c r="G54" i="2" s="1"/>
  <c r="G46" i="2"/>
  <c r="G47" i="2" s="1"/>
  <c r="G38" i="2"/>
  <c r="G30" i="2"/>
  <c r="G31" i="2" s="1"/>
  <c r="G18" i="2"/>
  <c r="G19" i="2" s="1"/>
  <c r="G20" i="2" s="1"/>
  <c r="G21" i="2" s="1"/>
  <c r="G15" i="2"/>
  <c r="G16" i="2" s="1"/>
  <c r="G8" i="2"/>
  <c r="G10" i="2"/>
  <c r="G11" i="2" s="1"/>
  <c r="H8" i="3"/>
  <c r="G1963" i="2" l="1"/>
  <c r="G1966" i="2"/>
  <c r="G1967" i="2" s="1"/>
  <c r="G1968" i="2" s="1"/>
  <c r="G1969" i="2" s="1"/>
  <c r="G1970" i="2" s="1"/>
  <c r="G1971" i="2" s="1"/>
  <c r="G1972" i="2" s="1"/>
  <c r="G1873" i="2"/>
  <c r="G1875" i="2" s="1"/>
  <c r="G1855" i="2"/>
  <c r="G1856" i="2" s="1"/>
  <c r="G1857" i="2" s="1"/>
  <c r="G1858" i="2" s="1"/>
  <c r="G1859" i="2" s="1"/>
  <c r="G1814" i="2"/>
  <c r="G1815" i="2" s="1"/>
  <c r="G1816" i="2" s="1"/>
  <c r="G1817" i="2" s="1"/>
  <c r="G1818" i="2" s="1"/>
  <c r="G1819" i="2" s="1"/>
  <c r="G1730" i="2"/>
  <c r="G1731" i="2" s="1"/>
  <c r="G1732" i="2" s="1"/>
  <c r="G1733" i="2" s="1"/>
  <c r="G1734" i="2" s="1"/>
  <c r="G1735" i="2" s="1"/>
  <c r="G1736" i="2" s="1"/>
  <c r="G1737" i="2" s="1"/>
  <c r="G1644" i="2"/>
  <c r="G1645" i="2" s="1"/>
  <c r="G1646" i="2" s="1"/>
  <c r="G1647" i="2" s="1"/>
  <c r="G1648" i="2" s="1"/>
  <c r="G1649" i="2" s="1"/>
  <c r="G1650" i="2" s="1"/>
  <c r="G1651" i="2" s="1"/>
  <c r="G1652" i="2" s="1"/>
  <c r="G1653" i="2" s="1"/>
  <c r="G1654" i="2" s="1"/>
  <c r="G1655" i="2" s="1"/>
  <c r="G1656" i="2" s="1"/>
  <c r="G1600" i="2"/>
  <c r="G1601" i="2" s="1"/>
  <c r="G1602" i="2" s="1"/>
  <c r="G1603" i="2" s="1"/>
  <c r="G1604" i="2" s="1"/>
  <c r="G1605" i="2" s="1"/>
  <c r="G1606" i="2" s="1"/>
  <c r="G1607" i="2" s="1"/>
  <c r="G1608" i="2" s="1"/>
  <c r="G1609" i="2" s="1"/>
  <c r="G1610" i="2" s="1"/>
  <c r="G1611" i="2" s="1"/>
  <c r="G1612" i="2" s="1"/>
  <c r="G1613" i="2" s="1"/>
  <c r="G1614" i="2" s="1"/>
  <c r="G1615" i="2" s="1"/>
  <c r="G1616" i="2" s="1"/>
  <c r="G1617" i="2" s="1"/>
  <c r="G1618" i="2" s="1"/>
  <c r="G1619" i="2" s="1"/>
  <c r="G1621" i="2" s="1"/>
  <c r="G1622" i="2" s="1"/>
  <c r="G1623" i="2" s="1"/>
  <c r="G1624" i="2" s="1"/>
  <c r="G1625" i="2" s="1"/>
  <c r="G1626" i="2" s="1"/>
  <c r="G1627" i="2" s="1"/>
  <c r="G1628" i="2" s="1"/>
  <c r="G1629" i="2" s="1"/>
  <c r="G1630" i="2" s="1"/>
  <c r="G1527" i="2"/>
  <c r="G1528" i="2" s="1"/>
  <c r="G1529" i="2" s="1"/>
  <c r="G1514" i="2"/>
  <c r="G1515" i="2" s="1"/>
  <c r="G1516" i="2" s="1"/>
  <c r="G1517" i="2" s="1"/>
  <c r="G1518" i="2" s="1"/>
  <c r="G1519" i="2" s="1"/>
  <c r="G1520" i="2" s="1"/>
  <c r="G1521" i="2" s="1"/>
  <c r="G1362" i="2"/>
  <c r="G1363" i="2" s="1"/>
  <c r="G1364" i="2" s="1"/>
  <c r="G1365" i="2" s="1"/>
  <c r="G1366" i="2" s="1"/>
  <c r="G1367" i="2" s="1"/>
  <c r="G1368" i="2" s="1"/>
  <c r="G1313" i="2"/>
  <c r="G1314" i="2" s="1"/>
  <c r="G1315" i="2" s="1"/>
  <c r="G1316" i="2" s="1"/>
  <c r="G1317" i="2" s="1"/>
  <c r="G1318" i="2" s="1"/>
  <c r="G1319" i="2" s="1"/>
  <c r="G1320" i="2" s="1"/>
  <c r="G1321" i="2" s="1"/>
  <c r="G1322" i="2" s="1"/>
  <c r="G1323" i="2" s="1"/>
  <c r="G1324" i="2" s="1"/>
  <c r="G1325" i="2" s="1"/>
  <c r="G1326" i="2" s="1"/>
  <c r="G1327" i="2" s="1"/>
  <c r="G1328" i="2" s="1"/>
  <c r="G1147" i="2"/>
  <c r="G1148" i="2" s="1"/>
  <c r="G1149" i="2" s="1"/>
  <c r="G1150" i="2" s="1"/>
  <c r="G1151" i="2" s="1"/>
  <c r="G1152" i="2" s="1"/>
  <c r="G1153" i="2" s="1"/>
  <c r="G1154" i="2" s="1"/>
  <c r="G1155" i="2" s="1"/>
  <c r="G1156" i="2" s="1"/>
  <c r="G1157" i="2" s="1"/>
  <c r="G1158" i="2" s="1"/>
  <c r="G1159" i="2" s="1"/>
  <c r="G1160" i="2" s="1"/>
  <c r="G1161" i="2" s="1"/>
  <c r="G1162" i="2" s="1"/>
  <c r="G1163" i="2" s="1"/>
  <c r="G1164" i="2" s="1"/>
  <c r="G1165" i="2" s="1"/>
  <c r="G1166" i="2" s="1"/>
  <c r="G1167" i="2" s="1"/>
  <c r="G1168" i="2" s="1"/>
  <c r="G1169" i="2" s="1"/>
  <c r="G1170" i="2" s="1"/>
  <c r="G1171" i="2" s="1"/>
  <c r="G1172" i="2" s="1"/>
  <c r="G1173" i="2" s="1"/>
  <c r="G1174" i="2" s="1"/>
  <c r="G1175" i="2" s="1"/>
  <c r="G1176" i="2" s="1"/>
  <c r="G1083" i="2"/>
  <c r="G1084" i="2" s="1"/>
  <c r="G1085" i="2" s="1"/>
  <c r="G1086" i="2" s="1"/>
  <c r="G1087" i="2" s="1"/>
  <c r="G1027" i="2"/>
  <c r="G1028" i="2" s="1"/>
  <c r="G1029" i="2" s="1"/>
  <c r="G1030" i="2" s="1"/>
  <c r="G991" i="2"/>
  <c r="G994" i="2" s="1"/>
  <c r="G995" i="2" s="1"/>
  <c r="G996" i="2" s="1"/>
  <c r="G997" i="2" s="1"/>
  <c r="G998" i="2" s="1"/>
  <c r="G999" i="2" s="1"/>
  <c r="G1000" i="2" s="1"/>
  <c r="G1001" i="2" s="1"/>
  <c r="G1002" i="2" s="1"/>
  <c r="G1003" i="2" s="1"/>
  <c r="G1004" i="2" s="1"/>
  <c r="G1005" i="2" s="1"/>
  <c r="G969" i="2"/>
  <c r="G970" i="2" s="1"/>
  <c r="G971" i="2" s="1"/>
  <c r="G972" i="2" s="1"/>
  <c r="G973" i="2" s="1"/>
  <c r="G974" i="2" s="1"/>
  <c r="G975" i="2" s="1"/>
  <c r="G976" i="2" s="1"/>
  <c r="G977" i="2" s="1"/>
  <c r="G978" i="2" s="1"/>
  <c r="G979" i="2" s="1"/>
  <c r="G956" i="2" s="1"/>
  <c r="G848" i="2"/>
  <c r="G792" i="2"/>
  <c r="G793" i="2" s="1"/>
  <c r="G794" i="2" s="1"/>
  <c r="G795" i="2" s="1"/>
  <c r="G796" i="2" s="1"/>
  <c r="G797" i="2" s="1"/>
  <c r="G798" i="2" s="1"/>
  <c r="G799" i="2" s="1"/>
  <c r="G801" i="2" s="1"/>
  <c r="G802" i="2" s="1"/>
  <c r="G803" i="2" s="1"/>
  <c r="G804" i="2" s="1"/>
  <c r="G805" i="2" s="1"/>
  <c r="G806" i="2" s="1"/>
  <c r="G807" i="2" s="1"/>
  <c r="G808" i="2" s="1"/>
  <c r="G656" i="2"/>
  <c r="G657" i="2" s="1"/>
  <c r="G658" i="2" s="1"/>
  <c r="G659" i="2" s="1"/>
  <c r="G660" i="2" s="1"/>
  <c r="G661" i="2" s="1"/>
  <c r="G662" i="2" s="1"/>
  <c r="G610" i="2"/>
  <c r="G612" i="2"/>
  <c r="G501" i="2"/>
  <c r="G502" i="2" s="1"/>
  <c r="G503" i="2" s="1"/>
  <c r="G504" i="2" s="1"/>
  <c r="G464" i="2"/>
  <c r="G465" i="2" s="1"/>
  <c r="G466" i="2" s="1"/>
  <c r="G467" i="2" s="1"/>
  <c r="G390" i="2"/>
  <c r="G391" i="2"/>
  <c r="G392" i="2" s="1"/>
  <c r="G393" i="2" s="1"/>
  <c r="G338" i="2"/>
  <c r="G339" i="2" s="1"/>
  <c r="G340" i="2" s="1"/>
  <c r="G341" i="2" s="1"/>
  <c r="G342" i="2" s="1"/>
  <c r="G321" i="2"/>
  <c r="G322" i="2" s="1"/>
  <c r="G323" i="2" s="1"/>
  <c r="G324" i="2" s="1"/>
  <c r="G325" i="2" s="1"/>
  <c r="G326" i="2" s="1"/>
  <c r="G299" i="2"/>
  <c r="G300" i="2" s="1"/>
  <c r="G236" i="2"/>
  <c r="G237" i="2" s="1"/>
  <c r="G238" i="2" s="1"/>
  <c r="G239" i="2" s="1"/>
  <c r="G240" i="2" s="1"/>
  <c r="G241" i="2" s="1"/>
  <c r="G233" i="2"/>
  <c r="G196" i="2"/>
  <c r="G197" i="2" s="1"/>
  <c r="G198" i="2" s="1"/>
  <c r="G199" i="2" s="1"/>
  <c r="G200" i="2" s="1"/>
  <c r="G201" i="2" s="1"/>
  <c r="G202" i="2" s="1"/>
  <c r="G153" i="2"/>
  <c r="G154" i="2" s="1"/>
  <c r="G155" i="2" s="1"/>
  <c r="G76" i="2"/>
  <c r="G77" i="2" s="1"/>
  <c r="G78" i="2" s="1"/>
  <c r="G55" i="2"/>
  <c r="G39" i="2"/>
  <c r="G40" i="2" s="1"/>
  <c r="G41" i="2" s="1"/>
  <c r="G42" i="2" s="1"/>
  <c r="G43" i="2" s="1"/>
  <c r="G44" i="2" s="1"/>
  <c r="G48" i="2" s="1"/>
  <c r="G49" i="2" s="1"/>
  <c r="G50" i="2" s="1"/>
  <c r="G51" i="2" s="1"/>
  <c r="G32" i="2"/>
  <c r="G33" i="2" s="1"/>
  <c r="G24" i="2"/>
  <c r="G25" i="2" s="1"/>
  <c r="G26" i="2" s="1"/>
  <c r="G1973" i="2" l="1"/>
  <c r="G1974" i="2" s="1"/>
  <c r="G1975" i="2" s="1"/>
  <c r="G1976" i="2" s="1"/>
  <c r="G1977" i="2" s="1"/>
  <c r="G1978" i="2" s="1"/>
  <c r="G1979" i="2" s="1"/>
  <c r="G1980" i="2" s="1"/>
  <c r="G1981" i="2" s="1"/>
  <c r="G1982" i="2" s="1"/>
  <c r="G1983" i="2" s="1"/>
  <c r="G1984" i="2" s="1"/>
  <c r="G1985" i="2" s="1"/>
  <c r="G1986" i="2" s="1"/>
  <c r="G1987" i="2" s="1"/>
  <c r="G1988" i="2" s="1"/>
  <c r="G1876" i="2"/>
  <c r="G1877" i="2" s="1"/>
  <c r="G1878" i="2" s="1"/>
  <c r="G1879" i="2" s="1"/>
  <c r="G1880" i="2" s="1"/>
  <c r="G1881" i="2" s="1"/>
  <c r="G1882" i="2" s="1"/>
  <c r="G1883" i="2" s="1"/>
  <c r="G1884" i="2" s="1"/>
  <c r="G1885" i="2" s="1"/>
  <c r="G1886" i="2" s="1"/>
  <c r="G1887" i="2" s="1"/>
  <c r="G1888" i="2" s="1"/>
  <c r="G1889" i="2" s="1"/>
  <c r="G1890" i="2" s="1"/>
  <c r="G1891" i="2" s="1"/>
  <c r="G1892" i="2" s="1"/>
  <c r="G1893" i="2" s="1"/>
  <c r="G1738" i="2"/>
  <c r="G1739" i="2" s="1"/>
  <c r="G1740" i="2" s="1"/>
  <c r="G1741" i="2" s="1"/>
  <c r="G1742" i="2" s="1"/>
  <c r="G1743" i="2" s="1"/>
  <c r="G1744" i="2" s="1"/>
  <c r="G1745" i="2" s="1"/>
  <c r="G1746" i="2" s="1"/>
  <c r="G1657" i="2"/>
  <c r="G1658" i="2" s="1"/>
  <c r="G1659" i="2" s="1"/>
  <c r="G1660" i="2" s="1"/>
  <c r="G1661" i="2" s="1"/>
  <c r="G1662" i="2" s="1"/>
  <c r="G1663" i="2" s="1"/>
  <c r="G1664" i="2" s="1"/>
  <c r="G1665" i="2" s="1"/>
  <c r="G1666" i="2" s="1"/>
  <c r="G1667" i="2" s="1"/>
  <c r="G1668" i="2" s="1"/>
  <c r="G1669" i="2" s="1"/>
  <c r="G1670" i="2" s="1"/>
  <c r="G1672" i="2" s="1"/>
  <c r="G1673" i="2" s="1"/>
  <c r="G1674" i="2" s="1"/>
  <c r="G1675" i="2" s="1"/>
  <c r="G1676" i="2" s="1"/>
  <c r="G1677" i="2" s="1"/>
  <c r="G1530" i="2"/>
  <c r="G1531" i="2" s="1"/>
  <c r="G1532" i="2" s="1"/>
  <c r="G1533" i="2" s="1"/>
  <c r="G1534" i="2" s="1"/>
  <c r="G1535" i="2" s="1"/>
  <c r="G1537" i="2" s="1"/>
  <c r="G1538" i="2" s="1"/>
  <c r="G1329" i="2"/>
  <c r="G1330" i="2" s="1"/>
  <c r="G1331" i="2" s="1"/>
  <c r="G1332" i="2" s="1"/>
  <c r="G1333" i="2" s="1"/>
  <c r="G1334" i="2" s="1"/>
  <c r="G1335" i="2" s="1"/>
  <c r="G1336" i="2" s="1"/>
  <c r="G1337" i="2" s="1"/>
  <c r="G1338" i="2" s="1"/>
  <c r="G1340" i="2" s="1"/>
  <c r="G1341" i="2" s="1"/>
  <c r="G1342" i="2" s="1"/>
  <c r="G1343" i="2" s="1"/>
  <c r="G1344" i="2" s="1"/>
  <c r="G1345" i="2" s="1"/>
  <c r="G1346" i="2" s="1"/>
  <c r="G1355" i="2" s="1"/>
  <c r="G1356" i="2" s="1"/>
  <c r="G1357" i="2" s="1"/>
  <c r="G1351" i="2" s="1"/>
  <c r="G1352" i="2" s="1"/>
  <c r="G1353" i="2" s="1"/>
  <c r="G1354" i="2" s="1"/>
  <c r="G1348" i="2" s="1"/>
  <c r="G1349" i="2" s="1"/>
  <c r="G1350" i="2" s="1"/>
  <c r="G1088" i="2"/>
  <c r="G1031" i="2"/>
  <c r="G1032" i="2" s="1"/>
  <c r="G1033" i="2" s="1"/>
  <c r="G1034" i="2" s="1"/>
  <c r="G1035" i="2" s="1"/>
  <c r="G1036" i="2" s="1"/>
  <c r="G1037" i="2" s="1"/>
  <c r="G1038" i="2" s="1"/>
  <c r="G1039" i="2" s="1"/>
  <c r="G1040" i="2" s="1"/>
  <c r="G1041" i="2" s="1"/>
  <c r="G1042" i="2" s="1"/>
  <c r="G1043" i="2" s="1"/>
  <c r="G1044" i="2" s="1"/>
  <c r="G1045" i="2" s="1"/>
  <c r="G1046" i="2" s="1"/>
  <c r="G1047" i="2" s="1"/>
  <c r="G1048" i="2" s="1"/>
  <c r="G1051" i="2" s="1"/>
  <c r="G1052" i="2" s="1"/>
  <c r="G1053" i="2" s="1"/>
  <c r="G1054" i="2" s="1"/>
  <c r="G849" i="2"/>
  <c r="G850" i="2" s="1"/>
  <c r="G851" i="2" s="1"/>
  <c r="G852" i="2" s="1"/>
  <c r="G853" i="2" s="1"/>
  <c r="G854" i="2" s="1"/>
  <c r="G855" i="2" s="1"/>
  <c r="G856" i="2" s="1"/>
  <c r="G857" i="2" s="1"/>
  <c r="G858" i="2" s="1"/>
  <c r="G859" i="2" s="1"/>
  <c r="G860" i="2" s="1"/>
  <c r="G861" i="2" s="1"/>
  <c r="G862" i="2" s="1"/>
  <c r="G863" i="2" s="1"/>
  <c r="G864" i="2" s="1"/>
  <c r="G865" i="2" s="1"/>
  <c r="G866" i="2" s="1"/>
  <c r="G867" i="2" s="1"/>
  <c r="G868" i="2" s="1"/>
  <c r="G869" i="2" s="1"/>
  <c r="G870" i="2" s="1"/>
  <c r="G871" i="2" s="1"/>
  <c r="G872" i="2" s="1"/>
  <c r="G873" i="2" s="1"/>
  <c r="G809" i="2"/>
  <c r="G810" i="2" s="1"/>
  <c r="G811" i="2" s="1"/>
  <c r="G812" i="2" s="1"/>
  <c r="G813" i="2" s="1"/>
  <c r="G814" i="2" s="1"/>
  <c r="G815" i="2" s="1"/>
  <c r="G816" i="2" s="1"/>
  <c r="G663" i="2"/>
  <c r="G664" i="2" s="1"/>
  <c r="G665" i="2" s="1"/>
  <c r="G666" i="2" s="1"/>
  <c r="G667" i="2" s="1"/>
  <c r="G668" i="2" s="1"/>
  <c r="G669" i="2" s="1"/>
  <c r="G670" i="2" s="1"/>
  <c r="G671" i="2" s="1"/>
  <c r="G672" i="2" s="1"/>
  <c r="G673" i="2" s="1"/>
  <c r="G468" i="2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394" i="2"/>
  <c r="G242" i="2"/>
  <c r="G156" i="2"/>
  <c r="G158" i="2" s="1"/>
  <c r="G159" i="2" s="1"/>
  <c r="G160" i="2" s="1"/>
  <c r="G161" i="2" s="1"/>
  <c r="G163" i="2" s="1"/>
  <c r="G164" i="2" s="1"/>
  <c r="G165" i="2" s="1"/>
  <c r="G166" i="2" s="1"/>
  <c r="G168" i="2" s="1"/>
  <c r="G169" i="2" s="1"/>
  <c r="G170" i="2" s="1"/>
  <c r="G171" i="2" s="1"/>
  <c r="G68" i="2"/>
  <c r="G69" i="2" s="1"/>
  <c r="G79" i="2" s="1"/>
  <c r="G81" i="2" s="1"/>
  <c r="G82" i="2" s="1"/>
  <c r="G83" i="2" s="1"/>
  <c r="G84" i="2" s="1"/>
  <c r="G85" i="2" s="1"/>
  <c r="G87" i="2" s="1"/>
  <c r="G88" i="2" s="1"/>
  <c r="G89" i="2" s="1"/>
  <c r="G90" i="2" s="1"/>
  <c r="G56" i="2"/>
  <c r="G57" i="2" s="1"/>
  <c r="G58" i="2" s="1"/>
  <c r="G34" i="2"/>
  <c r="G1894" i="2" l="1"/>
  <c r="G1747" i="2"/>
  <c r="G1748" i="2" s="1"/>
  <c r="G1749" i="2" s="1"/>
  <c r="G1750" i="2" s="1"/>
  <c r="G1751" i="2" s="1"/>
  <c r="G1752" i="2" s="1"/>
  <c r="G1753" i="2" s="1"/>
  <c r="G1754" i="2" s="1"/>
  <c r="G1755" i="2" s="1"/>
  <c r="G1678" i="2"/>
  <c r="G1679" i="2" s="1"/>
  <c r="G1680" i="2" s="1"/>
  <c r="G1681" i="2" s="1"/>
  <c r="G1682" i="2" s="1"/>
  <c r="G1683" i="2" s="1"/>
  <c r="G1684" i="2" s="1"/>
  <c r="G1685" i="2" s="1"/>
  <c r="G1539" i="2"/>
  <c r="G1540" i="2" s="1"/>
  <c r="G1541" i="2" s="1"/>
  <c r="G1542" i="2" s="1"/>
  <c r="G1543" i="2" s="1"/>
  <c r="G1544" i="2" s="1"/>
  <c r="G1545" i="2" s="1"/>
  <c r="G1546" i="2" s="1"/>
  <c r="G1547" i="2" s="1"/>
  <c r="G1548" i="2" s="1"/>
  <c r="G1549" i="2" s="1"/>
  <c r="G1550" i="2" s="1"/>
  <c r="G1551" i="2" s="1"/>
  <c r="G1552" i="2" s="1"/>
  <c r="G1553" i="2" s="1"/>
  <c r="G1554" i="2" s="1"/>
  <c r="G1555" i="2" s="1"/>
  <c r="G1556" i="2" s="1"/>
  <c r="G1557" i="2" s="1"/>
  <c r="G1558" i="2" s="1"/>
  <c r="G1559" i="2" s="1"/>
  <c r="G1091" i="2"/>
  <c r="G1092" i="2" s="1"/>
  <c r="G1093" i="2" s="1"/>
  <c r="G1094" i="2" s="1"/>
  <c r="G1095" i="2" s="1"/>
  <c r="G1096" i="2" s="1"/>
  <c r="G1097" i="2" s="1"/>
  <c r="G1098" i="2" s="1"/>
  <c r="G1099" i="2" s="1"/>
  <c r="G1100" i="2" s="1"/>
  <c r="G1101" i="2" s="1"/>
  <c r="G1102" i="2" s="1"/>
  <c r="G1103" i="2" s="1"/>
  <c r="G1104" i="2" s="1"/>
  <c r="G1105" i="2" s="1"/>
  <c r="G1106" i="2" s="1"/>
  <c r="G1107" i="2" s="1"/>
  <c r="G1108" i="2" s="1"/>
  <c r="G1109" i="2" s="1"/>
  <c r="G1110" i="2" s="1"/>
  <c r="G1089" i="2"/>
  <c r="G1056" i="2"/>
  <c r="G1057" i="2" s="1"/>
  <c r="G1058" i="2" s="1"/>
  <c r="G1059" i="2" s="1"/>
  <c r="G1060" i="2" s="1"/>
  <c r="G1061" i="2" s="1"/>
  <c r="G1062" i="2" s="1"/>
  <c r="G1063" i="2" s="1"/>
  <c r="G1064" i="2" s="1"/>
  <c r="G1065" i="2" s="1"/>
  <c r="G1066" i="2" s="1"/>
  <c r="G1067" i="2" s="1"/>
  <c r="G1008" i="2" s="1"/>
  <c r="G1055" i="2"/>
  <c r="G874" i="2"/>
  <c r="G875" i="2" s="1"/>
  <c r="G876" i="2" s="1"/>
  <c r="G877" i="2" s="1"/>
  <c r="G878" i="2" s="1"/>
  <c r="G817" i="2"/>
  <c r="G818" i="2" s="1"/>
  <c r="G819" i="2" s="1"/>
  <c r="G820" i="2" s="1"/>
  <c r="G821" i="2" s="1"/>
  <c r="G822" i="2" s="1"/>
  <c r="G823" i="2" s="1"/>
  <c r="G824" i="2" s="1"/>
  <c r="G825" i="2" s="1"/>
  <c r="G826" i="2" s="1"/>
  <c r="G827" i="2" s="1"/>
  <c r="G828" i="2" s="1"/>
  <c r="G829" i="2" s="1"/>
  <c r="G830" i="2" s="1"/>
  <c r="G831" i="2" s="1"/>
  <c r="G832" i="2" s="1"/>
  <c r="G833" i="2" s="1"/>
  <c r="G838" i="2" s="1"/>
  <c r="G674" i="2"/>
  <c r="G675" i="2"/>
  <c r="G676" i="2" s="1"/>
  <c r="G446" i="2"/>
  <c r="G487" i="2" s="1"/>
  <c r="G488" i="2" s="1"/>
  <c r="G489" i="2" s="1"/>
  <c r="G490" i="2" s="1"/>
  <c r="G491" i="2" s="1"/>
  <c r="G492" i="2" s="1"/>
  <c r="G493" i="2" s="1"/>
  <c r="G395" i="2"/>
  <c r="G396" i="2" s="1"/>
  <c r="G397" i="2" s="1"/>
  <c r="G399" i="2" s="1"/>
  <c r="G35" i="2"/>
  <c r="G36" i="2" s="1"/>
  <c r="G1895" i="2" l="1"/>
  <c r="G1896" i="2" s="1"/>
  <c r="G1897" i="2" s="1"/>
  <c r="G1898" i="2" s="1"/>
  <c r="G1899" i="2" s="1"/>
  <c r="G1900" i="2" s="1"/>
  <c r="G1901" i="2" s="1"/>
  <c r="G1902" i="2" s="1"/>
  <c r="G1903" i="2" s="1"/>
  <c r="G1904" i="2" s="1"/>
  <c r="G1905" i="2" s="1"/>
  <c r="G1906" i="2" s="1"/>
  <c r="G1686" i="2"/>
  <c r="G1687" i="2" s="1"/>
  <c r="G1688" i="2" s="1"/>
  <c r="G1689" i="2" s="1"/>
  <c r="G1690" i="2" s="1"/>
  <c r="G1691" i="2" s="1"/>
  <c r="G1693" i="2" s="1"/>
  <c r="G1694" i="2" s="1"/>
  <c r="G1695" i="2" s="1"/>
  <c r="G1696" i="2" s="1"/>
  <c r="G1697" i="2" s="1"/>
  <c r="G1698" i="2" s="1"/>
  <c r="G1699" i="2" s="1"/>
  <c r="G1700" i="2" s="1"/>
  <c r="G1701" i="2" s="1"/>
  <c r="G1560" i="2"/>
  <c r="G1561" i="2" s="1"/>
  <c r="G1562" i="2" s="1"/>
  <c r="G1563" i="2" s="1"/>
  <c r="G1564" i="2" s="1"/>
  <c r="G1565" i="2" s="1"/>
  <c r="G1566" i="2" s="1"/>
  <c r="G1567" i="2" s="1"/>
  <c r="G1568" i="2" s="1"/>
  <c r="G1569" i="2" s="1"/>
  <c r="G1570" i="2" s="1"/>
  <c r="G1571" i="2" s="1"/>
  <c r="G1572" i="2" s="1"/>
  <c r="G1574" i="2" s="1"/>
  <c r="G1575" i="2" s="1"/>
  <c r="G1576" i="2" s="1"/>
  <c r="G1184" i="2"/>
  <c r="G1185" i="2" s="1"/>
  <c r="G1111" i="2"/>
  <c r="G1112" i="2" s="1"/>
  <c r="G1114" i="2" s="1"/>
  <c r="G1116" i="2" s="1"/>
  <c r="G880" i="2"/>
  <c r="G881" i="2" s="1"/>
  <c r="G882" i="2" s="1"/>
  <c r="G883" i="2" s="1"/>
  <c r="G884" i="2" s="1"/>
  <c r="G885" i="2" s="1"/>
  <c r="G886" i="2" s="1"/>
  <c r="G887" i="2" s="1"/>
  <c r="G888" i="2" s="1"/>
  <c r="G889" i="2" s="1"/>
  <c r="G890" i="2" s="1"/>
  <c r="G891" i="2" s="1"/>
  <c r="G677" i="2"/>
  <c r="G678" i="2" s="1"/>
  <c r="G400" i="2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2" i="2" s="1"/>
  <c r="G413" i="2" s="1"/>
  <c r="G414" i="2" s="1"/>
  <c r="G415" i="2" s="1"/>
  <c r="G416" i="2" s="1"/>
  <c r="G417" i="2" s="1"/>
  <c r="G329" i="2"/>
  <c r="G330" i="2" s="1"/>
  <c r="G331" i="2" s="1"/>
  <c r="G102" i="2"/>
  <c r="G103" i="2" s="1"/>
  <c r="G104" i="2" s="1"/>
  <c r="G1115" i="2" l="1"/>
  <c r="G1117" i="2"/>
  <c r="G1118" i="2" s="1"/>
  <c r="G679" i="2"/>
  <c r="G680" i="2" s="1"/>
  <c r="G332" i="2"/>
  <c r="G344" i="2" s="1"/>
  <c r="G345" i="2" s="1"/>
  <c r="G346" i="2" s="1"/>
  <c r="G105" i="2"/>
  <c r="G1119" i="2" l="1"/>
  <c r="G1120" i="2" s="1"/>
  <c r="G1121" i="2" s="1"/>
  <c r="G681" i="2"/>
  <c r="G683" i="2" s="1"/>
  <c r="G684" i="2" s="1"/>
  <c r="G685" i="2" s="1"/>
  <c r="G686" i="2" s="1"/>
  <c r="G687" i="2" s="1"/>
  <c r="G688" i="2" s="1"/>
  <c r="G689" i="2" s="1"/>
  <c r="G690" i="2" s="1"/>
  <c r="G691" i="2" s="1"/>
  <c r="G692" i="2" s="1"/>
  <c r="G693" i="2" s="1"/>
  <c r="G694" i="2" s="1"/>
  <c r="G695" i="2" s="1"/>
  <c r="G696" i="2" s="1"/>
  <c r="G697" i="2" s="1"/>
  <c r="G698" i="2" s="1"/>
  <c r="G418" i="2"/>
  <c r="G420" i="2" s="1"/>
  <c r="G421" i="2" s="1"/>
  <c r="G422" i="2" s="1"/>
  <c r="G347" i="2"/>
  <c r="G348" i="2" s="1"/>
  <c r="G350" i="2" s="1"/>
  <c r="G351" i="2" s="1"/>
  <c r="G352" i="2" s="1"/>
  <c r="G353" i="2" s="1"/>
  <c r="G354" i="2" s="1"/>
  <c r="G355" i="2" s="1"/>
  <c r="G356" i="2" s="1"/>
  <c r="G357" i="2" s="1"/>
  <c r="G362" i="2" s="1"/>
  <c r="G364" i="2" s="1"/>
  <c r="G106" i="2"/>
  <c r="G107" i="2" s="1"/>
  <c r="G108" i="2" s="1"/>
  <c r="G699" i="2" l="1"/>
  <c r="G700" i="2" s="1"/>
  <c r="G701" i="2" s="1"/>
  <c r="G702" i="2" s="1"/>
  <c r="G703" i="2" s="1"/>
  <c r="G423" i="2"/>
  <c r="G425" i="2" s="1"/>
  <c r="G426" i="2" s="1"/>
  <c r="G427" i="2" s="1"/>
  <c r="G428" i="2" s="1"/>
  <c r="G429" i="2" s="1"/>
  <c r="G111" i="2"/>
  <c r="G112" i="2" s="1"/>
  <c r="G113" i="2" s="1"/>
  <c r="G115" i="2" s="1"/>
  <c r="G704" i="2" l="1"/>
  <c r="G705" i="2" s="1"/>
  <c r="G706" i="2" s="1"/>
  <c r="G707" i="2" s="1"/>
  <c r="G177" i="2"/>
  <c r="G181" i="2" s="1"/>
  <c r="G708" i="2" l="1"/>
  <c r="G178" i="2"/>
  <c r="G123" i="2"/>
  <c r="G124" i="2" s="1"/>
  <c r="G125" i="2" s="1"/>
  <c r="G126" i="2" s="1"/>
  <c r="G184" i="2" l="1"/>
  <c r="G185" i="2" s="1"/>
  <c r="G204" i="2"/>
  <c r="G205" i="2" s="1"/>
  <c r="G206" i="2" s="1"/>
  <c r="G207" i="2" s="1"/>
  <c r="G210" i="2" l="1"/>
  <c r="G211" i="2" s="1"/>
  <c r="G243" i="2" l="1"/>
  <c r="G251" i="2" l="1"/>
  <c r="G252" i="2" s="1"/>
  <c r="G253" i="2" s="1"/>
  <c r="G254" i="2" s="1"/>
  <c r="G255" i="2" s="1"/>
  <c r="G256" i="2" s="1"/>
  <c r="G257" i="2" s="1"/>
  <c r="G258" i="2" s="1"/>
  <c r="G260" i="2" s="1"/>
  <c r="G261" i="2" s="1"/>
  <c r="G262" i="2" s="1"/>
  <c r="G263" i="2" s="1"/>
  <c r="G264" i="2" s="1"/>
  <c r="G265" i="2" s="1"/>
  <c r="G266" i="2" s="1"/>
  <c r="G267" i="2" s="1"/>
  <c r="G268" i="2" s="1"/>
  <c r="G518" i="2"/>
  <c r="G519" i="2" s="1"/>
  <c r="G520" i="2" s="1"/>
  <c r="G521" i="2" s="1"/>
  <c r="G522" i="2" s="1"/>
  <c r="G523" i="2" s="1"/>
  <c r="G524" i="2" s="1"/>
  <c r="G525" i="2" s="1"/>
  <c r="G526" i="2" s="1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 s="1"/>
  <c r="G538" i="2" s="1"/>
  <c r="G540" i="2" s="1"/>
  <c r="G541" i="2" s="1"/>
  <c r="G542" i="2" s="1"/>
  <c r="G543" i="2" s="1"/>
  <c r="G544" i="2" s="1"/>
  <c r="G546" i="2" l="1"/>
  <c r="G545" i="2"/>
  <c r="G547" i="2" l="1"/>
  <c r="G548" i="2"/>
  <c r="G549" i="2" s="1"/>
  <c r="G550" i="2" s="1"/>
  <c r="G551" i="2" s="1"/>
  <c r="G552" i="2" s="1"/>
  <c r="G553" i="2" s="1"/>
  <c r="G554" i="2" s="1"/>
  <c r="G555" i="2" s="1"/>
  <c r="G556" i="2" s="1"/>
  <c r="G564" i="2" l="1"/>
  <c r="G557" i="2"/>
  <c r="G558" i="2" s="1"/>
  <c r="G559" i="2" s="1"/>
  <c r="G560" i="2" s="1"/>
  <c r="G565" i="2" l="1"/>
  <c r="G566" i="2" s="1"/>
  <c r="G567" i="2" s="1"/>
  <c r="G568" i="2" s="1"/>
  <c r="G569" i="2" s="1"/>
  <c r="G56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Q1893" authorId="0" guid="{5E14D1C4-D57E-482D-A457-EFC6CE4BA85A}" shapeId="0" xr:uid="{0F564A78-81F0-4182-A366-640E238BE4C7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xi : 20,5
</t>
        </r>
      </text>
    </comment>
    <comment ref="Q1894" authorId="0" guid="{1F49E17B-BCDA-413D-8AFD-DDFF79350FF4}" shapeId="0" xr:uid="{B8827AAD-E90D-4FEE-BE58-23F875E8BCB2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xi : 20,5
</t>
        </r>
      </text>
    </comment>
    <comment ref="V1957" authorId="0" guid="{688502D6-381B-4F73-ADC2-92DA58CA6F06}" shapeId="0" xr:uid="{4CBE222F-0D46-41FE-8271-2C920F2D6B47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plus orange /plus acidulé que témoin de janvier
</t>
        </r>
      </text>
    </comment>
  </commentList>
</comments>
</file>

<file path=xl/sharedStrings.xml><?xml version="1.0" encoding="utf-8"?>
<sst xmlns="http://schemas.openxmlformats.org/spreadsheetml/2006/main" count="4263" uniqueCount="517">
  <si>
    <t xml:space="preserve">Nom sauce </t>
  </si>
  <si>
    <t>Quantité en Kgs</t>
  </si>
  <si>
    <t>Heure cuisson Prévue</t>
  </si>
  <si>
    <t>Remarques</t>
  </si>
  <si>
    <t>Code sauce</t>
  </si>
  <si>
    <t>cadence</t>
  </si>
  <si>
    <t>Code Sauce</t>
  </si>
  <si>
    <t>NEP</t>
  </si>
  <si>
    <t>22000278 </t>
  </si>
  <si>
    <t xml:space="preserve">OP </t>
  </si>
  <si>
    <t xml:space="preserve">Condi/date </t>
  </si>
  <si>
    <t xml:space="preserve">recyclage sauce DAIM </t>
  </si>
  <si>
    <t>RINCAGE</t>
  </si>
  <si>
    <t>SCE Chocolat C10 FUT /35595</t>
  </si>
  <si>
    <t>SCE Caramel-Pomm C10 FUT/35951</t>
  </si>
  <si>
    <t>SCE Chocolat C5 PALL/0429</t>
  </si>
  <si>
    <t>SCE Fruit Rouges C10 FUT/35481</t>
  </si>
  <si>
    <t>SCE Cacao Maigr C10 PALL/34963</t>
  </si>
  <si>
    <t>22000472</t>
  </si>
  <si>
    <t>SCE Caramel C3 S/Ver PALL/0321</t>
  </si>
  <si>
    <t>SCE Caramel C3 PALL/0325</t>
  </si>
  <si>
    <t>SCE Caramel BS C14 FUT/0317</t>
  </si>
  <si>
    <t>SCE Cara Riz lait C16 FUT/0322</t>
  </si>
  <si>
    <t>SEMAINE 02</t>
  </si>
  <si>
    <t>PREPARATION ATELIER</t>
  </si>
  <si>
    <t>LUNDI</t>
  </si>
  <si>
    <t>MARDI</t>
  </si>
  <si>
    <t>MERCREDI</t>
  </si>
  <si>
    <t>JEUDI</t>
  </si>
  <si>
    <t>VENDREDI</t>
  </si>
  <si>
    <t>REUNION DU PERSONNEL</t>
  </si>
  <si>
    <t>Vayres</t>
  </si>
  <si>
    <t>Beauvais 14.01.2019</t>
  </si>
  <si>
    <t>chep DSR</t>
  </si>
  <si>
    <t>DATE PROD</t>
  </si>
  <si>
    <t>JOUR PROD</t>
  </si>
  <si>
    <t>SEMAINE 03</t>
  </si>
  <si>
    <t>SCE Citron Mering C4 FUT /0407</t>
  </si>
  <si>
    <t>A/SCE Framboise C3 PALL/0350</t>
  </si>
  <si>
    <t>SCE Fruits Rouges C8 FUT/0355</t>
  </si>
  <si>
    <t>SCE Caramel Lait C9 FUT/0316</t>
  </si>
  <si>
    <t>SCE CitVer Mojito C9 PALL/0427</t>
  </si>
  <si>
    <t>SCE Caramel BS C10 PALL/36043</t>
  </si>
  <si>
    <t>SCE Miel 25% C10 PALL /35843</t>
  </si>
  <si>
    <t>SCE Caramel Arom C13 /35974</t>
  </si>
  <si>
    <t>SCE Caram Brule C10 PALL/36147</t>
  </si>
  <si>
    <t>SCE Cafe-Choco C12 PALL/0315</t>
  </si>
  <si>
    <t>DSR chep</t>
  </si>
  <si>
    <t>SITE</t>
  </si>
  <si>
    <t>600 KG à DSR chep / 600 KG à congeler fût</t>
  </si>
  <si>
    <t>DA001</t>
  </si>
  <si>
    <t>PL001</t>
  </si>
  <si>
    <t>VA001</t>
  </si>
  <si>
    <t>Beauvais</t>
  </si>
  <si>
    <t>recyclage sauce UK 22/363</t>
  </si>
  <si>
    <t>SCE Chocolat C3 PALL/34518</t>
  </si>
  <si>
    <t>chep DSR recyclage</t>
  </si>
  <si>
    <t>SCE Fruits Rouges C8 PALL/0355</t>
  </si>
  <si>
    <t>SCE Chocolat C9 PALL/0334</t>
  </si>
  <si>
    <t>SCE Citron Jaune C8 PALL/36148</t>
  </si>
  <si>
    <t>Enrob Batonnet KITKAT</t>
  </si>
  <si>
    <t>NETTOYAGE ATELIER</t>
  </si>
  <si>
    <t>SEMAINE 04</t>
  </si>
  <si>
    <t>SCE Chocolat C8 PALL /36279</t>
  </si>
  <si>
    <t>SCE Fraise C8 PALL/36295</t>
  </si>
  <si>
    <t>sera fait samedi 19/01</t>
  </si>
  <si>
    <t>fait attente validation Qualité</t>
  </si>
  <si>
    <t>fait</t>
  </si>
  <si>
    <t>²</t>
  </si>
  <si>
    <r>
      <rPr>
        <sz val="12"/>
        <rFont val="Calibri"/>
        <family val="2"/>
        <scheme val="minor"/>
      </rPr>
      <t>bloquer</t>
    </r>
    <r>
      <rPr>
        <sz val="12"/>
        <color indexed="10"/>
        <rFont val="Calibri"/>
        <family val="2"/>
        <scheme val="minor"/>
      </rPr>
      <t>bloqu</t>
    </r>
  </si>
  <si>
    <t>NEP KITKAT</t>
  </si>
  <si>
    <t>FAIT</t>
  </si>
  <si>
    <t>DIMANCHE</t>
  </si>
  <si>
    <t>SCE Caramel BS C9 PALL/0320</t>
  </si>
  <si>
    <t>SCE Gout Caramel C11 PALL/0357</t>
  </si>
  <si>
    <t>SCE Car Riz Lait C10 PALL/0329</t>
  </si>
  <si>
    <t>Enrob Batonnet OREO New</t>
  </si>
  <si>
    <t>SCE Framboise C9 FUT /35049</t>
  </si>
  <si>
    <t>SCE Framboise C3 PALL/35143</t>
  </si>
  <si>
    <t/>
  </si>
  <si>
    <t>Surplus KITKAT</t>
  </si>
  <si>
    <t>PRIORITAIRE</t>
  </si>
  <si>
    <t>PL002</t>
  </si>
  <si>
    <t>PL003</t>
  </si>
  <si>
    <t>PL004</t>
  </si>
  <si>
    <t>SCE Caramel BS C10 PALL/36044</t>
  </si>
  <si>
    <t>SEMAINE 05</t>
  </si>
  <si>
    <t>SCE Chocolat C9 FUT/0334</t>
  </si>
  <si>
    <t>232,5 kg mrcx 23000039 et 240kg 14001714</t>
  </si>
  <si>
    <t>142,5 kg mrcx 23000039 / 120 kg mrcx 230 0034 et 210kg 14001714</t>
  </si>
  <si>
    <t>232,5 kg mrcx14001173 et 240kg 14001714</t>
  </si>
  <si>
    <t>38 kg mrcx 23000070 / 127,5 kg mrcx 14001173 et 307kg  14001714</t>
  </si>
  <si>
    <t>240 kg mrcx 23000039 et 210kg 14001714</t>
  </si>
  <si>
    <t>240 kg mrcx 14001173 et 210kg 14001714</t>
  </si>
  <si>
    <t>240 kg mrcx  23000070 et 210kg 14001714</t>
  </si>
  <si>
    <t>450kg code NORMAL 14001714</t>
  </si>
  <si>
    <t>feu vert : OK R&amp;D</t>
  </si>
  <si>
    <t>SCE Citron C12 FUT/0339</t>
  </si>
  <si>
    <t>SCE Mang-Passion C10 PALL/0359</t>
  </si>
  <si>
    <t>SCE Mangu-Passion C10 FUT/0359</t>
  </si>
  <si>
    <t>SCE Fraise C12 FUT/0349</t>
  </si>
  <si>
    <t>SCE Framboise C14 FUT/0351</t>
  </si>
  <si>
    <t>SCE Fruits Rouges C3 PALL/0354</t>
  </si>
  <si>
    <t>SCE Caramel C3 PALL/0324</t>
  </si>
  <si>
    <t>SCE Cacao Maigre C9 PALL/0313</t>
  </si>
  <si>
    <t>SCE Cacao Maigre C9 FUT/0313</t>
  </si>
  <si>
    <t>SCE Chocolat C10 FUT/0389</t>
  </si>
  <si>
    <t xml:space="preserve">Vayres </t>
  </si>
  <si>
    <t>SCE Citron Vert C8 PALL/0343</t>
  </si>
  <si>
    <t>SEMAINE 06</t>
  </si>
  <si>
    <t>Vayres  fait</t>
  </si>
  <si>
    <t>Vayres fait</t>
  </si>
  <si>
    <t>recyclage</t>
  </si>
  <si>
    <t>z500</t>
  </si>
  <si>
    <t>cuve trans 1</t>
  </si>
  <si>
    <t>cuve trans 2</t>
  </si>
  <si>
    <t>cuve trans 3</t>
  </si>
  <si>
    <t>cuve trans 1/ total 12500kg+ seau</t>
  </si>
  <si>
    <t>op kitkat libre 2715659</t>
  </si>
  <si>
    <t>SCE Cafe C3 PALL/35083</t>
  </si>
  <si>
    <t>SCE Cafe-Chocolat C12 FUT/0315</t>
  </si>
  <si>
    <t>SCE Caramel BS C14 FUT/0373</t>
  </si>
  <si>
    <t>EN STAND BY</t>
  </si>
  <si>
    <t>SEMAINE 07</t>
  </si>
  <si>
    <t>recycl.</t>
  </si>
  <si>
    <t>1000 KG en pall. Dangé / 800 KG (3 fûts) Vayres</t>
  </si>
  <si>
    <t>SAMEDI</t>
  </si>
  <si>
    <t>recyclage lot pl2699390001 etpl2699390002 (800+772).</t>
  </si>
  <si>
    <t>repport</t>
  </si>
  <si>
    <t>SCE Frts Rouges CF C8 FUT/0307</t>
  </si>
  <si>
    <t>SCE Abricot C12 FUT/0312</t>
  </si>
  <si>
    <t>SCE Framboise C8 PALL/0352</t>
  </si>
  <si>
    <t>SCE Framboise C8 FUT/0352</t>
  </si>
  <si>
    <t>SCE Fruits Rge CF C8 FUT/35005</t>
  </si>
  <si>
    <t>SCE Citron C11 PALL/35329</t>
  </si>
  <si>
    <t>SEMAINE 08</t>
  </si>
  <si>
    <t>cuisson identique</t>
  </si>
  <si>
    <t>Dangé</t>
  </si>
  <si>
    <t>FAIT VENDREDI</t>
  </si>
  <si>
    <t>arret silverson 65°c en descente bien identifier les échantillon et les pallecon( mettre dessus silverson 65°c</t>
  </si>
  <si>
    <t>ajout de 10,400 kg de pectine</t>
  </si>
  <si>
    <t>RINÇAGE</t>
  </si>
  <si>
    <t>cuisson identique (Dangé) fût en 1er</t>
  </si>
  <si>
    <t>soutirage 40*c</t>
  </si>
  <si>
    <t>congélateur</t>
  </si>
  <si>
    <t>en cours</t>
  </si>
  <si>
    <t>Travaux</t>
  </si>
  <si>
    <t>GLACIER</t>
  </si>
  <si>
    <t>400KGPOUR FIN PROD Z 500 ET 600KG PROD GLACIER</t>
  </si>
  <si>
    <t xml:space="preserve">GLACIER </t>
  </si>
  <si>
    <t>A/SCE Chocolat C7 PALL/0418</t>
  </si>
  <si>
    <t>A/SCE Chocolat C3 FUT/0278</t>
  </si>
  <si>
    <t>SCE Groseille C7 FUT/0358</t>
  </si>
  <si>
    <t>SCE Gout Caramel C11 FUT/0357</t>
  </si>
  <si>
    <t>SEMAINE 9</t>
  </si>
  <si>
    <t>loupé</t>
  </si>
  <si>
    <t>recyclage PL2649963002 / PL2649962001</t>
  </si>
  <si>
    <t xml:space="preserve"> PHASE DECENDANTE  À 85°C</t>
  </si>
  <si>
    <t>Z500</t>
  </si>
  <si>
    <t>REPORT</t>
  </si>
  <si>
    <t>descendre la première a 20°c puis mettre au congélateur d'urgence besoin prod lundi 12h</t>
  </si>
  <si>
    <t xml:space="preserve">descendre la 2 à 20°c puis mettre au congélateur d'urgence besoin prod lundi </t>
  </si>
  <si>
    <t xml:space="preserve"> puis 25°C mettre au congélateur d'urgence besoin prod lundi </t>
  </si>
  <si>
    <t>double</t>
  </si>
  <si>
    <t>op 1200+400 recyclage</t>
  </si>
  <si>
    <t>SCE Caramel Lait C9 PALL/0316</t>
  </si>
  <si>
    <t>SCE Caramel BS C3 PALL/0318</t>
  </si>
  <si>
    <t>SCE Citron Mering C4 PALL/0337</t>
  </si>
  <si>
    <t>SCE Frt Rouges CF C8 PALL/0356</t>
  </si>
  <si>
    <t>SCE Fruits Rouges C3 PALL/0366</t>
  </si>
  <si>
    <t>SCE Daim C10 FUT /35273</t>
  </si>
  <si>
    <t>SCE Fruit Rouges C3 PALL/35348</t>
  </si>
  <si>
    <t>SEMAINE 10</t>
  </si>
  <si>
    <t>à cuire avec OP-2975450</t>
  </si>
  <si>
    <t>à cuire avec OP-2975446 [VAYRES]</t>
  </si>
  <si>
    <t>[VAYRES]</t>
  </si>
  <si>
    <r>
      <t xml:space="preserve">contrôle : décongélation lots F23735060001 + F23735060002 </t>
    </r>
    <r>
      <rPr>
        <b/>
        <u/>
        <sz val="12"/>
        <color indexed="10"/>
        <rFont val="Calibri"/>
        <family val="2"/>
      </rPr>
      <t xml:space="preserve">Mettre le recyclage en phase descendante à 85°c </t>
    </r>
  </si>
  <si>
    <t>N/C</t>
  </si>
  <si>
    <t xml:space="preserve"> + 15min : phase refroidissement rhum</t>
  </si>
  <si>
    <t>selon timing fin de semaine [VAYRES]</t>
  </si>
  <si>
    <t xml:space="preserve">[VAYRES] </t>
  </si>
  <si>
    <t>trempage 2615-8- 3/4 d'heures</t>
  </si>
  <si>
    <t xml:space="preserve"> </t>
  </si>
  <si>
    <t>si timing [VAYRES]</t>
  </si>
  <si>
    <t>si timing</t>
  </si>
  <si>
    <t>Z500 :démarrage 12:00 07/03/2019 à vérifier demain à 5heures d'urgence,</t>
  </si>
  <si>
    <t>SCE Car Riz Lait C16 PALL/0330</t>
  </si>
  <si>
    <t>SCE Caramel BS C3 PALL/0371</t>
  </si>
  <si>
    <t>SEMAINE 11</t>
  </si>
  <si>
    <t>ajustement sur besoin</t>
  </si>
  <si>
    <t xml:space="preserve">faire un seau de vieillisement </t>
  </si>
  <si>
    <t>si décongélation recyclage 400KG, sinon repousser</t>
  </si>
  <si>
    <t>programme 4 recyclage</t>
  </si>
  <si>
    <t>3x800 kg</t>
  </si>
  <si>
    <t>2x800kg</t>
  </si>
  <si>
    <t>cara après pectine, coup 50°c silv</t>
  </si>
  <si>
    <t>caramel 50°c début silv 50°c coup 75°c descente</t>
  </si>
  <si>
    <t>silver 50°c coupe 50°c</t>
  </si>
  <si>
    <t>vérif si foiso</t>
  </si>
  <si>
    <t>Démarrage le 12/03/2019 21:00</t>
  </si>
  <si>
    <t>selon démarrage kitkat</t>
  </si>
  <si>
    <t>SCE Citron C11 PALL/0338</t>
  </si>
  <si>
    <t>SCE Caramel BS C10 PALL/35135</t>
  </si>
  <si>
    <t>SCE Cara Riz Lait C16 FUT/0330</t>
  </si>
  <si>
    <t>SEMAINE 12</t>
  </si>
  <si>
    <t>Chambre froide négative / refroidissement accéléré [VAYRES]</t>
  </si>
  <si>
    <t>q</t>
  </si>
  <si>
    <t>FAIS</t>
  </si>
  <si>
    <t>SEMAINE 13</t>
  </si>
  <si>
    <t>A/SCE Choco C3 IFS PALL/0135</t>
  </si>
  <si>
    <t>[DANGÉ]</t>
  </si>
  <si>
    <t>à cuire avec OP 2932270</t>
  </si>
  <si>
    <t>à cuire avec OP 2975461 [VAYRES]</t>
  </si>
  <si>
    <t>Démarrage 12 h 21/03/2019</t>
  </si>
  <si>
    <t>Démarrage 6H 25/03/2019</t>
  </si>
  <si>
    <t>SEMAINE 14</t>
  </si>
  <si>
    <t>faire le point</t>
  </si>
  <si>
    <t>[VAYRES]    FAIT</t>
  </si>
  <si>
    <t>ajust.</t>
  </si>
  <si>
    <t>actu</t>
  </si>
  <si>
    <t xml:space="preserve">A VOIR SELON PLANING </t>
  </si>
  <si>
    <t>démarrage 21h mardi FAIT</t>
  </si>
  <si>
    <t>SCE Fraise C3 PALL/0375</t>
  </si>
  <si>
    <t>SCE Cerise C10 FUT/0331</t>
  </si>
  <si>
    <t xml:space="preserve"> FAIT</t>
  </si>
  <si>
    <t>SCE CARAMEL C3 PAL/0325</t>
  </si>
  <si>
    <t>2 TONNE</t>
  </si>
  <si>
    <t>3 TONNE</t>
  </si>
  <si>
    <t>4 TONNE</t>
  </si>
  <si>
    <t>5 TONNE</t>
  </si>
  <si>
    <t>1 TONNE</t>
  </si>
  <si>
    <t>500KG</t>
  </si>
  <si>
    <t>[VAYRES] fait</t>
  </si>
  <si>
    <t>PALLECON [VAYRES]</t>
  </si>
  <si>
    <t>fut obilgatoire</t>
  </si>
  <si>
    <t>A/SCE Caramel C3 IFS PALL/0136</t>
  </si>
  <si>
    <t>pallecon</t>
  </si>
  <si>
    <t>démarrage 01:00:00 19/04/2019</t>
  </si>
  <si>
    <t>500 KG PALL FRAIS /1100 KG PALL CONGELER PLOUÉDERN</t>
  </si>
  <si>
    <t>Recyclage pallecon 800 KG lot PL2792717001 &amp; 340 KG lot PL2752019001 (retirer 100 KG sur le dessus de chaque)</t>
  </si>
  <si>
    <t>a faire</t>
  </si>
  <si>
    <t>Z.500</t>
  </si>
  <si>
    <t>Z.GLACIER</t>
  </si>
  <si>
    <t>congeler un pallecon de 750 KG</t>
  </si>
  <si>
    <t>z,500</t>
  </si>
  <si>
    <t>9 t vu gérard</t>
  </si>
  <si>
    <t>recyclage+sel</t>
  </si>
  <si>
    <t>démarrage à 19H le 26/04/2019 Z.GLACIER</t>
  </si>
  <si>
    <t>Comm.</t>
  </si>
  <si>
    <t>SCE Citron C12 PALL/0339</t>
  </si>
  <si>
    <t>congeler</t>
  </si>
  <si>
    <t>SEMAINE</t>
  </si>
  <si>
    <t>CHANGEMENT VANNE VAPEUR</t>
  </si>
  <si>
    <t>vayres</t>
  </si>
  <si>
    <t>Recyclage sauce intégré à OP - vayres</t>
  </si>
  <si>
    <t>même cuisson</t>
  </si>
  <si>
    <t>soutirage 40°c</t>
  </si>
  <si>
    <t>vayres futs</t>
  </si>
  <si>
    <t>même cuisson  plouédern pal</t>
  </si>
  <si>
    <t>soutirage 30°c</t>
  </si>
  <si>
    <t xml:space="preserve">programme  spécial </t>
  </si>
  <si>
    <t>SCE Caramel C3 S/Verg FUT/0321</t>
  </si>
  <si>
    <t>20.05.2019</t>
  </si>
  <si>
    <t>09.05.2019</t>
  </si>
  <si>
    <t>13.05.2019</t>
  </si>
  <si>
    <t>29.05.2019</t>
  </si>
  <si>
    <t>14.05.2019</t>
  </si>
  <si>
    <t>16.05.2019</t>
  </si>
  <si>
    <t>glacier</t>
  </si>
  <si>
    <t>Démarrage 20H30 le 03/05/2019 au GALCIER</t>
  </si>
  <si>
    <t>GALCIER</t>
  </si>
  <si>
    <t>Démarrage à 6H le 06/05/2019 [GLACIER]</t>
  </si>
  <si>
    <t>[GLACIER]</t>
  </si>
  <si>
    <t>500 KG [GLACIER] + essai avec Jean-Luc OP 3194554</t>
  </si>
  <si>
    <t>VAYRES</t>
  </si>
  <si>
    <t>700 +recyclage 334kg)</t>
  </si>
  <si>
    <t>sucre sacs</t>
  </si>
  <si>
    <r>
      <t xml:space="preserve">demarrage Z500 mardi matin  </t>
    </r>
    <r>
      <rPr>
        <b/>
        <sz val="12"/>
        <color rgb="FF002060"/>
        <rFont val="Calibri"/>
        <family val="2"/>
        <scheme val="minor"/>
      </rPr>
      <t>sucre  sacs</t>
    </r>
  </si>
  <si>
    <r>
      <t>dernier op a ajuster besoin 9,9t - surconso - recyclage</t>
    </r>
    <r>
      <rPr>
        <sz val="12"/>
        <color rgb="FF002060"/>
        <rFont val="Calibri"/>
        <family val="2"/>
        <scheme val="minor"/>
      </rPr>
      <t xml:space="preserve"> sucre sacs</t>
    </r>
  </si>
  <si>
    <t>lait en manuel avant de40</t>
  </si>
  <si>
    <t>RECYCLAGE</t>
  </si>
  <si>
    <t>ajuster</t>
  </si>
  <si>
    <t>SI PAS CUVE FAIRE NEP BARRY</t>
  </si>
  <si>
    <t>RECYCLAGE 125KG BAC VAPEUR</t>
  </si>
  <si>
    <t>SCE Citron Mering C4 PALL/0407</t>
  </si>
  <si>
    <t>OP ajustement</t>
  </si>
  <si>
    <t>SCE Chocolat C10 PALL /35595</t>
  </si>
  <si>
    <t>[VAYRES] selon timing</t>
  </si>
  <si>
    <t>PRIORITÉ</t>
  </si>
  <si>
    <t>pause</t>
  </si>
  <si>
    <t>SCE Gout Caramel C5 PALL/0325</t>
  </si>
  <si>
    <t>Démarrage 6H le 03/05/2019 Z500 &amp; GLACIER</t>
  </si>
  <si>
    <t xml:space="preserve">ajustement </t>
  </si>
  <si>
    <t>annulé</t>
  </si>
  <si>
    <t>INTERMÉDIAIRE</t>
  </si>
  <si>
    <t>DSR</t>
  </si>
  <si>
    <t>SCE Chocolat C10 PALL/0389</t>
  </si>
  <si>
    <t>Z.GLACIER &amp; Z.500</t>
  </si>
  <si>
    <t>même cuisson qu'OP 3155155</t>
  </si>
  <si>
    <t>même cuisson qu'OP 2956574 [DANGÉ]</t>
  </si>
  <si>
    <t>1 pallecon PL230 &amp; 1 pallecon à congeler</t>
  </si>
  <si>
    <t>GLACIER  75KG+50KG RECYCLAGE BAC VAPEUR</t>
  </si>
  <si>
    <t>Z.GLACIER  + 100KG DE RECYCLAGE</t>
  </si>
  <si>
    <t>Z.GLACIER +100KG DE RECYCLAGE</t>
  </si>
  <si>
    <t xml:space="preserve"> Z.500</t>
  </si>
  <si>
    <t>PRÉPARATION ATELIER</t>
  </si>
  <si>
    <t xml:space="preserve">OP Ajustement </t>
  </si>
  <si>
    <t>[DANGÉ] = CE N'EST PAS UNE ERREUR</t>
  </si>
  <si>
    <t>PAUSE</t>
  </si>
  <si>
    <t xml:space="preserve">19.06.2019 à 13H </t>
  </si>
  <si>
    <t>Démarrage 6H LUNDI Z.500</t>
  </si>
  <si>
    <t>AJUSTEMENT Z.500</t>
  </si>
  <si>
    <t>retraitement : monter à 85°C pendant 30s puis envoyer directement en congélation (après prélèvement)</t>
  </si>
  <si>
    <t>FÛTS EN SALLE 6</t>
  </si>
  <si>
    <t>ok vu thierry (prod)</t>
  </si>
  <si>
    <t>annulée</t>
  </si>
  <si>
    <t>SCE Cacao C10 PALL/36425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</si>
  <si>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</si>
  <si>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[VAYRES]</t>
  </si>
  <si>
    <t>,</t>
  </si>
  <si>
    <t>Démarrage 02h00 du matin le jeudi 27 en Z500</t>
  </si>
  <si>
    <t>SCE Caramel BS C10 FUT/35135</t>
  </si>
  <si>
    <t>SCE Fruit Rouge C10 PALL/35481</t>
  </si>
  <si>
    <t>démarrage à 6H le 01/07/2019 Z.500</t>
  </si>
  <si>
    <t>démarrage à 14H le 03/07/2019 Z.GLACIER</t>
  </si>
  <si>
    <t>ajustement [Z.GLACIER]</t>
  </si>
  <si>
    <t>Z.500 &amp; vider cuve Z.GLACIER</t>
  </si>
  <si>
    <t>Z.500 [ajustement] &amp; vider cuve Z.GLACIER</t>
  </si>
  <si>
    <t>point à faire concernant démarrage Oréo [DANGÉ]</t>
  </si>
  <si>
    <t>SCE Citron C11 FUT /35329</t>
  </si>
  <si>
    <t>démarrage 19H mardi 09.07.2019</t>
  </si>
  <si>
    <t>ajustement</t>
  </si>
  <si>
    <t>Quantité de pectine et eau différente entre l'OP 3031033 et l'OP 3194048 [VAYRES]</t>
  </si>
  <si>
    <t>/!\</t>
  </si>
  <si>
    <t>80 KG à recycler (intégré dans OP)</t>
  </si>
  <si>
    <t>32 KG à recycler (intégré dans OP)</t>
  </si>
  <si>
    <t>/!\FAIT</t>
  </si>
  <si>
    <t>même cuisson que 22000055 [VAYRES]</t>
  </si>
  <si>
    <t>même cuisson que 22000142 à 300 KG</t>
  </si>
  <si>
    <t>dont 16 bac 2.5L pour R&amp;D</t>
  </si>
  <si>
    <t>200 KG en fûts + 600 KG pallecon à congeler</t>
  </si>
  <si>
    <t>213 KG à recycler, inclus dans OP sur JDE</t>
  </si>
  <si>
    <t>700 KG à recycler, inclus dans OP sur JDE</t>
  </si>
  <si>
    <t>500 KG à recycler, inclus dans OP sur JDE + 8 bacs 2.5L à prélever pour R&amp;D</t>
  </si>
  <si>
    <t>A/SCE Chocolat C3 PALL/0278</t>
  </si>
  <si>
    <t>dimanche</t>
  </si>
  <si>
    <t>W</t>
  </si>
  <si>
    <t>AJOUTÉ</t>
  </si>
  <si>
    <t>lundi</t>
  </si>
  <si>
    <t>SCE Abricot C3 PALL/35491</t>
  </si>
  <si>
    <t>SCE Passion C3 PALL/0361</t>
  </si>
  <si>
    <t>SCE Chocolat C3 FUT /34518</t>
  </si>
  <si>
    <t xml:space="preserve">[GLACIER] </t>
  </si>
  <si>
    <t xml:space="preserve">[GLACIER] démarrage 4h vendredi recyclage 100kg 26/07/2019 </t>
  </si>
  <si>
    <t>RESTE SUCRE DANS TREMIS</t>
  </si>
  <si>
    <t>GLACIER]</t>
  </si>
  <si>
    <t>3726KG</t>
  </si>
  <si>
    <t>A AJUSTER OU ANNULE</t>
  </si>
  <si>
    <t>PAS FAIT</t>
  </si>
  <si>
    <t>URGENCE CÔNES</t>
  </si>
  <si>
    <t>2 pallecons : 500 KG (UTILISATION S32) + 400 KG (CONGÉLATION PLOUÉDERN)</t>
  </si>
  <si>
    <t>SCE Vanille C3 PALL/0311</t>
  </si>
  <si>
    <t>SCE Caramel BS C5 FUT /0371</t>
  </si>
  <si>
    <t>Enrob Buche Abricot Nat PALL</t>
  </si>
  <si>
    <t>Enrob Buche Fruits Rouges PALL</t>
  </si>
  <si>
    <t>12H lundi 05/08/2019 [Z500]</t>
  </si>
  <si>
    <t>[Z500]</t>
  </si>
  <si>
    <t>[VAYRES] A FAIRE OBLIGATOIREMENT</t>
  </si>
  <si>
    <t>[VAYRES] CHAMBRE FROIDE DIRECTEMENT</t>
  </si>
  <si>
    <t>T° idéale en prod = 10°</t>
  </si>
  <si>
    <t>RINÇAGE ou nep</t>
  </si>
  <si>
    <t>Sce Chocolat C3 PALL/34518</t>
  </si>
  <si>
    <t>Enrob Buche Vanille&amp;Tonka PALL</t>
  </si>
  <si>
    <t>mardi</t>
  </si>
  <si>
    <t>mercredi</t>
  </si>
  <si>
    <t>besoin 22H jeudi 15.08.2019, refroidir en-dessous de 25°C</t>
  </si>
  <si>
    <t>Attendre point sur consommation début de semaine</t>
  </si>
  <si>
    <t>21.08.2019</t>
  </si>
  <si>
    <t>28.08.2019</t>
  </si>
  <si>
    <t>27.08.2019</t>
  </si>
  <si>
    <t xml:space="preserve">                                  à refaire si pas vanille </t>
  </si>
  <si>
    <t>EN COURS</t>
  </si>
  <si>
    <t>SCE Praline C3 PALL/0310</t>
  </si>
  <si>
    <t>22.08.2019</t>
  </si>
  <si>
    <t>29.08.2019</t>
  </si>
  <si>
    <t>10.09.2019</t>
  </si>
  <si>
    <t>Enrob Buche Chocolat PALL</t>
  </si>
  <si>
    <t>26.08.2019</t>
  </si>
  <si>
    <t>SCE Fruit Rouges C3 SEAU/35348</t>
  </si>
  <si>
    <t>02.09.2019</t>
  </si>
  <si>
    <t>jeudi</t>
  </si>
  <si>
    <t>vendredi</t>
  </si>
  <si>
    <t>démarrage 11H le 22.08.2019 [GLACIER]</t>
  </si>
  <si>
    <t>DOUBLE</t>
  </si>
  <si>
    <t>600KG+RECYCLAGE 600KG</t>
  </si>
  <si>
    <t>SEAUX [DANGÉ]</t>
  </si>
  <si>
    <t>OU MERCREDI</t>
  </si>
  <si>
    <t>SCE Caramel Lait C3 PALL/0400</t>
  </si>
  <si>
    <t>30.08.2019</t>
  </si>
  <si>
    <t>faire prélevement kitkat emballage pour analyse bactério</t>
  </si>
  <si>
    <t>SCE Caramel Rhum C3 PALL/0404</t>
  </si>
  <si>
    <t>SCE Mangu-Passion C3 PALL/0360</t>
  </si>
  <si>
    <t>Enrob Buche Mang-Passion PALL</t>
  </si>
  <si>
    <t>04.09.2019</t>
  </si>
  <si>
    <t>12.09.2019</t>
  </si>
  <si>
    <t>05.09.2019</t>
  </si>
  <si>
    <t>03.09.2019</t>
  </si>
  <si>
    <t>600 KG [PLOUÉDERN] / 1050 KG [DANGÉ]</t>
  </si>
  <si>
    <t>Vendredi</t>
  </si>
  <si>
    <t>Jeudi</t>
  </si>
  <si>
    <t>Mercredi</t>
  </si>
  <si>
    <t>Mardi</t>
  </si>
  <si>
    <t>[Z.500]</t>
  </si>
  <si>
    <t>ajustement [Z.500]</t>
  </si>
  <si>
    <t>à voir demain si pas de kitkat faire sauces  caramel 22000048</t>
  </si>
  <si>
    <t>[VAYRES] + recyclage 136 KG lot F20509730001</t>
  </si>
  <si>
    <t>pas fait</t>
  </si>
  <si>
    <t>SCE Choc-Noisette C3 PALL/0336</t>
  </si>
  <si>
    <t>[Z.500] recyclage</t>
  </si>
  <si>
    <t>à recycler</t>
  </si>
  <si>
    <t>lancement</t>
  </si>
  <si>
    <t>Enrob Buche Fraise PALL</t>
  </si>
  <si>
    <t>SCE Citron Vert C3 PALL/35489</t>
  </si>
  <si>
    <t>Enrob Buche Coco Nat PALL</t>
  </si>
  <si>
    <t>Enrob Buche Chocolat Sale</t>
  </si>
  <si>
    <t>17.09.2019</t>
  </si>
  <si>
    <t>23.09.2019</t>
  </si>
  <si>
    <t>09.09.2019</t>
  </si>
  <si>
    <t>18.09.2019</t>
  </si>
  <si>
    <t>19.09.2019</t>
  </si>
  <si>
    <t>11.09.2019</t>
  </si>
  <si>
    <t>13.09.2019</t>
  </si>
  <si>
    <t>21.10.2019</t>
  </si>
  <si>
    <t>02.10.2019</t>
  </si>
  <si>
    <t>1450 KG [DANGÉ]</t>
  </si>
  <si>
    <t>250 KG [DANGÉ] / 1200 KG [PLOUÉDERN]</t>
  </si>
  <si>
    <t>PRÉPARATION DE L'ATELIER</t>
  </si>
  <si>
    <t>SELON URGENCES</t>
  </si>
  <si>
    <t>démarrage vendredi 13.09.2019 à 14H [Z.500]</t>
  </si>
  <si>
    <t>SCE Cara Riz Lait C3 PALL/0328</t>
  </si>
  <si>
    <t>VAYRES   attente 11001811 arrive 15h</t>
  </si>
  <si>
    <t>[DANGÉ] déjà pesée</t>
  </si>
  <si>
    <t>prog 15 albatch 10°c</t>
  </si>
  <si>
    <t>prog 15  albatch 15°c</t>
  </si>
  <si>
    <t>prog 15 albatch 15°c</t>
  </si>
  <si>
    <t>sauce pour jeudi 5h  descendre à 20°c + congel</t>
  </si>
  <si>
    <t>recyclag 436kg  op modifié/sauce en salle 6</t>
  </si>
  <si>
    <t>essai tête silverson</t>
  </si>
  <si>
    <t>ESSAI SILVERSON  ATTENDRE EQUIPE MATIN 1450 KG [PLOUÉDERN]</t>
  </si>
  <si>
    <t>PREPA</t>
  </si>
  <si>
    <t>SCE Caramel BS C5 PALL/0371</t>
  </si>
  <si>
    <t>22000523</t>
  </si>
  <si>
    <t>1 pal de 1000kg et 1 de 600kg</t>
  </si>
  <si>
    <t>DSR ET VAYRES</t>
  </si>
  <si>
    <t>remettre 300 KG  sur le pal de 600kg le reste pour Vayres</t>
  </si>
  <si>
    <t>VR</t>
  </si>
  <si>
    <t>Enrob Buche Frt Rouges CF PALL</t>
  </si>
  <si>
    <t>Utilisation mardi soir</t>
  </si>
  <si>
    <t>1000 PL et 400 VR</t>
  </si>
  <si>
    <t>100% VR (NPO recyclage)</t>
  </si>
  <si>
    <r>
      <t xml:space="preserve">500KG VR et 1000KG PL </t>
    </r>
    <r>
      <rPr>
        <b/>
        <sz val="11"/>
        <color rgb="FFFF0000"/>
        <rFont val="Calibri"/>
        <family val="2"/>
      </rPr>
      <t>(NPO recyclage)</t>
    </r>
  </si>
  <si>
    <t>22000082</t>
  </si>
  <si>
    <t>22000492</t>
  </si>
  <si>
    <t>22000477</t>
  </si>
  <si>
    <t>VR utilisation le 30</t>
  </si>
  <si>
    <t>22000685</t>
  </si>
  <si>
    <t>22000121</t>
  </si>
  <si>
    <t>PL</t>
  </si>
  <si>
    <t>1000 PL et 600DSR</t>
  </si>
  <si>
    <t>1000 PL et 600 DSR</t>
  </si>
  <si>
    <t>GLACIER VENDREDI</t>
  </si>
  <si>
    <t>DSR ( 2 petits pallecons + 1 fût)</t>
  </si>
  <si>
    <t>ESSAIS SILVERSON POUR PROJET SAUCE</t>
  </si>
  <si>
    <t>tete Silverson</t>
  </si>
  <si>
    <t>aspect sortie</t>
  </si>
  <si>
    <t>Commentaires</t>
  </si>
  <si>
    <t>Petite</t>
  </si>
  <si>
    <t>pectine? Amidon? Maillard?</t>
  </si>
  <si>
    <t>Nouvelle tête silverson</t>
  </si>
  <si>
    <t>Ancienne tête</t>
  </si>
  <si>
    <t>GLACIER JEUDI PROGRAMME 16</t>
  </si>
  <si>
    <t>cenco max</t>
  </si>
  <si>
    <t>cenco mini</t>
  </si>
  <si>
    <t>Cenco ap 24h</t>
  </si>
  <si>
    <t>Degust</t>
  </si>
  <si>
    <t>petite
 en descente</t>
  </si>
  <si>
    <t xml:space="preserve">pb de recette plus que d'essai
</t>
  </si>
  <si>
    <t>pectine</t>
  </si>
  <si>
    <t>ok</t>
  </si>
  <si>
    <t>pas de Silverson</t>
  </si>
  <si>
    <t>A refaire avec arret à 70°c endescente</t>
  </si>
  <si>
    <t>normale</t>
  </si>
  <si>
    <t>normale ( Buche pPicard)</t>
  </si>
  <si>
    <t>petite    
descente normale  à 75</t>
  </si>
  <si>
    <t>petite
descente de 80 à 70</t>
  </si>
  <si>
    <t>urgence Vayres</t>
  </si>
  <si>
    <t>joint albatch</t>
  </si>
  <si>
    <t>ok dérogation</t>
  </si>
  <si>
    <t>avec recyclage</t>
  </si>
  <si>
    <t>amidon</t>
  </si>
  <si>
    <t>enrobage buche fruits rouges</t>
  </si>
  <si>
    <t>SCE Fraise C3 PALL/35659</t>
  </si>
  <si>
    <t>plou</t>
  </si>
  <si>
    <t>PAS DE SILVERSON</t>
  </si>
  <si>
    <t>?</t>
  </si>
  <si>
    <t>glacier lundi</t>
  </si>
  <si>
    <t>attendre R&amp;D</t>
  </si>
  <si>
    <t>DSR lot F01612317215 a recycler  (op à RECY EN PL 80 /1000 livraison 1100)</t>
  </si>
  <si>
    <t xml:space="preserve">Nouvelle tête </t>
  </si>
  <si>
    <t>VR  changement plus de tablette</t>
  </si>
  <si>
    <t xml:space="preserve">op 700kg +400kg   recyclage </t>
  </si>
  <si>
    <t>op 650KG +450KG  recyclage</t>
  </si>
  <si>
    <t>DSR 900KG EN FUTS ET 700KG EN PAL PLOU</t>
  </si>
  <si>
    <t>6 BACS POUR RD</t>
  </si>
  <si>
    <t>MEME CUISSON</t>
  </si>
  <si>
    <t>SCE Caramel C3 S/Verg pal/0321</t>
  </si>
  <si>
    <t>pallecons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</si>
</sst>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[$-F400]h:mm:ss\ AM/PM"/>
    <numFmt numFmtId="166" formatCode="h&quot; h &quot;mm\ dddd\ dd"/>
    <numFmt numFmtId="167" formatCode="dd\.mm\.yyyy;@"/>
    <numFmt numFmtId="168" formatCode="0.0"/>
  </numFmts>
  <fonts count="20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8"/>
      <name val="Arial"/>
      <family val="2"/>
    </font>
    <font>
      <b/>
      <sz val="10"/>
      <color indexed="10"/>
      <name val="MS Sans Serif"/>
      <family val="2"/>
    </font>
    <font>
      <sz val="10"/>
      <name val="MS Sans Serif"/>
      <family val="2"/>
    </font>
    <font>
      <sz val="11"/>
      <color rgb="FF000000"/>
      <name val="Verdana"/>
      <family val="2"/>
    </font>
    <font>
      <b/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MS Sans Serif"/>
      <family val="2"/>
    </font>
    <font>
      <b/>
      <sz val="12"/>
      <name val="MS Sans Serif"/>
      <family val="2"/>
    </font>
    <font>
      <sz val="12"/>
      <color indexed="10"/>
      <name val="Calibri"/>
      <family val="2"/>
      <scheme val="minor"/>
    </font>
    <font>
      <sz val="11"/>
      <color indexed="8"/>
      <name val="Calibri"/>
      <family val="2"/>
    </font>
    <font>
      <sz val="18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MS Sans Serif"/>
    </font>
    <font>
      <b/>
      <sz val="10"/>
      <color theme="1"/>
      <name val="MS Sans Serif"/>
      <family val="2"/>
    </font>
    <font>
      <sz val="11"/>
      <name val="Verdana"/>
      <family val="2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4"/>
      <name val="MS Sans Serif"/>
    </font>
    <font>
      <sz val="12"/>
      <name val="Calibri"/>
      <family val="2"/>
      <scheme val="minor"/>
    </font>
    <font>
      <b/>
      <sz val="11"/>
      <name val="MS Sans Serif"/>
    </font>
    <font>
      <sz val="14"/>
      <name val="Arial"/>
      <family val="2"/>
    </font>
    <font>
      <sz val="11"/>
      <color rgb="FFFF0000"/>
      <name val="Verdana"/>
      <family val="2"/>
    </font>
    <font>
      <sz val="11"/>
      <color rgb="FF000000"/>
      <name val="Verdana"/>
      <family val="2"/>
    </font>
    <font>
      <sz val="12"/>
      <color indexed="10"/>
      <name val="Calibri"/>
      <family val="2"/>
      <scheme val="minor"/>
    </font>
    <font>
      <strike/>
      <sz val="11"/>
      <color rgb="FF000000"/>
      <name val="Verdana"/>
      <family val="2"/>
    </font>
    <font>
      <sz val="14"/>
      <name val="MS Sans Serif"/>
      <family val="2"/>
    </font>
    <font>
      <b/>
      <sz val="11"/>
      <name val="Verdana"/>
      <family val="2"/>
    </font>
    <font>
      <b/>
      <sz val="11"/>
      <color rgb="FF000000"/>
      <name val="Verdana"/>
      <family val="2"/>
    </font>
    <font>
      <b/>
      <sz val="12"/>
      <color indexed="10"/>
      <name val="Calibri"/>
      <family val="2"/>
      <scheme val="minor"/>
    </font>
    <font>
      <b/>
      <sz val="8"/>
      <color rgb="FF000000"/>
      <name val="Verdana"/>
      <family val="2"/>
    </font>
    <font>
      <b/>
      <sz val="11"/>
      <color rgb="FFFF0000"/>
      <name val="Verdana"/>
      <family val="2"/>
    </font>
    <font>
      <sz val="22"/>
      <name val="Arial"/>
      <family val="2"/>
    </font>
    <font>
      <b/>
      <sz val="11"/>
      <name val="Verdana"/>
      <family val="2"/>
    </font>
    <font>
      <b/>
      <sz val="11"/>
      <color rgb="FF000000"/>
      <name val="Verdana"/>
      <family val="2"/>
    </font>
    <font>
      <b/>
      <sz val="8"/>
      <color rgb="FF000000"/>
      <name val="Verdana"/>
      <family val="2"/>
    </font>
    <font>
      <b/>
      <sz val="12"/>
      <color indexed="10"/>
      <name val="Calibri"/>
      <family val="2"/>
      <scheme val="minor"/>
    </font>
    <font>
      <b/>
      <sz val="12"/>
      <color rgb="FF000000"/>
      <name val="Verdana"/>
      <family val="2"/>
    </font>
    <font>
      <sz val="8"/>
      <color rgb="FF000000"/>
      <name val="MS Sans Serif"/>
    </font>
    <font>
      <sz val="11"/>
      <color rgb="FF000000"/>
      <name val="MS Sans Serif"/>
    </font>
    <font>
      <sz val="12"/>
      <color indexed="10"/>
      <name val="Calibri"/>
      <family val="2"/>
      <scheme val="minor"/>
    </font>
    <font>
      <sz val="11"/>
      <name val="Verdana"/>
      <family val="2"/>
    </font>
    <font>
      <sz val="11"/>
      <color rgb="FF000000"/>
      <name val="Verdana"/>
      <family val="2"/>
    </font>
    <font>
      <sz val="10"/>
      <name val="MS Sans Serif"/>
    </font>
    <font>
      <sz val="10"/>
      <name val="Arial"/>
      <family val="2"/>
    </font>
    <font>
      <b/>
      <u/>
      <sz val="12"/>
      <color indexed="10"/>
      <name val="Calibri"/>
      <family val="2"/>
    </font>
    <font>
      <sz val="12"/>
      <color indexed="10"/>
      <name val="Calibri"/>
      <family val="2"/>
      <scheme val="minor"/>
    </font>
    <font>
      <b/>
      <sz val="14"/>
      <name val="Arial"/>
      <family val="2"/>
    </font>
    <font>
      <b/>
      <sz val="11"/>
      <name val="Verdana"/>
      <family val="2"/>
    </font>
    <font>
      <b/>
      <sz val="11"/>
      <color rgb="FF000000"/>
      <name val="Verdana"/>
      <family val="2"/>
    </font>
    <font>
      <b/>
      <sz val="8"/>
      <color rgb="FF000000"/>
      <name val="Verdana"/>
      <family val="2"/>
    </font>
    <font>
      <b/>
      <sz val="12"/>
      <color indexed="10"/>
      <name val="Calibri"/>
      <family val="2"/>
      <scheme val="minor"/>
    </font>
    <font>
      <b/>
      <sz val="11"/>
      <color rgb="FFFF0000"/>
      <name val="MS Sans Serif"/>
    </font>
    <font>
      <b/>
      <sz val="11"/>
      <color rgb="FFFF0000"/>
      <name val="Verdana"/>
      <family val="2"/>
    </font>
    <font>
      <strike/>
      <sz val="12"/>
      <color indexed="10"/>
      <name val="Calibri"/>
      <family val="2"/>
      <scheme val="minor"/>
    </font>
    <font>
      <sz val="11"/>
      <name val="Verdana"/>
      <family val="2"/>
    </font>
    <font>
      <sz val="11"/>
      <color rgb="FF000000"/>
      <name val="Verdana"/>
      <family val="2"/>
    </font>
    <font>
      <strike/>
      <sz val="11"/>
      <name val="Verdana"/>
      <family val="2"/>
    </font>
    <font>
      <sz val="12"/>
      <color indexed="10"/>
      <name val="Calibri"/>
      <family val="2"/>
      <scheme val="minor"/>
    </font>
    <font>
      <b/>
      <sz val="11"/>
      <name val="Verdana"/>
      <family val="2"/>
    </font>
    <font>
      <b/>
      <sz val="11"/>
      <color rgb="FF000000"/>
      <name val="Verdana"/>
      <family val="2"/>
    </font>
    <font>
      <b/>
      <sz val="8"/>
      <color rgb="FF000000"/>
      <name val="Verdana"/>
      <family val="2"/>
    </font>
    <font>
      <b/>
      <sz val="12"/>
      <color indexed="10"/>
      <name val="Calibri"/>
      <family val="2"/>
      <scheme val="minor"/>
    </font>
    <font>
      <b/>
      <sz val="11"/>
      <color rgb="FFFF0000"/>
      <name val="Verdana"/>
      <family val="2"/>
    </font>
    <font>
      <b/>
      <sz val="11"/>
      <name val="Verdana"/>
      <family val="2"/>
    </font>
    <font>
      <b/>
      <sz val="11"/>
      <color rgb="FF000000"/>
      <name val="Verdana"/>
      <family val="2"/>
    </font>
    <font>
      <b/>
      <sz val="8"/>
      <color rgb="FF000000"/>
      <name val="Verdana"/>
      <family val="2"/>
    </font>
    <font>
      <b/>
      <sz val="12"/>
      <color indexed="10"/>
      <name val="Calibri"/>
      <family val="2"/>
      <scheme val="minor"/>
    </font>
    <font>
      <sz val="11"/>
      <name val="Verdana"/>
      <family val="2"/>
    </font>
    <font>
      <b/>
      <sz val="11"/>
      <color rgb="FFFF0000"/>
      <name val="Verdana"/>
      <family val="2"/>
    </font>
    <font>
      <sz val="11"/>
      <color rgb="FF000000"/>
      <name val="Verdana"/>
      <family val="2"/>
    </font>
    <font>
      <sz val="12"/>
      <color indexed="10"/>
      <name val="Calibri"/>
      <family val="2"/>
      <scheme val="minor"/>
    </font>
    <font>
      <b/>
      <sz val="11"/>
      <color rgb="FF000000"/>
      <name val="MS Sans Serif"/>
    </font>
    <font>
      <b/>
      <sz val="12"/>
      <color rgb="FF000000"/>
      <name val="MS Sans Serif"/>
    </font>
    <font>
      <sz val="12"/>
      <color indexed="10"/>
      <name val="MS Sans Serif"/>
    </font>
    <font>
      <b/>
      <sz val="18"/>
      <name val="Verdana"/>
      <family val="2"/>
    </font>
    <font>
      <b/>
      <sz val="18"/>
      <color rgb="FF000000"/>
      <name val="Verdana"/>
      <family val="2"/>
    </font>
    <font>
      <b/>
      <sz val="11"/>
      <color rgb="FFFF0000"/>
      <name val="MS Sans Serif"/>
      <family val="2"/>
    </font>
    <font>
      <b/>
      <sz val="12"/>
      <color rgb="FF000000"/>
      <name val="Verdana"/>
      <family val="2"/>
    </font>
    <font>
      <b/>
      <sz val="12"/>
      <name val="MS Sans Serif"/>
    </font>
    <font>
      <sz val="12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1"/>
      <name val="Verdana"/>
      <family val="2"/>
    </font>
    <font>
      <b/>
      <sz val="11"/>
      <color rgb="FF000000"/>
      <name val="Verdana"/>
      <family val="2"/>
    </font>
    <font>
      <b/>
      <sz val="8"/>
      <color rgb="FF000000"/>
      <name val="Verdana"/>
      <family val="2"/>
    </font>
    <font>
      <b/>
      <sz val="12"/>
      <color indexed="10"/>
      <name val="Calibri"/>
      <family val="2"/>
      <scheme val="minor"/>
    </font>
    <font>
      <sz val="11"/>
      <name val="Verdana"/>
      <family val="2"/>
    </font>
    <font>
      <sz val="11"/>
      <color rgb="FF000000"/>
      <name val="Verdana"/>
      <family val="2"/>
    </font>
    <font>
      <sz val="12"/>
      <color indexed="10"/>
      <name val="Calibri"/>
      <family val="2"/>
      <scheme val="minor"/>
    </font>
    <font>
      <b/>
      <sz val="18"/>
      <name val="Verdana"/>
      <family val="2"/>
    </font>
    <font>
      <b/>
      <sz val="11"/>
      <color rgb="FFFF0000"/>
      <name val="Verdana"/>
      <family val="2"/>
    </font>
    <font>
      <b/>
      <sz val="11"/>
      <color rgb="FF000000"/>
      <name val="MS Sans Serif"/>
      <family val="2"/>
    </font>
    <font>
      <sz val="11"/>
      <color rgb="FFFF0000"/>
      <name val="Verdana"/>
      <family val="2"/>
    </font>
    <font>
      <sz val="11"/>
      <color rgb="FF000000"/>
      <name val="Verdana"/>
      <family val="2"/>
    </font>
    <font>
      <b/>
      <sz val="12"/>
      <color rgb="FF000000"/>
      <name val="Verdana"/>
      <family val="2"/>
    </font>
    <font>
      <sz val="12"/>
      <color indexed="10"/>
      <name val="Calibri"/>
      <family val="2"/>
      <scheme val="minor"/>
    </font>
    <font>
      <b/>
      <sz val="18"/>
      <name val="Verdana"/>
      <family val="2"/>
    </font>
    <font>
      <sz val="11"/>
      <name val="Verdana"/>
      <family val="2"/>
    </font>
    <font>
      <b/>
      <sz val="11"/>
      <color rgb="FFFF0000"/>
      <name val="Verdana"/>
      <family val="2"/>
    </font>
    <font>
      <b/>
      <sz val="11"/>
      <color rgb="FF000000"/>
      <name val="Verdana"/>
      <family val="2"/>
    </font>
    <font>
      <b/>
      <sz val="8"/>
      <color rgb="FF000000"/>
      <name val="Verdana"/>
      <family val="2"/>
    </font>
    <font>
      <b/>
      <sz val="12"/>
      <color indexed="10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20"/>
      <color rgb="FFFF0000"/>
      <name val="MS Sans Serif"/>
    </font>
    <font>
      <sz val="11"/>
      <color rgb="FF000000"/>
      <name val="Verdana"/>
      <family val="2"/>
    </font>
    <font>
      <sz val="11"/>
      <name val="Verdana"/>
      <family val="2"/>
    </font>
    <font>
      <sz val="12"/>
      <color indexed="10"/>
      <name val="Calibri"/>
      <family val="2"/>
      <scheme val="minor"/>
    </font>
    <font>
      <b/>
      <sz val="11"/>
      <color rgb="FFFF0000"/>
      <name val="Verdana"/>
      <family val="2"/>
    </font>
    <font>
      <b/>
      <sz val="11"/>
      <color rgb="FF000000"/>
      <name val="Verdana"/>
      <family val="2"/>
    </font>
    <font>
      <b/>
      <sz val="8"/>
      <color rgb="FF000000"/>
      <name val="Verdana"/>
      <family val="2"/>
    </font>
    <font>
      <b/>
      <sz val="12"/>
      <color indexed="10"/>
      <name val="Calibri"/>
      <family val="2"/>
      <scheme val="minor"/>
    </font>
    <font>
      <b/>
      <sz val="18"/>
      <name val="Verdana"/>
      <family val="2"/>
    </font>
    <font>
      <b/>
      <sz val="12"/>
      <color indexed="10"/>
      <name val="Calibri"/>
      <family val="2"/>
      <scheme val="minor"/>
    </font>
    <font>
      <sz val="11"/>
      <color rgb="FF000000"/>
      <name val="Verdana"/>
      <family val="2"/>
    </font>
    <font>
      <sz val="12"/>
      <color indexed="10"/>
      <name val="Calibri"/>
      <family val="2"/>
      <scheme val="minor"/>
    </font>
    <font>
      <sz val="12"/>
      <name val="Arial"/>
      <family val="2"/>
    </font>
    <font>
      <sz val="12"/>
      <name val="MS Sans Serif"/>
      <family val="2"/>
    </font>
    <font>
      <sz val="12"/>
      <name val="Verdana"/>
      <family val="2"/>
    </font>
    <font>
      <sz val="12"/>
      <color rgb="FF000000"/>
      <name val="Verdana"/>
      <family val="2"/>
    </font>
    <font>
      <b/>
      <sz val="12"/>
      <color rgb="FFFF0000"/>
      <name val="MS Sans Serif"/>
    </font>
    <font>
      <b/>
      <sz val="12"/>
      <color rgb="FFFF0000"/>
      <name val="Verdana"/>
      <family val="2"/>
    </font>
    <font>
      <sz val="12"/>
      <name val="Verdana"/>
      <family val="2"/>
    </font>
    <font>
      <sz val="12"/>
      <color rgb="FF000000"/>
      <name val="Verdana"/>
      <family val="2"/>
    </font>
    <font>
      <b/>
      <sz val="12"/>
      <color rgb="FFFF0000"/>
      <name val="Verdana"/>
      <family val="2"/>
    </font>
    <font>
      <b/>
      <sz val="12"/>
      <color rgb="FF000000"/>
      <name val="Verdana"/>
      <family val="2"/>
    </font>
    <font>
      <b/>
      <sz val="18"/>
      <name val="Verdana"/>
      <family val="2"/>
    </font>
    <font>
      <sz val="12"/>
      <name val="MS Sans Serif"/>
    </font>
    <font>
      <b/>
      <sz val="12"/>
      <color rgb="FF000000"/>
      <name val="MS Sans Serif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2"/>
      <color rgb="FF000000"/>
      <name val="Verdana"/>
      <family val="2"/>
    </font>
    <font>
      <b/>
      <sz val="12"/>
      <color rgb="FFFF0000"/>
      <name val="Verdana"/>
      <family val="2"/>
    </font>
    <font>
      <b/>
      <sz val="12"/>
      <color rgb="FF000000"/>
      <name val="Verdana"/>
      <family val="2"/>
    </font>
    <font>
      <b/>
      <sz val="12"/>
      <color indexed="10"/>
      <name val="Calibri"/>
      <family val="2"/>
      <scheme val="minor"/>
    </font>
    <font>
      <sz val="12"/>
      <name val="Verdana"/>
      <family val="2"/>
    </font>
    <font>
      <sz val="12"/>
      <color indexed="10"/>
      <name val="Calibri"/>
      <family val="2"/>
      <scheme val="minor"/>
    </font>
    <font>
      <b/>
      <sz val="18"/>
      <name val="Verdana"/>
      <family val="2"/>
    </font>
    <font>
      <sz val="11"/>
      <color rgb="FF000000"/>
      <name val="Verdana"/>
      <family val="2"/>
    </font>
    <font>
      <sz val="10"/>
      <color rgb="FFFF0000"/>
      <name val="Arial"/>
      <family val="2"/>
    </font>
    <font>
      <b/>
      <sz val="16"/>
      <name val="MS Sans Serif"/>
    </font>
    <font>
      <b/>
      <sz val="24"/>
      <name val="MS Sans Serif"/>
    </font>
    <font>
      <b/>
      <sz val="26"/>
      <name val="MS Sans Serif"/>
    </font>
    <font>
      <b/>
      <sz val="26"/>
      <color rgb="FF000000"/>
      <name val="MS Sans Serif"/>
    </font>
    <font>
      <sz val="12"/>
      <color rgb="FF000000"/>
      <name val="MS Sans Serif"/>
    </font>
    <font>
      <b/>
      <sz val="12"/>
      <color rgb="FFFF0000"/>
      <name val="Verdana"/>
      <family val="2"/>
    </font>
    <font>
      <b/>
      <sz val="12"/>
      <color rgb="FF000000"/>
      <name val="Verdana"/>
      <family val="2"/>
    </font>
    <font>
      <b/>
      <sz val="12"/>
      <color indexed="10"/>
      <name val="Calibri"/>
      <family val="2"/>
      <scheme val="minor"/>
    </font>
    <font>
      <sz val="12"/>
      <color rgb="FF000000"/>
      <name val="Verdana"/>
      <family val="2"/>
    </font>
    <font>
      <sz val="12"/>
      <name val="Verdana"/>
      <family val="2"/>
    </font>
    <font>
      <sz val="12"/>
      <color rgb="FF454545"/>
      <name val="Verdana"/>
      <family val="2"/>
    </font>
    <font>
      <b/>
      <sz val="12"/>
      <color rgb="FFFF0000"/>
      <name val="Calibri"/>
      <family val="2"/>
      <scheme val="minor"/>
    </font>
    <font>
      <b/>
      <sz val="12"/>
      <color indexed="10"/>
      <name val="Verdana"/>
      <family val="2"/>
    </font>
    <font>
      <b/>
      <sz val="26"/>
      <name val="MS Sans Serif"/>
      <family val="2"/>
    </font>
    <font>
      <b/>
      <sz val="11"/>
      <color rgb="FFFF0000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FF0000"/>
      <name val="MS Sans Serif"/>
      <family val="2"/>
    </font>
    <font>
      <b/>
      <sz val="12"/>
      <name val="Verdana"/>
      <family val="2"/>
    </font>
    <font>
      <sz val="8"/>
      <name val="Arial"/>
      <family val="2"/>
    </font>
    <font>
      <b/>
      <sz val="11"/>
      <color indexed="10"/>
      <name val="Calibri"/>
      <family val="2"/>
      <scheme val="minor"/>
    </font>
    <font>
      <b/>
      <sz val="12"/>
      <color indexed="10"/>
      <name val="MS Sans Serif"/>
    </font>
    <font>
      <b/>
      <sz val="14"/>
      <color indexed="10"/>
      <name val="Calibri"/>
      <family val="2"/>
      <scheme val="minor"/>
    </font>
    <font>
      <sz val="12"/>
      <color theme="1"/>
      <name val="Arial"/>
      <family val="2"/>
    </font>
    <font>
      <b/>
      <sz val="11"/>
      <color rgb="FFFF0000"/>
      <name val="Arial"/>
      <family val="2"/>
    </font>
    <font>
      <b/>
      <sz val="12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rgb="FFFF0000"/>
      <name val="Arial"/>
      <family val="2"/>
    </font>
    <font>
      <sz val="11"/>
      <color rgb="FF000000"/>
      <name val="Verdana"/>
    </font>
    <font>
      <b/>
      <sz val="14"/>
      <color indexed="10"/>
      <name val="Calibri"/>
      <scheme val="minor"/>
    </font>
    <font>
      <sz val="12"/>
      <color rgb="FFFF0000"/>
      <name val="Verdana"/>
    </font>
    <font>
      <b/>
      <sz val="16"/>
      <color indexed="10"/>
      <name val="Calibri"/>
      <scheme val="minor"/>
    </font>
    <font>
      <sz val="16"/>
      <name val="Arial"/>
      <family val="2"/>
    </font>
    <font>
      <sz val="16"/>
      <color theme="1"/>
      <name val="Arial"/>
      <family val="2"/>
    </font>
    <font>
      <sz val="16"/>
      <color rgb="FFFF0000"/>
      <name val="Arial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  <font>
      <sz val="6"/>
      <color rgb="FFFF0000"/>
      <name val="Arial"/>
      <family val="2"/>
    </font>
  </fonts>
  <fills count="6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71">
    <xf numFmtId="0" fontId="0" fillId="0" borderId="0"/>
    <xf numFmtId="0" fontId="17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0" fillId="0" borderId="0" applyNumberFormat="0" applyFill="0" applyBorder="0" applyAlignment="0" applyProtection="0"/>
    <xf numFmtId="0" fontId="21" fillId="7" borderId="0" applyNumberFormat="0" applyBorder="0" applyAlignment="0" applyProtection="0"/>
    <xf numFmtId="0" fontId="22" fillId="8" borderId="0" applyNumberFormat="0" applyBorder="0" applyAlignment="0" applyProtection="0"/>
    <xf numFmtId="0" fontId="23" fillId="9" borderId="0" applyNumberFormat="0" applyBorder="0" applyAlignment="0" applyProtection="0"/>
    <xf numFmtId="0" fontId="24" fillId="10" borderId="7" applyNumberFormat="0" applyAlignment="0" applyProtection="0"/>
    <xf numFmtId="0" fontId="25" fillId="11" borderId="8" applyNumberFormat="0" applyAlignment="0" applyProtection="0"/>
    <xf numFmtId="0" fontId="26" fillId="11" borderId="7" applyNumberFormat="0" applyAlignment="0" applyProtection="0"/>
    <xf numFmtId="0" fontId="27" fillId="0" borderId="9" applyNumberFormat="0" applyFill="0" applyAlignment="0" applyProtection="0"/>
    <xf numFmtId="0" fontId="28" fillId="12" borderId="10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2" applyNumberFormat="0" applyFill="0" applyAlignment="0" applyProtection="0"/>
    <xf numFmtId="0" fontId="32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32" fillId="33" borderId="0" applyNumberFormat="0" applyBorder="0" applyAlignment="0" applyProtection="0"/>
    <xf numFmtId="0" fontId="32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32" fillId="37" borderId="0" applyNumberFormat="0" applyBorder="0" applyAlignment="0" applyProtection="0"/>
    <xf numFmtId="0" fontId="10" fillId="0" borderId="0"/>
    <xf numFmtId="0" fontId="10" fillId="13" borderId="11" applyNumberFormat="0" applyFont="0" applyAlignment="0" applyProtection="0"/>
    <xf numFmtId="0" fontId="9" fillId="0" borderId="0"/>
    <xf numFmtId="0" fontId="9" fillId="13" borderId="1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8" fillId="0" borderId="0"/>
    <xf numFmtId="0" fontId="8" fillId="13" borderId="11" applyNumberFormat="0" applyFont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13" borderId="11" applyNumberFormat="0" applyFont="0" applyAlignment="0" applyProtection="0"/>
    <xf numFmtId="0" fontId="8" fillId="0" borderId="0"/>
    <xf numFmtId="0" fontId="8" fillId="13" borderId="11" applyNumberFormat="0" applyFont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7" fillId="0" borderId="0"/>
    <xf numFmtId="0" fontId="7" fillId="13" borderId="11" applyNumberFormat="0" applyFont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6" fillId="0" borderId="0"/>
    <xf numFmtId="0" fontId="6" fillId="13" borderId="11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37" fillId="0" borderId="0"/>
    <xf numFmtId="0" fontId="5" fillId="13" borderId="11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4" fillId="0" borderId="0"/>
    <xf numFmtId="0" fontId="4" fillId="13" borderId="1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3" fillId="0" borderId="0"/>
    <xf numFmtId="0" fontId="3" fillId="13" borderId="1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2" fillId="0" borderId="0"/>
    <xf numFmtId="0" fontId="2" fillId="13" borderId="1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</cellStyleXfs>
  <cellXfs count="887">
    <xf numFmtId="0" fontId="0" fillId="0" borderId="0" xfId="0"/>
    <xf numFmtId="0" fontId="1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3" fillId="2" borderId="1" xfId="0" applyFont="1" applyFill="1" applyBorder="1" applyAlignment="1">
      <alignment horizontal="center" vertical="center" wrapText="1"/>
    </xf>
    <xf numFmtId="0" fontId="34" fillId="3" borderId="1" xfId="0" applyFont="1" applyFill="1" applyBorder="1" applyAlignment="1">
      <alignment horizontal="center" vertical="center" wrapText="1"/>
    </xf>
    <xf numFmtId="0" fontId="35" fillId="3" borderId="1" xfId="0" applyFont="1" applyFill="1" applyBorder="1" applyAlignment="1">
      <alignment horizontal="center" vertical="center" wrapText="1"/>
    </xf>
    <xf numFmtId="0" fontId="35" fillId="3" borderId="1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0" fontId="0" fillId="38" borderId="1" xfId="0" applyFill="1" applyBorder="1" applyAlignment="1">
      <alignment horizontal="center" vertical="center"/>
    </xf>
    <xf numFmtId="0" fontId="36" fillId="3" borderId="1" xfId="0" applyFont="1" applyFill="1" applyBorder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5" borderId="1" xfId="0" applyNumberFormat="1" applyFont="1" applyFill="1" applyBorder="1" applyAlignment="1">
      <alignment horizontal="center" vertical="center" wrapText="1"/>
    </xf>
    <xf numFmtId="166" fontId="16" fillId="0" borderId="1" xfId="0" applyNumberFormat="1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15" fillId="39" borderId="1" xfId="0" applyNumberFormat="1" applyFont="1" applyFill="1" applyBorder="1" applyAlignment="1">
      <alignment horizontal="center" vertical="center" wrapText="1"/>
    </xf>
    <xf numFmtId="166" fontId="14" fillId="4" borderId="1" xfId="0" applyNumberFormat="1" applyFont="1" applyFill="1" applyBorder="1" applyAlignment="1">
      <alignment horizontal="center" vertical="center"/>
    </xf>
    <xf numFmtId="0" fontId="13" fillId="0" borderId="3" xfId="0" applyFont="1" applyBorder="1" applyAlignment="1">
      <alignment vertical="center" wrapText="1"/>
    </xf>
    <xf numFmtId="0" fontId="13" fillId="0" borderId="15" xfId="0" applyFont="1" applyBorder="1" applyAlignment="1">
      <alignment vertical="center" wrapText="1"/>
    </xf>
    <xf numFmtId="16" fontId="36" fillId="0" borderId="1" xfId="0" applyNumberFormat="1" applyFont="1" applyBorder="1" applyAlignment="1">
      <alignment horizontal="center" vertical="center" wrapText="1"/>
    </xf>
    <xf numFmtId="164" fontId="11" fillId="0" borderId="0" xfId="0" applyNumberFormat="1" applyFont="1" applyBorder="1" applyAlignment="1">
      <alignment horizontal="center" vertical="center" wrapText="1"/>
    </xf>
    <xf numFmtId="1" fontId="41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41" fillId="41" borderId="1" xfId="0" applyNumberFormat="1" applyFon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14" fontId="0" fillId="0" borderId="17" xfId="0" applyNumberFormat="1" applyBorder="1"/>
    <xf numFmtId="14" fontId="0" fillId="0" borderId="0" xfId="0" applyNumberFormat="1"/>
    <xf numFmtId="14" fontId="0" fillId="0" borderId="20" xfId="0" applyNumberFormat="1" applyBorder="1"/>
    <xf numFmtId="0" fontId="0" fillId="0" borderId="0" xfId="0" applyBorder="1"/>
    <xf numFmtId="16" fontId="36" fillId="0" borderId="1" xfId="0" applyNumberFormat="1" applyFont="1" applyBorder="1" applyAlignment="1">
      <alignment horizontal="center" vertical="center" wrapText="1"/>
    </xf>
    <xf numFmtId="0" fontId="43" fillId="5" borderId="1" xfId="0" applyNumberFormat="1" applyFont="1" applyFill="1" applyBorder="1" applyAlignment="1">
      <alignment horizontal="center" vertical="center" wrapText="1"/>
    </xf>
    <xf numFmtId="0" fontId="43" fillId="44" borderId="1" xfId="0" applyNumberFormat="1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43" fillId="44" borderId="16" xfId="0" applyNumberFormat="1" applyFont="1" applyFill="1" applyBorder="1" applyAlignment="1">
      <alignment horizontal="center" vertical="center" wrapText="1"/>
    </xf>
    <xf numFmtId="0" fontId="15" fillId="39" borderId="16" xfId="0" applyNumberFormat="1" applyFont="1" applyFill="1" applyBorder="1" applyAlignment="1">
      <alignment horizontal="center" vertical="center" wrapText="1"/>
    </xf>
    <xf numFmtId="0" fontId="15" fillId="5" borderId="16" xfId="0" applyNumberFormat="1" applyFont="1" applyFill="1" applyBorder="1" applyAlignment="1">
      <alignment horizontal="center" vertical="center" wrapText="1"/>
    </xf>
    <xf numFmtId="16" fontId="36" fillId="0" borderId="16" xfId="0" applyNumberFormat="1" applyFont="1" applyBorder="1" applyAlignment="1">
      <alignment horizontal="center" vertical="center" wrapText="1"/>
    </xf>
    <xf numFmtId="166" fontId="16" fillId="0" borderId="16" xfId="0" applyNumberFormat="1" applyFont="1" applyFill="1" applyBorder="1" applyAlignment="1">
      <alignment horizontal="center" vertical="center"/>
    </xf>
    <xf numFmtId="1" fontId="41" fillId="41" borderId="1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5" fillId="42" borderId="2" xfId="0" applyFont="1" applyFill="1" applyBorder="1" applyAlignment="1">
      <alignment horizontal="center" vertical="center" wrapText="1"/>
    </xf>
    <xf numFmtId="0" fontId="46" fillId="0" borderId="0" xfId="0" applyFont="1" applyAlignment="1">
      <alignment horizontal="center" vertical="center"/>
    </xf>
    <xf numFmtId="0" fontId="12" fillId="46" borderId="1" xfId="0" applyFont="1" applyFill="1" applyBorder="1" applyAlignment="1">
      <alignment horizontal="center" vertical="center"/>
    </xf>
    <xf numFmtId="0" fontId="43" fillId="46" borderId="1" xfId="0" applyNumberFormat="1" applyFont="1" applyFill="1" applyBorder="1" applyAlignment="1">
      <alignment horizontal="center" vertical="center" wrapText="1"/>
    </xf>
    <xf numFmtId="0" fontId="15" fillId="46" borderId="1" xfId="0" applyNumberFormat="1" applyFont="1" applyFill="1" applyBorder="1" applyAlignment="1">
      <alignment horizontal="center" vertical="center" wrapText="1"/>
    </xf>
    <xf numFmtId="16" fontId="36" fillId="46" borderId="1" xfId="0" applyNumberFormat="1" applyFont="1" applyFill="1" applyBorder="1" applyAlignment="1">
      <alignment horizontal="center" vertical="center" wrapText="1"/>
    </xf>
    <xf numFmtId="166" fontId="16" fillId="46" borderId="1" xfId="0" applyNumberFormat="1" applyFont="1" applyFill="1" applyBorder="1" applyAlignment="1">
      <alignment horizontal="center" vertical="center"/>
    </xf>
    <xf numFmtId="0" fontId="12" fillId="47" borderId="1" xfId="0" applyFont="1" applyFill="1" applyBorder="1" applyAlignment="1">
      <alignment horizontal="center" vertical="center"/>
    </xf>
    <xf numFmtId="0" fontId="43" fillId="47" borderId="1" xfId="0" applyNumberFormat="1" applyFont="1" applyFill="1" applyBorder="1" applyAlignment="1">
      <alignment horizontal="center" vertical="center" wrapText="1"/>
    </xf>
    <xf numFmtId="0" fontId="15" fillId="47" borderId="1" xfId="0" applyNumberFormat="1" applyFont="1" applyFill="1" applyBorder="1" applyAlignment="1">
      <alignment horizontal="center" vertical="center" wrapText="1"/>
    </xf>
    <xf numFmtId="16" fontId="36" fillId="47" borderId="1" xfId="0" applyNumberFormat="1" applyFont="1" applyFill="1" applyBorder="1" applyAlignment="1">
      <alignment horizontal="center" vertical="center" wrapText="1"/>
    </xf>
    <xf numFmtId="166" fontId="16" fillId="47" borderId="1" xfId="0" applyNumberFormat="1" applyFont="1" applyFill="1" applyBorder="1" applyAlignment="1">
      <alignment horizontal="center" vertical="center"/>
    </xf>
    <xf numFmtId="0" fontId="12" fillId="40" borderId="1" xfId="0" applyFont="1" applyFill="1" applyBorder="1" applyAlignment="1">
      <alignment horizontal="center" vertical="center"/>
    </xf>
    <xf numFmtId="0" fontId="43" fillId="40" borderId="1" xfId="0" applyNumberFormat="1" applyFont="1" applyFill="1" applyBorder="1" applyAlignment="1">
      <alignment horizontal="center" vertical="center" wrapText="1"/>
    </xf>
    <xf numFmtId="0" fontId="15" fillId="40" borderId="1" xfId="0" applyNumberFormat="1" applyFont="1" applyFill="1" applyBorder="1" applyAlignment="1">
      <alignment horizontal="center" vertical="center" wrapText="1"/>
    </xf>
    <xf numFmtId="16" fontId="36" fillId="40" borderId="1" xfId="0" applyNumberFormat="1" applyFont="1" applyFill="1" applyBorder="1" applyAlignment="1">
      <alignment horizontal="center" vertical="center" wrapText="1"/>
    </xf>
    <xf numFmtId="166" fontId="16" fillId="40" borderId="1" xfId="0" applyNumberFormat="1" applyFont="1" applyFill="1" applyBorder="1" applyAlignment="1">
      <alignment horizontal="center" vertical="center"/>
    </xf>
    <xf numFmtId="0" fontId="45" fillId="42" borderId="2" xfId="0" applyFont="1" applyFill="1" applyBorder="1" applyAlignment="1">
      <alignment horizontal="center" vertical="center" wrapText="1"/>
    </xf>
    <xf numFmtId="0" fontId="45" fillId="42" borderId="2" xfId="0" applyFont="1" applyFill="1" applyBorder="1" applyAlignment="1">
      <alignment horizontal="center" vertical="center" wrapText="1"/>
    </xf>
    <xf numFmtId="0" fontId="15" fillId="48" borderId="1" xfId="0" applyNumberFormat="1" applyFont="1" applyFill="1" applyBorder="1" applyAlignment="1">
      <alignment horizontal="center" vertical="center" wrapText="1"/>
    </xf>
    <xf numFmtId="16" fontId="36" fillId="48" borderId="1" xfId="0" applyNumberFormat="1" applyFont="1" applyFill="1" applyBorder="1" applyAlignment="1">
      <alignment horizontal="center" vertical="center" wrapText="1"/>
    </xf>
    <xf numFmtId="166" fontId="16" fillId="48" borderId="1" xfId="0" applyNumberFormat="1" applyFont="1" applyFill="1" applyBorder="1" applyAlignment="1">
      <alignment horizontal="center" vertical="center"/>
    </xf>
    <xf numFmtId="0" fontId="36" fillId="0" borderId="1" xfId="0" applyNumberFormat="1" applyFont="1" applyBorder="1" applyAlignment="1">
      <alignment horizontal="center" vertical="center" wrapText="1"/>
    </xf>
    <xf numFmtId="1" fontId="41" fillId="0" borderId="1" xfId="0" applyNumberFormat="1" applyFont="1" applyFill="1" applyBorder="1" applyAlignment="1">
      <alignment horizontal="center" vertical="center"/>
    </xf>
    <xf numFmtId="0" fontId="48" fillId="46" borderId="2" xfId="0" applyNumberFormat="1" applyFont="1" applyFill="1" applyBorder="1" applyAlignment="1">
      <alignment horizontal="center" vertical="center" wrapText="1"/>
    </xf>
    <xf numFmtId="0" fontId="49" fillId="0" borderId="0" xfId="0" applyFont="1" applyAlignment="1">
      <alignment horizontal="center" vertical="center"/>
    </xf>
    <xf numFmtId="0" fontId="45" fillId="42" borderId="2" xfId="0" applyFont="1" applyFill="1" applyBorder="1" applyAlignment="1">
      <alignment horizontal="center" vertical="center" wrapText="1"/>
    </xf>
    <xf numFmtId="0" fontId="15" fillId="49" borderId="1" xfId="0" applyNumberFormat="1" applyFont="1" applyFill="1" applyBorder="1" applyAlignment="1">
      <alignment horizontal="center" vertical="center" wrapText="1"/>
    </xf>
    <xf numFmtId="0" fontId="36" fillId="0" borderId="16" xfId="0" applyFont="1" applyBorder="1" applyAlignment="1">
      <alignment horizontal="center" vertical="center" wrapText="1"/>
    </xf>
    <xf numFmtId="1" fontId="41" fillId="0" borderId="16" xfId="0" applyNumberFormat="1" applyFont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166" fontId="14" fillId="4" borderId="26" xfId="0" applyNumberFormat="1" applyFont="1" applyFill="1" applyBorder="1" applyAlignment="1">
      <alignment horizontal="center" vertical="center"/>
    </xf>
    <xf numFmtId="0" fontId="36" fillId="0" borderId="26" xfId="0" applyFont="1" applyBorder="1" applyAlignment="1">
      <alignment horizontal="center" vertical="center" wrapText="1"/>
    </xf>
    <xf numFmtId="1" fontId="41" fillId="0" borderId="26" xfId="0" applyNumberFormat="1" applyFont="1" applyBorder="1" applyAlignment="1">
      <alignment horizontal="center" vertical="center"/>
    </xf>
    <xf numFmtId="0" fontId="45" fillId="42" borderId="2" xfId="0" applyFont="1" applyFill="1" applyBorder="1" applyAlignment="1">
      <alignment horizontal="center" vertical="center" wrapText="1"/>
    </xf>
    <xf numFmtId="0" fontId="50" fillId="5" borderId="1" xfId="0" applyFont="1" applyFill="1" applyBorder="1" applyAlignment="1">
      <alignment horizontal="center" vertical="center" wrapText="1"/>
    </xf>
    <xf numFmtId="0" fontId="51" fillId="39" borderId="1" xfId="0" applyFont="1" applyFill="1" applyBorder="1" applyAlignment="1">
      <alignment horizontal="center" vertical="center" wrapText="1"/>
    </xf>
    <xf numFmtId="0" fontId="51" fillId="5" borderId="1" xfId="0" applyFont="1" applyFill="1" applyBorder="1" applyAlignment="1">
      <alignment horizontal="center" vertical="center" wrapText="1"/>
    </xf>
    <xf numFmtId="16" fontId="52" fillId="0" borderId="1" xfId="0" applyNumberFormat="1" applyFont="1" applyFill="1" applyBorder="1" applyAlignment="1">
      <alignment horizontal="center" vertical="center" wrapText="1"/>
    </xf>
    <xf numFmtId="16" fontId="36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43" fillId="50" borderId="1" xfId="0" applyNumberFormat="1" applyFont="1" applyFill="1" applyBorder="1" applyAlignment="1">
      <alignment horizontal="center" vertical="center" wrapText="1"/>
    </xf>
    <xf numFmtId="0" fontId="53" fillId="39" borderId="1" xfId="0" applyNumberFormat="1" applyFont="1" applyFill="1" applyBorder="1" applyAlignment="1">
      <alignment horizontal="center" vertical="center" wrapText="1"/>
    </xf>
    <xf numFmtId="0" fontId="15" fillId="50" borderId="1" xfId="0" applyNumberFormat="1" applyFont="1" applyFill="1" applyBorder="1" applyAlignment="1">
      <alignment horizontal="center" vertical="center" wrapText="1"/>
    </xf>
    <xf numFmtId="0" fontId="12" fillId="51" borderId="1" xfId="0" applyFont="1" applyFill="1" applyBorder="1" applyAlignment="1">
      <alignment horizontal="center" vertical="center"/>
    </xf>
    <xf numFmtId="0" fontId="43" fillId="5" borderId="22" xfId="0" applyNumberFormat="1" applyFont="1" applyFill="1" applyBorder="1" applyAlignment="1">
      <alignment horizontal="center" vertical="center" wrapText="1"/>
    </xf>
    <xf numFmtId="0" fontId="15" fillId="39" borderId="23" xfId="0" applyNumberFormat="1" applyFont="1" applyFill="1" applyBorder="1" applyAlignment="1">
      <alignment horizontal="center" vertical="center" wrapText="1"/>
    </xf>
    <xf numFmtId="0" fontId="15" fillId="5" borderId="23" xfId="0" applyNumberFormat="1" applyFont="1" applyFill="1" applyBorder="1" applyAlignment="1">
      <alignment horizontal="center" vertical="center" wrapText="1"/>
    </xf>
    <xf numFmtId="16" fontId="36" fillId="0" borderId="24" xfId="0" applyNumberFormat="1" applyFont="1" applyBorder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16" fontId="36" fillId="6" borderId="1" xfId="0" applyNumberFormat="1" applyFont="1" applyFill="1" applyBorder="1" applyAlignment="1">
      <alignment horizontal="center" vertical="center" wrapText="1"/>
    </xf>
    <xf numFmtId="0" fontId="45" fillId="42" borderId="2" xfId="0" applyFont="1" applyFill="1" applyBorder="1" applyAlignment="1">
      <alignment horizontal="right" vertical="center" wrapText="1"/>
    </xf>
    <xf numFmtId="0" fontId="45" fillId="42" borderId="3" xfId="0" applyFont="1" applyFill="1" applyBorder="1" applyAlignment="1">
      <alignment horizontal="right" vertical="center" wrapText="1"/>
    </xf>
    <xf numFmtId="0" fontId="45" fillId="42" borderId="15" xfId="0" applyFont="1" applyFill="1" applyBorder="1" applyAlignment="1">
      <alignment horizontal="right" vertical="center" wrapText="1"/>
    </xf>
    <xf numFmtId="0" fontId="35" fillId="3" borderId="3" xfId="0" applyFont="1" applyFill="1" applyBorder="1" applyAlignment="1">
      <alignment horizontal="center" vertical="center" wrapText="1"/>
    </xf>
    <xf numFmtId="0" fontId="35" fillId="3" borderId="15" xfId="0" applyFont="1" applyFill="1" applyBorder="1" applyAlignment="1">
      <alignment horizontal="center" vertical="center" wrapText="1"/>
    </xf>
    <xf numFmtId="0" fontId="45" fillId="42" borderId="2" xfId="0" applyFont="1" applyFill="1" applyBorder="1" applyAlignment="1">
      <alignment horizontal="center" vertical="center" wrapText="1"/>
    </xf>
    <xf numFmtId="0" fontId="45" fillId="42" borderId="3" xfId="0" applyFont="1" applyFill="1" applyBorder="1" applyAlignment="1">
      <alignment horizontal="center" vertical="center" wrapText="1"/>
    </xf>
    <xf numFmtId="0" fontId="45" fillId="42" borderId="15" xfId="0" applyFont="1" applyFill="1" applyBorder="1" applyAlignment="1">
      <alignment horizontal="center" vertical="center" wrapText="1"/>
    </xf>
    <xf numFmtId="0" fontId="0" fillId="48" borderId="0" xfId="0" applyFill="1" applyAlignment="1">
      <alignment horizontal="center" vertical="center"/>
    </xf>
    <xf numFmtId="0" fontId="45" fillId="42" borderId="2" xfId="0" applyFont="1" applyFill="1" applyBorder="1" applyAlignment="1">
      <alignment horizontal="center" vertical="center" wrapText="1"/>
    </xf>
    <xf numFmtId="0" fontId="45" fillId="42" borderId="3" xfId="0" applyFont="1" applyFill="1" applyBorder="1" applyAlignment="1">
      <alignment horizontal="center" vertical="center" wrapText="1"/>
    </xf>
    <xf numFmtId="0" fontId="45" fillId="42" borderId="15" xfId="0" applyFont="1" applyFill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0" fontId="44" fillId="0" borderId="27" xfId="0" applyFont="1" applyBorder="1" applyAlignment="1">
      <alignment horizontal="center" vertical="center" wrapText="1"/>
    </xf>
    <xf numFmtId="0" fontId="44" fillId="0" borderId="28" xfId="0" applyFont="1" applyBorder="1" applyAlignment="1">
      <alignment horizontal="center" vertical="center" wrapText="1"/>
    </xf>
    <xf numFmtId="0" fontId="44" fillId="0" borderId="29" xfId="0" applyFont="1" applyBorder="1" applyAlignment="1">
      <alignment horizontal="center" vertical="center" wrapText="1"/>
    </xf>
    <xf numFmtId="166" fontId="16" fillId="0" borderId="26" xfId="0" applyNumberFormat="1" applyFont="1" applyFill="1" applyBorder="1" applyAlignment="1">
      <alignment horizontal="center" vertical="center"/>
    </xf>
    <xf numFmtId="0" fontId="44" fillId="0" borderId="1" xfId="0" applyFont="1" applyBorder="1" applyAlignment="1">
      <alignment horizontal="right" vertical="center" wrapText="1"/>
    </xf>
    <xf numFmtId="0" fontId="45" fillId="42" borderId="1" xfId="0" applyFont="1" applyFill="1" applyBorder="1" applyAlignment="1">
      <alignment horizontal="center" vertical="center" wrapText="1"/>
    </xf>
    <xf numFmtId="0" fontId="55" fillId="44" borderId="22" xfId="0" applyNumberFormat="1" applyFont="1" applyFill="1" applyBorder="1" applyAlignment="1">
      <alignment horizontal="center" vertical="center" wrapText="1"/>
    </xf>
    <xf numFmtId="0" fontId="56" fillId="44" borderId="23" xfId="0" applyNumberFormat="1" applyFont="1" applyFill="1" applyBorder="1" applyAlignment="1">
      <alignment horizontal="center" vertical="center" wrapText="1"/>
    </xf>
    <xf numFmtId="0" fontId="58" fillId="44" borderId="23" xfId="0" applyNumberFormat="1" applyFont="1" applyFill="1" applyBorder="1" applyAlignment="1">
      <alignment horizontal="center" vertical="center" wrapText="1"/>
    </xf>
    <xf numFmtId="16" fontId="57" fillId="44" borderId="24" xfId="0" applyNumberFormat="1" applyFont="1" applyFill="1" applyBorder="1" applyAlignment="1">
      <alignment horizontal="center" vertical="center" wrapText="1"/>
    </xf>
    <xf numFmtId="0" fontId="45" fillId="47" borderId="2" xfId="0" applyFont="1" applyFill="1" applyBorder="1" applyAlignment="1">
      <alignment horizontal="center" vertical="center" wrapText="1"/>
    </xf>
    <xf numFmtId="0" fontId="15" fillId="47" borderId="23" xfId="0" applyNumberFormat="1" applyFont="1" applyFill="1" applyBorder="1" applyAlignment="1">
      <alignment horizontal="center" vertical="center" wrapText="1"/>
    </xf>
    <xf numFmtId="0" fontId="59" fillId="47" borderId="23" xfId="0" applyNumberFormat="1" applyFont="1" applyFill="1" applyBorder="1" applyAlignment="1">
      <alignment horizontal="center" vertical="center" wrapText="1"/>
    </xf>
    <xf numFmtId="16" fontId="36" fillId="47" borderId="24" xfId="0" applyNumberFormat="1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/>
    </xf>
    <xf numFmtId="0" fontId="36" fillId="0" borderId="15" xfId="0" applyFont="1" applyBorder="1" applyAlignment="1">
      <alignment horizontal="center" vertical="center" wrapText="1"/>
    </xf>
    <xf numFmtId="0" fontId="44" fillId="6" borderId="2" xfId="0" applyFont="1" applyFill="1" applyBorder="1" applyAlignment="1">
      <alignment horizontal="center" vertical="center" wrapText="1"/>
    </xf>
    <xf numFmtId="0" fontId="56" fillId="6" borderId="3" xfId="0" applyNumberFormat="1" applyFont="1" applyFill="1" applyBorder="1" applyAlignment="1">
      <alignment horizontal="center" vertical="center" wrapText="1"/>
    </xf>
    <xf numFmtId="0" fontId="58" fillId="6" borderId="3" xfId="0" applyNumberFormat="1" applyFont="1" applyFill="1" applyBorder="1" applyAlignment="1">
      <alignment horizontal="center" vertical="center" wrapText="1"/>
    </xf>
    <xf numFmtId="16" fontId="57" fillId="6" borderId="3" xfId="0" applyNumberFormat="1" applyFont="1" applyFill="1" applyBorder="1" applyAlignment="1">
      <alignment horizontal="center" vertical="center" wrapText="1"/>
    </xf>
    <xf numFmtId="1" fontId="41" fillId="0" borderId="15" xfId="0" applyNumberFormat="1" applyFont="1" applyBorder="1" applyAlignment="1">
      <alignment horizontal="center" vertical="center"/>
    </xf>
    <xf numFmtId="166" fontId="16" fillId="6" borderId="3" xfId="0" applyNumberFormat="1" applyFont="1" applyFill="1" applyBorder="1" applyAlignment="1">
      <alignment horizontal="center" vertical="center"/>
    </xf>
    <xf numFmtId="0" fontId="44" fillId="42" borderId="3" xfId="0" applyFont="1" applyFill="1" applyBorder="1" applyAlignment="1">
      <alignment horizontal="center" vertical="center" wrapText="1"/>
    </xf>
    <xf numFmtId="0" fontId="44" fillId="42" borderId="15" xfId="0" applyFont="1" applyFill="1" applyBorder="1" applyAlignment="1">
      <alignment horizontal="center" vertical="center" wrapText="1"/>
    </xf>
    <xf numFmtId="1" fontId="41" fillId="41" borderId="1" xfId="0" applyNumberFormat="1" applyFont="1" applyFill="1" applyBorder="1" applyAlignment="1">
      <alignment horizontal="center" vertical="center" wrapText="1"/>
    </xf>
    <xf numFmtId="0" fontId="44" fillId="42" borderId="2" xfId="0" applyFont="1" applyFill="1" applyBorder="1" applyAlignment="1">
      <alignment horizontal="right" vertical="center" wrapText="1"/>
    </xf>
    <xf numFmtId="0" fontId="0" fillId="6" borderId="0" xfId="0" applyFill="1" applyAlignment="1">
      <alignment horizontal="center" vertical="center"/>
    </xf>
    <xf numFmtId="0" fontId="0" fillId="47" borderId="0" xfId="0" applyFill="1" applyAlignment="1">
      <alignment horizontal="center" vertical="center"/>
    </xf>
    <xf numFmtId="0" fontId="44" fillId="42" borderId="2" xfId="0" applyFont="1" applyFill="1" applyBorder="1" applyAlignment="1">
      <alignment horizontal="center" vertical="center" wrapText="1"/>
    </xf>
    <xf numFmtId="0" fontId="44" fillId="42" borderId="3" xfId="0" applyFont="1" applyFill="1" applyBorder="1" applyAlignment="1">
      <alignment horizontal="center" vertical="center" wrapText="1"/>
    </xf>
    <xf numFmtId="0" fontId="44" fillId="42" borderId="15" xfId="0" applyFont="1" applyFill="1" applyBorder="1" applyAlignment="1">
      <alignment horizontal="center" vertical="center" wrapText="1"/>
    </xf>
    <xf numFmtId="0" fontId="38" fillId="6" borderId="2" xfId="0" applyFont="1" applyFill="1" applyBorder="1" applyAlignment="1">
      <alignment horizontal="center" vertical="center"/>
    </xf>
    <xf numFmtId="14" fontId="36" fillId="0" borderId="1" xfId="0" applyNumberFormat="1" applyFont="1" applyBorder="1" applyAlignment="1">
      <alignment horizontal="center" vertical="center" wrapText="1"/>
    </xf>
    <xf numFmtId="0" fontId="15" fillId="6" borderId="23" xfId="0" applyNumberFormat="1" applyFont="1" applyFill="1" applyBorder="1" applyAlignment="1">
      <alignment horizontal="center" vertical="center" wrapText="1"/>
    </xf>
    <xf numFmtId="0" fontId="15" fillId="42" borderId="23" xfId="0" applyNumberFormat="1" applyFont="1" applyFill="1" applyBorder="1" applyAlignment="1">
      <alignment horizontal="center" vertical="center" wrapText="1"/>
    </xf>
    <xf numFmtId="16" fontId="57" fillId="42" borderId="1" xfId="0" applyNumberFormat="1" applyFont="1" applyFill="1" applyBorder="1" applyAlignment="1">
      <alignment horizontal="center" vertical="center" wrapText="1"/>
    </xf>
    <xf numFmtId="16" fontId="57" fillId="6" borderId="1" xfId="0" applyNumberFormat="1" applyFont="1" applyFill="1" applyBorder="1" applyAlignment="1">
      <alignment horizontal="center" vertical="center" wrapText="1"/>
    </xf>
    <xf numFmtId="0" fontId="14" fillId="6" borderId="3" xfId="0" applyFont="1" applyFill="1" applyBorder="1" applyAlignment="1">
      <alignment horizontal="center" vertical="center"/>
    </xf>
    <xf numFmtId="0" fontId="14" fillId="6" borderId="3" xfId="0" applyNumberFormat="1" applyFont="1" applyFill="1" applyBorder="1" applyAlignment="1">
      <alignment horizontal="center" vertical="center"/>
    </xf>
    <xf numFmtId="0" fontId="36" fillId="6" borderId="3" xfId="0" applyFont="1" applyFill="1" applyBorder="1" applyAlignment="1">
      <alignment horizontal="center" vertical="center" wrapText="1"/>
    </xf>
    <xf numFmtId="0" fontId="0" fillId="6" borderId="15" xfId="0" applyFont="1" applyFill="1" applyBorder="1" applyAlignment="1">
      <alignment horizontal="center" vertical="center"/>
    </xf>
    <xf numFmtId="0" fontId="60" fillId="6" borderId="3" xfId="0" applyFont="1" applyFill="1" applyBorder="1" applyAlignment="1">
      <alignment horizontal="center" vertical="center"/>
    </xf>
    <xf numFmtId="0" fontId="14" fillId="6" borderId="15" xfId="0" applyFont="1" applyFill="1" applyBorder="1" applyAlignment="1">
      <alignment horizontal="center" vertical="center"/>
    </xf>
    <xf numFmtId="0" fontId="33" fillId="6" borderId="3" xfId="0" applyFont="1" applyFill="1" applyBorder="1" applyAlignment="1">
      <alignment horizontal="center" vertical="center"/>
    </xf>
    <xf numFmtId="166" fontId="16" fillId="0" borderId="15" xfId="0" applyNumberFormat="1" applyFont="1" applyFill="1" applyBorder="1" applyAlignment="1">
      <alignment horizontal="center" vertical="center"/>
    </xf>
    <xf numFmtId="0" fontId="44" fillId="42" borderId="3" xfId="0" applyFont="1" applyFill="1" applyBorder="1" applyAlignment="1">
      <alignment horizontal="center" vertical="center"/>
    </xf>
    <xf numFmtId="0" fontId="43" fillId="0" borderId="22" xfId="0" applyNumberFormat="1" applyFont="1" applyFill="1" applyBorder="1" applyAlignment="1">
      <alignment horizontal="center" vertical="center" wrapText="1"/>
    </xf>
    <xf numFmtId="0" fontId="61" fillId="44" borderId="22" xfId="0" applyNumberFormat="1" applyFont="1" applyFill="1" applyBorder="1" applyAlignment="1">
      <alignment horizontal="center" vertical="center" wrapText="1"/>
    </xf>
    <xf numFmtId="0" fontId="62" fillId="44" borderId="23" xfId="0" applyNumberFormat="1" applyFont="1" applyFill="1" applyBorder="1" applyAlignment="1">
      <alignment horizontal="center" vertical="center" wrapText="1"/>
    </xf>
    <xf numFmtId="0" fontId="63" fillId="44" borderId="23" xfId="0" applyNumberFormat="1" applyFont="1" applyFill="1" applyBorder="1" applyAlignment="1">
      <alignment horizontal="center" vertical="center" wrapText="1"/>
    </xf>
    <xf numFmtId="16" fontId="64" fillId="44" borderId="24" xfId="0" applyNumberFormat="1" applyFont="1" applyFill="1" applyBorder="1" applyAlignment="1">
      <alignment horizontal="center" vertical="center" wrapText="1"/>
    </xf>
    <xf numFmtId="0" fontId="48" fillId="6" borderId="2" xfId="0" applyNumberFormat="1" applyFont="1" applyFill="1" applyBorder="1" applyAlignment="1">
      <alignment horizontal="center" vertical="center" wrapText="1"/>
    </xf>
    <xf numFmtId="0" fontId="65" fillId="6" borderId="3" xfId="0" applyNumberFormat="1" applyFont="1" applyFill="1" applyBorder="1" applyAlignment="1">
      <alignment horizontal="center" vertical="center"/>
    </xf>
    <xf numFmtId="0" fontId="66" fillId="6" borderId="3" xfId="0" applyNumberFormat="1" applyFont="1" applyFill="1" applyBorder="1" applyAlignment="1">
      <alignment horizontal="center" vertical="center"/>
    </xf>
    <xf numFmtId="0" fontId="67" fillId="6" borderId="3" xfId="0" applyNumberFormat="1" applyFont="1" applyFill="1" applyBorder="1" applyAlignment="1">
      <alignment horizontal="center" vertical="center"/>
    </xf>
    <xf numFmtId="0" fontId="68" fillId="6" borderId="15" xfId="0" applyNumberFormat="1" applyFont="1" applyFill="1" applyBorder="1" applyAlignment="1">
      <alignment horizontal="center" vertical="center"/>
    </xf>
    <xf numFmtId="0" fontId="61" fillId="44" borderId="22" xfId="0" applyFont="1" applyFill="1" applyBorder="1" applyAlignment="1">
      <alignment horizontal="center" vertical="center" wrapText="1"/>
    </xf>
    <xf numFmtId="0" fontId="62" fillId="44" borderId="23" xfId="0" applyFont="1" applyFill="1" applyBorder="1" applyAlignment="1">
      <alignment horizontal="center" vertical="center" wrapText="1"/>
    </xf>
    <xf numFmtId="16" fontId="64" fillId="44" borderId="24" xfId="0" applyNumberFormat="1" applyFont="1" applyFill="1" applyBorder="1" applyAlignment="1">
      <alignment horizontal="center" vertical="center" wrapText="1"/>
    </xf>
    <xf numFmtId="16" fontId="36" fillId="0" borderId="1" xfId="0" applyNumberFormat="1" applyFont="1" applyBorder="1" applyAlignment="1">
      <alignment horizontal="center" vertical="center" wrapText="1"/>
    </xf>
    <xf numFmtId="0" fontId="69" fillId="5" borderId="22" xfId="0" applyFont="1" applyFill="1" applyBorder="1" applyAlignment="1">
      <alignment horizontal="center" vertical="center" wrapText="1"/>
    </xf>
    <xf numFmtId="0" fontId="70" fillId="39" borderId="23" xfId="0" applyFont="1" applyFill="1" applyBorder="1" applyAlignment="1">
      <alignment horizontal="center" vertical="center" wrapText="1"/>
    </xf>
    <xf numFmtId="0" fontId="70" fillId="5" borderId="23" xfId="0" applyNumberFormat="1" applyFont="1" applyFill="1" applyBorder="1" applyAlignment="1">
      <alignment horizontal="center" vertical="center" wrapText="1"/>
    </xf>
    <xf numFmtId="16" fontId="68" fillId="0" borderId="24" xfId="0" applyNumberFormat="1" applyFont="1" applyFill="1" applyBorder="1" applyAlignment="1">
      <alignment horizontal="center" vertical="center" wrapText="1"/>
    </xf>
    <xf numFmtId="0" fontId="70" fillId="5" borderId="23" xfId="0" applyFont="1" applyFill="1" applyBorder="1" applyAlignment="1">
      <alignment horizontal="center" vertical="center" wrapText="1"/>
    </xf>
    <xf numFmtId="0" fontId="63" fillId="44" borderId="23" xfId="0" applyFont="1" applyFill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71" fillId="0" borderId="0" xfId="0" applyFont="1" applyFill="1" applyBorder="1" applyAlignment="1">
      <alignment horizontal="center" vertical="center"/>
    </xf>
    <xf numFmtId="0" fontId="71" fillId="0" borderId="0" xfId="0" applyNumberFormat="1" applyFont="1" applyFill="1" applyBorder="1" applyAlignment="1">
      <alignment horizontal="center" vertical="center"/>
    </xf>
    <xf numFmtId="0" fontId="72" fillId="0" borderId="0" xfId="0" applyNumberFormat="1" applyFont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44" fillId="42" borderId="2" xfId="0" applyFont="1" applyFill="1" applyBorder="1" applyAlignment="1">
      <alignment horizontal="center" vertical="center" wrapText="1"/>
    </xf>
    <xf numFmtId="0" fontId="44" fillId="42" borderId="3" xfId="0" applyFont="1" applyFill="1" applyBorder="1" applyAlignment="1">
      <alignment horizontal="center" vertical="center" wrapText="1"/>
    </xf>
    <xf numFmtId="0" fontId="44" fillId="42" borderId="15" xfId="0" applyFont="1" applyFill="1" applyBorder="1" applyAlignment="1">
      <alignment horizontal="center" vertical="center" wrapText="1"/>
    </xf>
    <xf numFmtId="0" fontId="38" fillId="6" borderId="2" xfId="0" applyFont="1" applyFill="1" applyBorder="1" applyAlignment="1">
      <alignment horizontal="center" vertical="center"/>
    </xf>
    <xf numFmtId="0" fontId="43" fillId="5" borderId="2" xfId="0" applyNumberFormat="1" applyFont="1" applyFill="1" applyBorder="1" applyAlignment="1">
      <alignment horizontal="center" vertical="center" wrapText="1"/>
    </xf>
    <xf numFmtId="0" fontId="15" fillId="5" borderId="3" xfId="0" applyNumberFormat="1" applyFont="1" applyFill="1" applyBorder="1" applyAlignment="1">
      <alignment horizontal="center" vertical="center" wrapText="1"/>
    </xf>
    <xf numFmtId="16" fontId="36" fillId="0" borderId="15" xfId="0" applyNumberFormat="1" applyFont="1" applyBorder="1" applyAlignment="1">
      <alignment horizontal="center" vertical="center" wrapText="1"/>
    </xf>
    <xf numFmtId="0" fontId="38" fillId="6" borderId="2" xfId="0" applyFont="1" applyFill="1" applyBorder="1" applyAlignment="1">
      <alignment horizontal="center" vertical="center"/>
    </xf>
    <xf numFmtId="0" fontId="36" fillId="0" borderId="3" xfId="0" applyFont="1" applyBorder="1" applyAlignment="1">
      <alignment horizontal="center" vertical="center" wrapText="1"/>
    </xf>
    <xf numFmtId="16" fontId="74" fillId="0" borderId="1" xfId="0" applyNumberFormat="1" applyFont="1" applyBorder="1" applyAlignment="1">
      <alignment horizontal="center" vertical="center" wrapText="1"/>
    </xf>
    <xf numFmtId="0" fontId="75" fillId="2" borderId="1" xfId="0" applyFont="1" applyFill="1" applyBorder="1" applyAlignment="1">
      <alignment horizontal="center" vertical="center"/>
    </xf>
    <xf numFmtId="0" fontId="41" fillId="6" borderId="3" xfId="0" applyNumberFormat="1" applyFont="1" applyFill="1" applyBorder="1" applyAlignment="1">
      <alignment horizontal="center" vertical="center"/>
    </xf>
    <xf numFmtId="0" fontId="44" fillId="42" borderId="2" xfId="0" applyFont="1" applyFill="1" applyBorder="1" applyAlignment="1">
      <alignment horizontal="center" vertical="center" wrapText="1"/>
    </xf>
    <xf numFmtId="0" fontId="44" fillId="42" borderId="3" xfId="0" applyFont="1" applyFill="1" applyBorder="1" applyAlignment="1">
      <alignment horizontal="center" vertical="center" wrapText="1"/>
    </xf>
    <xf numFmtId="0" fontId="44" fillId="42" borderId="15" xfId="0" applyFont="1" applyFill="1" applyBorder="1" applyAlignment="1">
      <alignment horizontal="center" vertical="center" wrapText="1"/>
    </xf>
    <xf numFmtId="0" fontId="38" fillId="6" borderId="2" xfId="0" applyFont="1" applyFill="1" applyBorder="1" applyAlignment="1">
      <alignment horizontal="center" vertical="center"/>
    </xf>
    <xf numFmtId="1" fontId="41" fillId="52" borderId="1" xfId="0" applyNumberFormat="1" applyFont="1" applyFill="1" applyBorder="1" applyAlignment="1">
      <alignment horizontal="center" vertical="center"/>
    </xf>
    <xf numFmtId="0" fontId="35" fillId="3" borderId="28" xfId="0" applyFont="1" applyFill="1" applyBorder="1" applyAlignment="1">
      <alignment horizontal="center" vertical="center" wrapText="1"/>
    </xf>
    <xf numFmtId="0" fontId="35" fillId="3" borderId="29" xfId="0" applyFont="1" applyFill="1" applyBorder="1" applyAlignment="1">
      <alignment horizontal="center" vertical="center" wrapText="1"/>
    </xf>
    <xf numFmtId="166" fontId="16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43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16" fontId="36" fillId="0" borderId="0" xfId="0" applyNumberFormat="1" applyFont="1" applyFill="1" applyBorder="1" applyAlignment="1">
      <alignment horizontal="center" vertical="center" wrapText="1"/>
    </xf>
    <xf numFmtId="1" fontId="41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76" fillId="44" borderId="22" xfId="0" applyNumberFormat="1" applyFont="1" applyFill="1" applyBorder="1" applyAlignment="1">
      <alignment horizontal="center" vertical="center" wrapText="1"/>
    </xf>
    <xf numFmtId="0" fontId="77" fillId="44" borderId="23" xfId="0" applyNumberFormat="1" applyFont="1" applyFill="1" applyBorder="1" applyAlignment="1">
      <alignment horizontal="center" vertical="center" wrapText="1"/>
    </xf>
    <xf numFmtId="0" fontId="78" fillId="44" borderId="23" xfId="0" applyNumberFormat="1" applyFont="1" applyFill="1" applyBorder="1" applyAlignment="1">
      <alignment horizontal="center" vertical="center" wrapText="1"/>
    </xf>
    <xf numFmtId="16" fontId="79" fillId="44" borderId="24" xfId="0" applyNumberFormat="1" applyFont="1" applyFill="1" applyBorder="1" applyAlignment="1">
      <alignment horizontal="center" vertical="center" wrapText="1"/>
    </xf>
    <xf numFmtId="0" fontId="44" fillId="42" borderId="2" xfId="0" applyFont="1" applyFill="1" applyBorder="1" applyAlignment="1">
      <alignment horizontal="center" vertical="center" wrapText="1"/>
    </xf>
    <xf numFmtId="0" fontId="44" fillId="42" borderId="3" xfId="0" applyFont="1" applyFill="1" applyBorder="1" applyAlignment="1">
      <alignment horizontal="center" vertical="center" wrapText="1"/>
    </xf>
    <xf numFmtId="0" fontId="44" fillId="42" borderId="15" xfId="0" applyFont="1" applyFill="1" applyBorder="1" applyAlignment="1">
      <alignment horizontal="center" vertical="center" wrapText="1"/>
    </xf>
    <xf numFmtId="0" fontId="44" fillId="0" borderId="14" xfId="0" applyFont="1" applyFill="1" applyBorder="1" applyAlignment="1">
      <alignment horizontal="center" vertical="center" wrapText="1"/>
    </xf>
    <xf numFmtId="0" fontId="44" fillId="0" borderId="0" xfId="0" applyFont="1" applyFill="1" applyBorder="1" applyAlignment="1">
      <alignment horizontal="center" vertical="center"/>
    </xf>
    <xf numFmtId="0" fontId="44" fillId="0" borderId="0" xfId="0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horizontal="center" vertical="center" wrapText="1"/>
    </xf>
    <xf numFmtId="166" fontId="16" fillId="0" borderId="13" xfId="0" applyNumberFormat="1" applyFont="1" applyFill="1" applyBorder="1" applyAlignment="1">
      <alignment horizontal="center" vertical="center"/>
    </xf>
    <xf numFmtId="0" fontId="36" fillId="0" borderId="13" xfId="0" applyFont="1" applyFill="1" applyBorder="1" applyAlignment="1">
      <alignment horizontal="center" vertical="center" wrapText="1"/>
    </xf>
    <xf numFmtId="1" fontId="41" fillId="0" borderId="13" xfId="0" applyNumberFormat="1" applyFont="1" applyFill="1" applyBorder="1" applyAlignment="1">
      <alignment horizontal="center" vertical="center"/>
    </xf>
    <xf numFmtId="0" fontId="15" fillId="39" borderId="23" xfId="0" applyFont="1" applyFill="1" applyBorder="1" applyAlignment="1">
      <alignment horizontal="center" vertical="center" wrapText="1"/>
    </xf>
    <xf numFmtId="0" fontId="38" fillId="6" borderId="2" xfId="0" applyFont="1" applyFill="1" applyBorder="1" applyAlignment="1">
      <alignment horizontal="center" vertical="center"/>
    </xf>
    <xf numFmtId="16" fontId="36" fillId="53" borderId="1" xfId="0" applyNumberFormat="1" applyFont="1" applyFill="1" applyBorder="1" applyAlignment="1">
      <alignment horizontal="center" vertical="center" wrapText="1"/>
    </xf>
    <xf numFmtId="0" fontId="80" fillId="47" borderId="2" xfId="0" applyNumberFormat="1" applyFont="1" applyFill="1" applyBorder="1" applyAlignment="1">
      <alignment horizontal="center" vertical="center" wrapText="1"/>
    </xf>
    <xf numFmtId="0" fontId="81" fillId="47" borderId="23" xfId="0" applyNumberFormat="1" applyFont="1" applyFill="1" applyBorder="1" applyAlignment="1">
      <alignment horizontal="center" vertical="center" wrapText="1"/>
    </xf>
    <xf numFmtId="0" fontId="41" fillId="6" borderId="2" xfId="0" applyFont="1" applyFill="1" applyBorder="1" applyAlignment="1">
      <alignment horizontal="center" vertical="center" wrapText="1"/>
    </xf>
    <xf numFmtId="1" fontId="44" fillId="0" borderId="26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6" fontId="41" fillId="0" borderId="1" xfId="0" applyNumberFormat="1" applyFont="1" applyBorder="1" applyAlignment="1">
      <alignment horizontal="center" vertical="center"/>
    </xf>
    <xf numFmtId="1" fontId="44" fillId="0" borderId="1" xfId="0" applyNumberFormat="1" applyFont="1" applyBorder="1" applyAlignment="1">
      <alignment horizontal="center" vertical="center"/>
    </xf>
    <xf numFmtId="0" fontId="43" fillId="5" borderId="22" xfId="0" applyFont="1" applyFill="1" applyBorder="1" applyAlignment="1">
      <alignment horizontal="center" vertical="center" wrapText="1"/>
    </xf>
    <xf numFmtId="16" fontId="36" fillId="0" borderId="24" xfId="0" applyNumberFormat="1" applyFont="1" applyBorder="1" applyAlignment="1">
      <alignment horizontal="center" vertical="center" wrapText="1"/>
    </xf>
    <xf numFmtId="16" fontId="36" fillId="0" borderId="1" xfId="0" applyNumberFormat="1" applyFont="1" applyBorder="1" applyAlignment="1">
      <alignment horizontal="center" vertical="center" wrapText="1"/>
    </xf>
    <xf numFmtId="1" fontId="44" fillId="41" borderId="1" xfId="0" applyNumberFormat="1" applyFont="1" applyFill="1" applyBorder="1" applyAlignment="1">
      <alignment horizontal="center" vertical="center"/>
    </xf>
    <xf numFmtId="0" fontId="80" fillId="47" borderId="2" xfId="0" applyFont="1" applyFill="1" applyBorder="1" applyAlignment="1">
      <alignment horizontal="center" vertical="center" wrapText="1"/>
    </xf>
    <xf numFmtId="0" fontId="15" fillId="47" borderId="23" xfId="0" applyFont="1" applyFill="1" applyBorder="1" applyAlignment="1">
      <alignment horizontal="center" vertical="center" wrapText="1"/>
    </xf>
    <xf numFmtId="16" fontId="36" fillId="47" borderId="24" xfId="0" applyNumberFormat="1" applyFont="1" applyFill="1" applyBorder="1" applyAlignment="1">
      <alignment horizontal="center" vertical="center" wrapText="1"/>
    </xf>
    <xf numFmtId="1" fontId="44" fillId="0" borderId="1" xfId="0" applyNumberFormat="1" applyFont="1" applyFill="1" applyBorder="1" applyAlignment="1">
      <alignment horizontal="center" vertical="center"/>
    </xf>
    <xf numFmtId="0" fontId="43" fillId="5" borderId="2" xfId="0" applyFont="1" applyFill="1" applyBorder="1" applyAlignment="1">
      <alignment horizontal="center" vertical="center" wrapText="1"/>
    </xf>
    <xf numFmtId="0" fontId="15" fillId="39" borderId="3" xfId="0" applyFont="1" applyFill="1" applyBorder="1" applyAlignment="1">
      <alignment horizontal="center" vertical="center" wrapText="1"/>
    </xf>
    <xf numFmtId="16" fontId="36" fillId="0" borderId="15" xfId="0" applyNumberFormat="1" applyFont="1" applyBorder="1" applyAlignment="1">
      <alignment horizontal="center" vertical="center" wrapText="1"/>
    </xf>
    <xf numFmtId="0" fontId="55" fillId="44" borderId="22" xfId="0" applyFont="1" applyFill="1" applyBorder="1" applyAlignment="1">
      <alignment horizontal="center" vertical="center" wrapText="1"/>
    </xf>
    <xf numFmtId="0" fontId="56" fillId="44" borderId="23" xfId="0" applyFont="1" applyFill="1" applyBorder="1" applyAlignment="1">
      <alignment horizontal="center" vertical="center" wrapText="1"/>
    </xf>
    <xf numFmtId="16" fontId="57" fillId="44" borderId="24" xfId="0" applyNumberFormat="1" applyFont="1" applyFill="1" applyBorder="1" applyAlignment="1">
      <alignment horizontal="center" vertical="center" wrapText="1"/>
    </xf>
    <xf numFmtId="0" fontId="41" fillId="42" borderId="2" xfId="0" applyFont="1" applyFill="1" applyBorder="1" applyAlignment="1">
      <alignment horizontal="center" vertical="center" wrapText="1"/>
    </xf>
    <xf numFmtId="0" fontId="41" fillId="42" borderId="3" xfId="0" applyNumberFormat="1" applyFont="1" applyFill="1" applyBorder="1" applyAlignment="1">
      <alignment horizontal="center" vertical="center" wrapText="1"/>
    </xf>
    <xf numFmtId="0" fontId="41" fillId="42" borderId="15" xfId="0" applyFont="1" applyFill="1" applyBorder="1" applyAlignment="1">
      <alignment horizontal="center" vertical="center" wrapText="1"/>
    </xf>
    <xf numFmtId="16" fontId="57" fillId="53" borderId="1" xfId="0" applyNumberFormat="1" applyFont="1" applyFill="1" applyBorder="1" applyAlignment="1">
      <alignment horizontal="center" vertical="center" wrapText="1"/>
    </xf>
    <xf numFmtId="166" fontId="41" fillId="0" borderId="1" xfId="0" applyNumberFormat="1" applyFont="1" applyFill="1" applyBorder="1" applyAlignment="1">
      <alignment horizontal="center" vertical="center"/>
    </xf>
    <xf numFmtId="16" fontId="82" fillId="0" borderId="1" xfId="0" applyNumberFormat="1" applyFont="1" applyBorder="1" applyAlignment="1">
      <alignment horizontal="center" vertical="center" wrapText="1"/>
    </xf>
    <xf numFmtId="0" fontId="14" fillId="6" borderId="24" xfId="0" applyFont="1" applyFill="1" applyBorder="1" applyAlignment="1">
      <alignment horizontal="center" vertical="center"/>
    </xf>
    <xf numFmtId="0" fontId="83" fillId="5" borderId="22" xfId="0" applyFont="1" applyFill="1" applyBorder="1" applyAlignment="1">
      <alignment horizontal="center" vertical="center" wrapText="1"/>
    </xf>
    <xf numFmtId="0" fontId="84" fillId="39" borderId="23" xfId="0" applyFont="1" applyFill="1" applyBorder="1" applyAlignment="1">
      <alignment horizontal="center" vertical="center" wrapText="1"/>
    </xf>
    <xf numFmtId="0" fontId="84" fillId="5" borderId="23" xfId="0" applyNumberFormat="1" applyFont="1" applyFill="1" applyBorder="1" applyAlignment="1">
      <alignment horizontal="center" vertical="center" wrapText="1"/>
    </xf>
    <xf numFmtId="0" fontId="85" fillId="5" borderId="22" xfId="0" applyFont="1" applyFill="1" applyBorder="1" applyAlignment="1">
      <alignment horizontal="center" vertical="center" wrapText="1"/>
    </xf>
    <xf numFmtId="0" fontId="53" fillId="39" borderId="23" xfId="0" applyFont="1" applyFill="1" applyBorder="1" applyAlignment="1">
      <alignment horizontal="center" vertical="center" wrapText="1"/>
    </xf>
    <xf numFmtId="0" fontId="53" fillId="5" borderId="23" xfId="0" applyNumberFormat="1" applyFont="1" applyFill="1" applyBorder="1" applyAlignment="1">
      <alignment horizontal="center" vertical="center" wrapText="1"/>
    </xf>
    <xf numFmtId="16" fontId="82" fillId="0" borderId="24" xfId="0" applyNumberFormat="1" applyFont="1" applyBorder="1" applyAlignment="1">
      <alignment horizontal="center" vertical="center" wrapText="1"/>
    </xf>
    <xf numFmtId="16" fontId="36" fillId="0" borderId="1" xfId="0" applyNumberFormat="1" applyFont="1" applyBorder="1" applyAlignment="1">
      <alignment horizontal="center" vertical="center" wrapText="1"/>
    </xf>
    <xf numFmtId="0" fontId="38" fillId="6" borderId="2" xfId="0" applyFont="1" applyFill="1" applyBorder="1" applyAlignment="1">
      <alignment horizontal="center" vertical="center"/>
    </xf>
    <xf numFmtId="0" fontId="55" fillId="47" borderId="22" xfId="0" applyFont="1" applyFill="1" applyBorder="1" applyAlignment="1">
      <alignment horizontal="center" vertical="center" wrapText="1"/>
    </xf>
    <xf numFmtId="0" fontId="56" fillId="47" borderId="23" xfId="0" applyFont="1" applyFill="1" applyBorder="1" applyAlignment="1">
      <alignment horizontal="center" vertical="center" wrapText="1"/>
    </xf>
    <xf numFmtId="0" fontId="56" fillId="47" borderId="23" xfId="0" applyNumberFormat="1" applyFont="1" applyFill="1" applyBorder="1" applyAlignment="1">
      <alignment horizontal="center" vertical="center" wrapText="1"/>
    </xf>
    <xf numFmtId="16" fontId="57" fillId="47" borderId="24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6" fontId="86" fillId="0" borderId="24" xfId="0" applyNumberFormat="1" applyFont="1" applyBorder="1" applyAlignment="1">
      <alignment horizontal="center" vertical="center" wrapText="1"/>
    </xf>
    <xf numFmtId="16" fontId="36" fillId="0" borderId="1" xfId="0" applyNumberFormat="1" applyFont="1" applyBorder="1" applyAlignment="1">
      <alignment horizontal="center" vertical="center" wrapText="1"/>
    </xf>
    <xf numFmtId="0" fontId="87" fillId="44" borderId="22" xfId="0" applyFont="1" applyFill="1" applyBorder="1" applyAlignment="1">
      <alignment horizontal="center" vertical="center" wrapText="1"/>
    </xf>
    <xf numFmtId="0" fontId="88" fillId="44" borderId="23" xfId="0" applyFont="1" applyFill="1" applyBorder="1" applyAlignment="1">
      <alignment horizontal="center" vertical="center" wrapText="1"/>
    </xf>
    <xf numFmtId="0" fontId="89" fillId="44" borderId="23" xfId="0" applyNumberFormat="1" applyFont="1" applyFill="1" applyBorder="1" applyAlignment="1">
      <alignment horizontal="center" vertical="center" wrapText="1"/>
    </xf>
    <xf numFmtId="0" fontId="88" fillId="44" borderId="23" xfId="0" applyNumberFormat="1" applyFont="1" applyFill="1" applyBorder="1" applyAlignment="1">
      <alignment horizontal="center" vertical="center" wrapText="1"/>
    </xf>
    <xf numFmtId="16" fontId="90" fillId="44" borderId="24" xfId="0" applyNumberFormat="1" applyFont="1" applyFill="1" applyBorder="1" applyAlignment="1">
      <alignment horizontal="center" vertical="center" wrapText="1"/>
    </xf>
    <xf numFmtId="0" fontId="91" fillId="47" borderId="23" xfId="0" applyNumberFormat="1" applyFont="1" applyFill="1" applyBorder="1" applyAlignment="1">
      <alignment horizontal="center" vertical="center" wrapText="1"/>
    </xf>
    <xf numFmtId="0" fontId="84" fillId="47" borderId="23" xfId="0" applyNumberFormat="1" applyFont="1" applyFill="1" applyBorder="1" applyAlignment="1">
      <alignment horizontal="center" vertical="center" wrapText="1"/>
    </xf>
    <xf numFmtId="16" fontId="86" fillId="47" borderId="24" xfId="0" applyNumberFormat="1" applyFont="1" applyFill="1" applyBorder="1" applyAlignment="1">
      <alignment horizontal="center" vertical="center" wrapText="1"/>
    </xf>
    <xf numFmtId="0" fontId="84" fillId="47" borderId="23" xfId="0" applyFont="1" applyFill="1" applyBorder="1" applyAlignment="1">
      <alignment horizontal="center" vertical="center" wrapText="1"/>
    </xf>
    <xf numFmtId="16" fontId="36" fillId="0" borderId="1" xfId="0" applyNumberFormat="1" applyFont="1" applyBorder="1" applyAlignment="1">
      <alignment horizontal="center" vertical="center" wrapText="1"/>
    </xf>
    <xf numFmtId="16" fontId="36" fillId="0" borderId="24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41" fillId="42" borderId="22" xfId="0" applyFont="1" applyFill="1" applyBorder="1" applyAlignment="1">
      <alignment horizontal="center" vertical="center" wrapText="1"/>
    </xf>
    <xf numFmtId="0" fontId="44" fillId="42" borderId="23" xfId="0" applyFont="1" applyFill="1" applyBorder="1" applyAlignment="1">
      <alignment horizontal="center" vertical="center"/>
    </xf>
    <xf numFmtId="0" fontId="41" fillId="42" borderId="23" xfId="0" applyNumberFormat="1" applyFont="1" applyFill="1" applyBorder="1" applyAlignment="1">
      <alignment horizontal="center" vertical="center" wrapText="1"/>
    </xf>
    <xf numFmtId="0" fontId="41" fillId="42" borderId="24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/>
    </xf>
    <xf numFmtId="166" fontId="41" fillId="0" borderId="16" xfId="0" applyNumberFormat="1" applyFont="1" applyBorder="1" applyAlignment="1">
      <alignment horizontal="center" vertical="center"/>
    </xf>
    <xf numFmtId="1" fontId="44" fillId="0" borderId="16" xfId="0" applyNumberFormat="1" applyFont="1" applyBorder="1" applyAlignment="1">
      <alignment horizontal="center" vertical="center"/>
    </xf>
    <xf numFmtId="0" fontId="38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15" fillId="0" borderId="3" xfId="0" applyNumberFormat="1" applyFont="1" applyFill="1" applyBorder="1" applyAlignment="1">
      <alignment horizontal="center" vertical="center" wrapText="1"/>
    </xf>
    <xf numFmtId="0" fontId="41" fillId="6" borderId="27" xfId="0" applyFont="1" applyFill="1" applyBorder="1" applyAlignment="1">
      <alignment horizontal="center" vertical="center" wrapText="1"/>
    </xf>
    <xf numFmtId="0" fontId="33" fillId="6" borderId="28" xfId="0" applyFont="1" applyFill="1" applyBorder="1" applyAlignment="1">
      <alignment horizontal="center" vertical="center"/>
    </xf>
    <xf numFmtId="0" fontId="41" fillId="6" borderId="28" xfId="0" applyNumberFormat="1" applyFont="1" applyFill="1" applyBorder="1" applyAlignment="1">
      <alignment horizontal="center" vertical="center"/>
    </xf>
    <xf numFmtId="0" fontId="14" fillId="6" borderId="28" xfId="0" applyNumberFormat="1" applyFont="1" applyFill="1" applyBorder="1" applyAlignment="1">
      <alignment horizontal="center" vertical="center"/>
    </xf>
    <xf numFmtId="0" fontId="14" fillId="6" borderId="29" xfId="0" applyFont="1" applyFill="1" applyBorder="1" applyAlignment="1">
      <alignment horizontal="center" vertical="center"/>
    </xf>
    <xf numFmtId="0" fontId="43" fillId="0" borderId="3" xfId="0" applyFont="1" applyFill="1" applyBorder="1" applyAlignment="1">
      <alignment horizontal="center" vertical="center" wrapText="1"/>
    </xf>
    <xf numFmtId="16" fontId="36" fillId="0" borderId="3" xfId="0" applyNumberFormat="1" applyFont="1" applyFill="1" applyBorder="1" applyAlignment="1">
      <alignment horizontal="center" vertical="center" wrapText="1"/>
    </xf>
    <xf numFmtId="166" fontId="41" fillId="0" borderId="3" xfId="0" applyNumberFormat="1" applyFont="1" applyFill="1" applyBorder="1" applyAlignment="1">
      <alignment horizontal="center" vertical="center"/>
    </xf>
    <xf numFmtId="1" fontId="44" fillId="0" borderId="15" xfId="0" applyNumberFormat="1" applyFont="1" applyFill="1" applyBorder="1" applyAlignment="1">
      <alignment horizontal="center" vertical="center"/>
    </xf>
    <xf numFmtId="16" fontId="86" fillId="0" borderId="24" xfId="0" applyNumberFormat="1" applyFont="1" applyFill="1" applyBorder="1" applyAlignment="1">
      <alignment horizontal="center" vertical="center" wrapText="1"/>
    </xf>
    <xf numFmtId="16" fontId="36" fillId="0" borderId="1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5" fillId="5" borderId="23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84" fillId="0" borderId="0" xfId="0" applyNumberFormat="1" applyFont="1" applyFill="1" applyBorder="1" applyAlignment="1">
      <alignment horizontal="center" vertical="center" wrapText="1"/>
    </xf>
    <xf numFmtId="0" fontId="83" fillId="0" borderId="0" xfId="0" applyFont="1" applyFill="1" applyBorder="1" applyAlignment="1">
      <alignment horizontal="center" vertical="center" wrapText="1"/>
    </xf>
    <xf numFmtId="16" fontId="86" fillId="0" borderId="0" xfId="0" applyNumberFormat="1" applyFont="1" applyFill="1" applyBorder="1" applyAlignment="1">
      <alignment horizontal="center" vertical="center" wrapText="1"/>
    </xf>
    <xf numFmtId="166" fontId="41" fillId="0" borderId="0" xfId="0" applyNumberFormat="1" applyFont="1" applyFill="1" applyBorder="1" applyAlignment="1">
      <alignment horizontal="center" vertical="center"/>
    </xf>
    <xf numFmtId="1" fontId="44" fillId="0" borderId="0" xfId="0" applyNumberFormat="1" applyFont="1" applyFill="1" applyBorder="1" applyAlignment="1">
      <alignment horizontal="center" vertical="center"/>
    </xf>
    <xf numFmtId="0" fontId="92" fillId="44" borderId="22" xfId="0" applyFont="1" applyFill="1" applyBorder="1" applyAlignment="1">
      <alignment horizontal="center" vertical="center" wrapText="1"/>
    </xf>
    <xf numFmtId="0" fontId="93" fillId="44" borderId="23" xfId="0" applyFont="1" applyFill="1" applyBorder="1" applyAlignment="1">
      <alignment horizontal="center" vertical="center" wrapText="1"/>
    </xf>
    <xf numFmtId="0" fontId="94" fillId="44" borderId="23" xfId="0" applyNumberFormat="1" applyFont="1" applyFill="1" applyBorder="1" applyAlignment="1">
      <alignment horizontal="center" vertical="center" wrapText="1"/>
    </xf>
    <xf numFmtId="0" fontId="93" fillId="44" borderId="23" xfId="0" applyNumberFormat="1" applyFont="1" applyFill="1" applyBorder="1" applyAlignment="1">
      <alignment horizontal="center" vertical="center" wrapText="1"/>
    </xf>
    <xf numFmtId="16" fontId="95" fillId="44" borderId="24" xfId="0" applyNumberFormat="1" applyFont="1" applyFill="1" applyBorder="1" applyAlignment="1">
      <alignment horizontal="center" vertical="center" wrapText="1"/>
    </xf>
    <xf numFmtId="0" fontId="96" fillId="5" borderId="22" xfId="0" applyFont="1" applyFill="1" applyBorder="1" applyAlignment="1">
      <alignment horizontal="center" vertical="center" wrapText="1"/>
    </xf>
    <xf numFmtId="0" fontId="97" fillId="47" borderId="23" xfId="0" applyNumberFormat="1" applyFont="1" applyFill="1" applyBorder="1" applyAlignment="1">
      <alignment horizontal="center" vertical="center" wrapText="1"/>
    </xf>
    <xf numFmtId="0" fontId="98" fillId="5" borderId="23" xfId="0" applyNumberFormat="1" applyFont="1" applyFill="1" applyBorder="1" applyAlignment="1">
      <alignment horizontal="center" vertical="center" wrapText="1"/>
    </xf>
    <xf numFmtId="16" fontId="36" fillId="0" borderId="1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6" fontId="36" fillId="0" borderId="3" xfId="0" applyNumberFormat="1" applyFont="1" applyBorder="1" applyAlignment="1">
      <alignment horizontal="center" vertical="center" wrapText="1"/>
    </xf>
    <xf numFmtId="1" fontId="44" fillId="0" borderId="15" xfId="0" applyNumberFormat="1" applyFont="1" applyBorder="1" applyAlignment="1">
      <alignment horizontal="center" vertical="center"/>
    </xf>
    <xf numFmtId="16" fontId="99" fillId="0" borderId="24" xfId="0" applyNumberFormat="1" applyFont="1" applyBorder="1" applyAlignment="1">
      <alignment horizontal="center" vertical="center" wrapText="1"/>
    </xf>
    <xf numFmtId="16" fontId="36" fillId="0" borderId="1" xfId="0" applyNumberFormat="1" applyFont="1" applyBorder="1" applyAlignment="1">
      <alignment horizontal="center" vertical="center" wrapText="1"/>
    </xf>
    <xf numFmtId="167" fontId="0" fillId="0" borderId="0" xfId="0" applyNumberFormat="1" applyAlignment="1">
      <alignment horizontal="center" vertical="center"/>
    </xf>
    <xf numFmtId="16" fontId="95" fillId="44" borderId="24" xfId="0" applyNumberFormat="1" applyFont="1" applyFill="1" applyBorder="1" applyAlignment="1">
      <alignment horizontal="center" vertical="center" wrapText="1"/>
    </xf>
    <xf numFmtId="0" fontId="98" fillId="47" borderId="23" xfId="0" applyFont="1" applyFill="1" applyBorder="1" applyAlignment="1">
      <alignment horizontal="center" vertical="center" wrapText="1"/>
    </xf>
    <xf numFmtId="0" fontId="98" fillId="47" borderId="23" xfId="0" applyNumberFormat="1" applyFont="1" applyFill="1" applyBorder="1" applyAlignment="1">
      <alignment horizontal="center" vertical="center" wrapText="1"/>
    </xf>
    <xf numFmtId="16" fontId="99" fillId="47" borderId="24" xfId="0" applyNumberFormat="1" applyFont="1" applyFill="1" applyBorder="1" applyAlignment="1">
      <alignment horizontal="center" vertical="center" wrapText="1"/>
    </xf>
    <xf numFmtId="0" fontId="48" fillId="42" borderId="2" xfId="0" applyFont="1" applyFill="1" applyBorder="1" applyAlignment="1">
      <alignment horizontal="center" vertical="center" wrapText="1"/>
    </xf>
    <xf numFmtId="0" fontId="100" fillId="42" borderId="3" xfId="0" applyFont="1" applyFill="1" applyBorder="1" applyAlignment="1">
      <alignment horizontal="center" vertical="center"/>
    </xf>
    <xf numFmtId="0" fontId="100" fillId="42" borderId="3" xfId="0" applyNumberFormat="1" applyFont="1" applyFill="1" applyBorder="1" applyAlignment="1">
      <alignment horizontal="center" vertical="center" wrapText="1"/>
    </xf>
    <xf numFmtId="0" fontId="95" fillId="42" borderId="15" xfId="0" applyNumberFormat="1" applyFont="1" applyFill="1" applyBorder="1" applyAlignment="1">
      <alignment horizontal="center" vertical="center" wrapText="1"/>
    </xf>
    <xf numFmtId="166" fontId="71" fillId="4" borderId="26" xfId="0" applyNumberFormat="1" applyFont="1" applyFill="1" applyBorder="1" applyAlignment="1">
      <alignment horizontal="center" vertical="center"/>
    </xf>
    <xf numFmtId="0" fontId="48" fillId="6" borderId="27" xfId="0" applyFont="1" applyFill="1" applyBorder="1" applyAlignment="1">
      <alignment horizontal="center" vertical="center" wrapText="1"/>
    </xf>
    <xf numFmtId="0" fontId="101" fillId="6" borderId="28" xfId="0" applyFont="1" applyFill="1" applyBorder="1" applyAlignment="1">
      <alignment horizontal="center" vertical="center"/>
    </xf>
    <xf numFmtId="0" fontId="100" fillId="6" borderId="28" xfId="0" applyNumberFormat="1" applyFont="1" applyFill="1" applyBorder="1" applyAlignment="1">
      <alignment horizontal="center" vertical="center"/>
    </xf>
    <xf numFmtId="0" fontId="67" fillId="6" borderId="28" xfId="0" applyNumberFormat="1" applyFont="1" applyFill="1" applyBorder="1" applyAlignment="1">
      <alignment horizontal="center" vertical="center"/>
    </xf>
    <xf numFmtId="0" fontId="102" fillId="6" borderId="29" xfId="0" applyNumberFormat="1" applyFont="1" applyFill="1" applyBorder="1" applyAlignment="1">
      <alignment horizontal="center" vertical="center"/>
    </xf>
    <xf numFmtId="0" fontId="36" fillId="0" borderId="26" xfId="0" applyNumberFormat="1" applyFont="1" applyBorder="1" applyAlignment="1">
      <alignment horizontal="center" vertical="center" wrapText="1"/>
    </xf>
    <xf numFmtId="1" fontId="44" fillId="0" borderId="26" xfId="0" applyNumberFormat="1" applyFont="1" applyFill="1" applyBorder="1" applyAlignment="1">
      <alignment horizontal="center" vertical="center"/>
    </xf>
    <xf numFmtId="0" fontId="98" fillId="6" borderId="3" xfId="0" applyNumberFormat="1" applyFont="1" applyFill="1" applyBorder="1" applyAlignment="1">
      <alignment horizontal="center" vertical="center" wrapText="1"/>
    </xf>
    <xf numFmtId="16" fontId="99" fillId="6" borderId="15" xfId="0" applyNumberFormat="1" applyFont="1" applyFill="1" applyBorder="1" applyAlignment="1">
      <alignment horizontal="center" vertical="center" wrapText="1"/>
    </xf>
    <xf numFmtId="0" fontId="103" fillId="6" borderId="2" xfId="0" applyFont="1" applyFill="1" applyBorder="1" applyAlignment="1">
      <alignment horizontal="right" vertical="center" wrapText="1"/>
    </xf>
    <xf numFmtId="16" fontId="99" fillId="47" borderId="24" xfId="0" applyNumberFormat="1" applyFont="1" applyFill="1" applyBorder="1" applyAlignment="1">
      <alignment horizontal="center" vertical="center" wrapText="1"/>
    </xf>
    <xf numFmtId="0" fontId="97" fillId="44" borderId="22" xfId="0" applyFont="1" applyFill="1" applyBorder="1" applyAlignment="1">
      <alignment horizontal="center" vertical="center" wrapText="1"/>
    </xf>
    <xf numFmtId="0" fontId="105" fillId="47" borderId="2" xfId="0" applyFont="1" applyFill="1" applyBorder="1" applyAlignment="1">
      <alignment horizontal="center" vertical="center" wrapText="1"/>
    </xf>
    <xf numFmtId="0" fontId="15" fillId="47" borderId="3" xfId="0" applyFont="1" applyFill="1" applyBorder="1" applyAlignment="1">
      <alignment horizontal="center" vertical="center" wrapText="1"/>
    </xf>
    <xf numFmtId="0" fontId="59" fillId="47" borderId="3" xfId="0" applyFont="1" applyFill="1" applyBorder="1" applyAlignment="1">
      <alignment horizontal="center" vertical="center" wrapText="1"/>
    </xf>
    <xf numFmtId="16" fontId="36" fillId="47" borderId="15" xfId="0" applyNumberFormat="1" applyFont="1" applyFill="1" applyBorder="1" applyAlignment="1">
      <alignment horizontal="center" vertical="center" wrapText="1"/>
    </xf>
    <xf numFmtId="0" fontId="48" fillId="48" borderId="2" xfId="0" applyFont="1" applyFill="1" applyBorder="1" applyAlignment="1">
      <alignment horizontal="center" vertical="center" wrapText="1"/>
    </xf>
    <xf numFmtId="0" fontId="100" fillId="48" borderId="3" xfId="0" applyFont="1" applyFill="1" applyBorder="1" applyAlignment="1">
      <alignment horizontal="center" vertical="center"/>
    </xf>
    <xf numFmtId="0" fontId="100" fillId="48" borderId="3" xfId="0" applyNumberFormat="1" applyFont="1" applyFill="1" applyBorder="1" applyAlignment="1">
      <alignment horizontal="center" vertical="center" wrapText="1"/>
    </xf>
    <xf numFmtId="0" fontId="95" fillId="48" borderId="15" xfId="0" applyNumberFormat="1" applyFont="1" applyFill="1" applyBorder="1" applyAlignment="1">
      <alignment horizontal="center" vertical="center" wrapText="1"/>
    </xf>
    <xf numFmtId="0" fontId="48" fillId="6" borderId="2" xfId="0" applyFont="1" applyFill="1" applyBorder="1" applyAlignment="1">
      <alignment horizontal="center" vertical="center" wrapText="1"/>
    </xf>
    <xf numFmtId="0" fontId="106" fillId="6" borderId="3" xfId="0" applyFont="1" applyFill="1" applyBorder="1" applyAlignment="1">
      <alignment horizontal="center" vertical="center"/>
    </xf>
    <xf numFmtId="0" fontId="100" fillId="6" borderId="3" xfId="0" applyNumberFormat="1" applyFont="1" applyFill="1" applyBorder="1" applyAlignment="1">
      <alignment horizontal="center" vertical="center"/>
    </xf>
    <xf numFmtId="0" fontId="99" fillId="6" borderId="15" xfId="0" applyNumberFormat="1" applyFont="1" applyFill="1" applyBorder="1" applyAlignment="1">
      <alignment horizontal="center" vertical="center"/>
    </xf>
    <xf numFmtId="0" fontId="80" fillId="47" borderId="22" xfId="0" applyFont="1" applyFill="1" applyBorder="1" applyAlignment="1">
      <alignment horizontal="center" vertical="center" wrapText="1"/>
    </xf>
    <xf numFmtId="16" fontId="36" fillId="0" borderId="1" xfId="0" applyNumberFormat="1" applyFont="1" applyBorder="1" applyAlignment="1">
      <alignment horizontal="center" vertical="center" wrapText="1"/>
    </xf>
    <xf numFmtId="1" fontId="44" fillId="54" borderId="1" xfId="0" applyNumberFormat="1" applyFont="1" applyFill="1" applyBorder="1" applyAlignment="1">
      <alignment horizontal="center" vertical="center"/>
    </xf>
    <xf numFmtId="0" fontId="12" fillId="55" borderId="1" xfId="0" applyFont="1" applyFill="1" applyBorder="1" applyAlignment="1">
      <alignment horizontal="center" vertical="center"/>
    </xf>
    <xf numFmtId="0" fontId="96" fillId="55" borderId="22" xfId="0" applyFont="1" applyFill="1" applyBorder="1" applyAlignment="1">
      <alignment horizontal="center" vertical="center" wrapText="1"/>
    </xf>
    <xf numFmtId="0" fontId="15" fillId="55" borderId="23" xfId="0" applyFont="1" applyFill="1" applyBorder="1" applyAlignment="1">
      <alignment horizontal="center" vertical="center" wrapText="1"/>
    </xf>
    <xf numFmtId="0" fontId="98" fillId="55" borderId="23" xfId="0" applyNumberFormat="1" applyFont="1" applyFill="1" applyBorder="1" applyAlignment="1">
      <alignment horizontal="center" vertical="center" wrapText="1"/>
    </xf>
    <xf numFmtId="16" fontId="99" fillId="55" borderId="24" xfId="0" applyNumberFormat="1" applyFont="1" applyFill="1" applyBorder="1" applyAlignment="1">
      <alignment horizontal="center" vertical="center" wrapText="1"/>
    </xf>
    <xf numFmtId="16" fontId="36" fillId="55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5" fillId="6" borderId="3" xfId="0" applyNumberFormat="1" applyFont="1" applyFill="1" applyBorder="1" applyAlignment="1">
      <alignment horizontal="center" vertical="center" wrapText="1"/>
    </xf>
    <xf numFmtId="16" fontId="36" fillId="6" borderId="15" xfId="0" applyNumberFormat="1" applyFont="1" applyFill="1" applyBorder="1" applyAlignment="1">
      <alignment horizontal="center" vertical="center" wrapText="1"/>
    </xf>
    <xf numFmtId="16" fontId="36" fillId="0" borderId="3" xfId="0" applyNumberFormat="1" applyFont="1" applyBorder="1" applyAlignment="1">
      <alignment horizontal="center" vertical="center" wrapText="1"/>
    </xf>
    <xf numFmtId="0" fontId="107" fillId="3" borderId="29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6" fontId="36" fillId="0" borderId="24" xfId="0" applyNumberFormat="1" applyFont="1" applyBorder="1" applyAlignment="1">
      <alignment horizontal="center" vertical="center" wrapText="1"/>
    </xf>
    <xf numFmtId="16" fontId="36" fillId="0" borderId="1" xfId="0" applyNumberFormat="1" applyFont="1" applyBorder="1" applyAlignment="1">
      <alignment horizontal="center" vertical="center" wrapText="1"/>
    </xf>
    <xf numFmtId="16" fontId="36" fillId="47" borderId="24" xfId="0" applyNumberFormat="1" applyFont="1" applyFill="1" applyBorder="1" applyAlignment="1">
      <alignment horizontal="center" vertical="center" wrapText="1"/>
    </xf>
    <xf numFmtId="16" fontId="57" fillId="44" borderId="24" xfId="0" applyNumberFormat="1" applyFont="1" applyFill="1" applyBorder="1" applyAlignment="1">
      <alignment horizontal="center" vertical="center" wrapText="1"/>
    </xf>
    <xf numFmtId="0" fontId="57" fillId="42" borderId="15" xfId="0" applyFont="1" applyFill="1" applyBorder="1" applyAlignment="1">
      <alignment horizontal="center" vertical="center" wrapText="1"/>
    </xf>
    <xf numFmtId="0" fontId="50" fillId="5" borderId="22" xfId="0" applyFont="1" applyFill="1" applyBorder="1" applyAlignment="1">
      <alignment horizontal="center" vertical="center" wrapText="1"/>
    </xf>
    <xf numFmtId="16" fontId="99" fillId="0" borderId="24" xfId="0" applyNumberFormat="1" applyFont="1" applyFill="1" applyBorder="1" applyAlignment="1">
      <alignment horizontal="center" vertical="center" wrapText="1"/>
    </xf>
    <xf numFmtId="16" fontId="36" fillId="0" borderId="24" xfId="0" applyNumberFormat="1" applyFont="1" applyFill="1" applyBorder="1" applyAlignment="1">
      <alignment horizontal="center" vertical="center" wrapText="1"/>
    </xf>
    <xf numFmtId="16" fontId="36" fillId="0" borderId="1" xfId="0" applyNumberFormat="1" applyFont="1" applyFill="1" applyBorder="1" applyAlignment="1">
      <alignment horizontal="center" vertical="center" wrapText="1"/>
    </xf>
    <xf numFmtId="0" fontId="15" fillId="53" borderId="23" xfId="0" applyNumberFormat="1" applyFont="1" applyFill="1" applyBorder="1" applyAlignment="1">
      <alignment horizontal="center" vertical="center" wrapText="1"/>
    </xf>
    <xf numFmtId="16" fontId="36" fillId="0" borderId="1" xfId="0" applyNumberFormat="1" applyFont="1" applyBorder="1" applyAlignment="1">
      <alignment horizontal="center" vertical="center" wrapText="1"/>
    </xf>
    <xf numFmtId="16" fontId="36" fillId="0" borderId="1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36" fillId="0" borderId="1" xfId="0" applyFont="1" applyBorder="1" applyAlignment="1">
      <alignment horizontal="left" vertical="center" wrapText="1"/>
    </xf>
    <xf numFmtId="0" fontId="109" fillId="0" borderId="1" xfId="0" applyFont="1" applyBorder="1" applyAlignment="1">
      <alignment horizontal="center" vertical="center" wrapText="1"/>
    </xf>
    <xf numFmtId="0" fontId="43" fillId="5" borderId="1" xfId="0" applyFont="1" applyFill="1" applyBorder="1" applyAlignment="1">
      <alignment horizontal="center" vertical="center" wrapText="1"/>
    </xf>
    <xf numFmtId="0" fontId="15" fillId="39" borderId="1" xfId="0" applyFont="1" applyFill="1" applyBorder="1" applyAlignment="1">
      <alignment horizontal="center" vertical="center" wrapText="1"/>
    </xf>
    <xf numFmtId="0" fontId="0" fillId="53" borderId="1" xfId="0" applyFill="1" applyBorder="1" applyAlignment="1">
      <alignment horizontal="center" vertical="center"/>
    </xf>
    <xf numFmtId="16" fontId="36" fillId="6" borderId="3" xfId="0" applyNumberFormat="1" applyFont="1" applyFill="1" applyBorder="1" applyAlignment="1">
      <alignment horizontal="center" vertical="center" wrapText="1"/>
    </xf>
    <xf numFmtId="1" fontId="41" fillId="6" borderId="15" xfId="0" applyNumberFormat="1" applyFont="1" applyFill="1" applyBorder="1" applyAlignment="1">
      <alignment horizontal="center" vertical="center"/>
    </xf>
    <xf numFmtId="167" fontId="35" fillId="3" borderId="1" xfId="0" applyNumberFormat="1" applyFont="1" applyFill="1" applyBorder="1" applyAlignment="1">
      <alignment horizontal="center" vertical="center" wrapText="1"/>
    </xf>
    <xf numFmtId="167" fontId="0" fillId="44" borderId="0" xfId="0" applyNumberFormat="1" applyFill="1" applyAlignment="1">
      <alignment horizontal="center" vertical="center"/>
    </xf>
    <xf numFmtId="167" fontId="0" fillId="43" borderId="0" xfId="0" applyNumberFormat="1" applyFill="1" applyAlignment="1">
      <alignment horizontal="center" vertical="center"/>
    </xf>
    <xf numFmtId="167" fontId="0" fillId="45" borderId="0" xfId="0" applyNumberFormat="1" applyFill="1" applyAlignment="1">
      <alignment horizontal="center" vertical="center"/>
    </xf>
    <xf numFmtId="167" fontId="0" fillId="0" borderId="0" xfId="0" applyNumberFormat="1" applyFill="1" applyAlignment="1">
      <alignment horizontal="center" vertical="center"/>
    </xf>
    <xf numFmtId="167" fontId="35" fillId="3" borderId="3" xfId="0" applyNumberFormat="1" applyFont="1" applyFill="1" applyBorder="1" applyAlignment="1">
      <alignment horizontal="center" vertical="center" wrapText="1"/>
    </xf>
    <xf numFmtId="167" fontId="0" fillId="48" borderId="0" xfId="0" applyNumberFormat="1" applyFill="1" applyAlignment="1">
      <alignment horizontal="center" vertical="center"/>
    </xf>
    <xf numFmtId="167" fontId="0" fillId="6" borderId="0" xfId="0" applyNumberFormat="1" applyFill="1" applyAlignment="1">
      <alignment horizontal="center" vertical="center"/>
    </xf>
    <xf numFmtId="167" fontId="0" fillId="0" borderId="0" xfId="0" applyNumberFormat="1" applyFont="1" applyAlignment="1">
      <alignment horizontal="center" vertical="center"/>
    </xf>
    <xf numFmtId="167" fontId="0" fillId="0" borderId="0" xfId="0" applyNumberFormat="1" applyFill="1" applyBorder="1" applyAlignment="1">
      <alignment horizontal="center" vertical="center"/>
    </xf>
    <xf numFmtId="167" fontId="35" fillId="3" borderId="28" xfId="0" applyNumberFormat="1" applyFont="1" applyFill="1" applyBorder="1" applyAlignment="1">
      <alignment horizontal="center" vertical="center" wrapText="1"/>
    </xf>
    <xf numFmtId="167" fontId="0" fillId="40" borderId="0" xfId="0" applyNumberFormat="1" applyFill="1" applyAlignment="1">
      <alignment horizontal="center" vertical="center"/>
    </xf>
    <xf numFmtId="167" fontId="35" fillId="3" borderId="29" xfId="0" applyNumberFormat="1" applyFont="1" applyFill="1" applyBorder="1" applyAlignment="1">
      <alignment horizontal="center" vertical="center" wrapText="1"/>
    </xf>
    <xf numFmtId="167" fontId="107" fillId="3" borderId="28" xfId="0" applyNumberFormat="1" applyFont="1" applyFill="1" applyBorder="1" applyAlignment="1">
      <alignment horizontal="center" vertical="center" wrapText="1"/>
    </xf>
    <xf numFmtId="0" fontId="110" fillId="44" borderId="22" xfId="0" applyFont="1" applyFill="1" applyBorder="1" applyAlignment="1">
      <alignment horizontal="center" vertical="center" wrapText="1"/>
    </xf>
    <xf numFmtId="0" fontId="111" fillId="44" borderId="23" xfId="0" applyFont="1" applyFill="1" applyBorder="1" applyAlignment="1">
      <alignment horizontal="center" vertical="center" wrapText="1"/>
    </xf>
    <xf numFmtId="0" fontId="112" fillId="44" borderId="23" xfId="0" applyNumberFormat="1" applyFont="1" applyFill="1" applyBorder="1" applyAlignment="1">
      <alignment horizontal="center" vertical="center" wrapText="1"/>
    </xf>
    <xf numFmtId="0" fontId="111" fillId="44" borderId="23" xfId="0" applyNumberFormat="1" applyFont="1" applyFill="1" applyBorder="1" applyAlignment="1">
      <alignment horizontal="center" vertical="center" wrapText="1"/>
    </xf>
    <xf numFmtId="16" fontId="113" fillId="44" borderId="24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14" fillId="5" borderId="22" xfId="0" applyFont="1" applyFill="1" applyBorder="1" applyAlignment="1">
      <alignment horizontal="center" vertical="center" wrapText="1"/>
    </xf>
    <xf numFmtId="0" fontId="115" fillId="39" borderId="23" xfId="0" applyFont="1" applyFill="1" applyBorder="1" applyAlignment="1">
      <alignment horizontal="center" vertical="center" wrapText="1"/>
    </xf>
    <xf numFmtId="0" fontId="115" fillId="5" borderId="23" xfId="0" applyNumberFormat="1" applyFont="1" applyFill="1" applyBorder="1" applyAlignment="1">
      <alignment horizontal="center" vertical="center" wrapText="1"/>
    </xf>
    <xf numFmtId="16" fontId="116" fillId="0" borderId="24" xfId="0" applyNumberFormat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48" fillId="0" borderId="22" xfId="0" applyFont="1" applyFill="1" applyBorder="1" applyAlignment="1">
      <alignment horizontal="center" vertical="center" wrapText="1"/>
    </xf>
    <xf numFmtId="0" fontId="100" fillId="0" borderId="23" xfId="0" applyFont="1" applyFill="1" applyBorder="1" applyAlignment="1">
      <alignment horizontal="center" vertical="center"/>
    </xf>
    <xf numFmtId="0" fontId="100" fillId="0" borderId="23" xfId="0" applyNumberFormat="1" applyFont="1" applyFill="1" applyBorder="1" applyAlignment="1">
      <alignment horizontal="center" vertical="center" wrapText="1"/>
    </xf>
    <xf numFmtId="0" fontId="57" fillId="0" borderId="24" xfId="0" applyFont="1" applyFill="1" applyBorder="1" applyAlignment="1">
      <alignment horizontal="center" vertical="center" wrapText="1"/>
    </xf>
    <xf numFmtId="166" fontId="14" fillId="0" borderId="26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17" fillId="6" borderId="2" xfId="0" applyFont="1" applyFill="1" applyBorder="1" applyAlignment="1">
      <alignment horizontal="right" vertical="center" wrapText="1"/>
    </xf>
    <xf numFmtId="0" fontId="115" fillId="6" borderId="3" xfId="0" applyNumberFormat="1" applyFont="1" applyFill="1" applyBorder="1" applyAlignment="1">
      <alignment horizontal="center" vertical="center" wrapText="1"/>
    </xf>
    <xf numFmtId="16" fontId="116" fillId="6" borderId="15" xfId="0" applyNumberFormat="1" applyFont="1" applyFill="1" applyBorder="1" applyAlignment="1">
      <alignment horizontal="center" vertical="center" wrapText="1"/>
    </xf>
    <xf numFmtId="16" fontId="116" fillId="6" borderId="3" xfId="0" applyNumberFormat="1" applyFont="1" applyFill="1" applyBorder="1" applyAlignment="1">
      <alignment horizontal="center" vertical="center" wrapText="1"/>
    </xf>
    <xf numFmtId="16" fontId="36" fillId="6" borderId="3" xfId="0" applyNumberFormat="1" applyFont="1" applyFill="1" applyBorder="1" applyAlignment="1">
      <alignment horizontal="center" vertical="center" wrapText="1"/>
    </xf>
    <xf numFmtId="1" fontId="44" fillId="6" borderId="15" xfId="0" applyNumberFormat="1" applyFont="1" applyFill="1" applyBorder="1" applyAlignment="1">
      <alignment horizontal="center" vertical="center"/>
    </xf>
    <xf numFmtId="16" fontId="116" fillId="0" borderId="24" xfId="0" applyNumberFormat="1" applyFont="1" applyBorder="1" applyAlignment="1">
      <alignment horizontal="center" vertical="center" wrapText="1"/>
    </xf>
    <xf numFmtId="16" fontId="36" fillId="0" borderId="1" xfId="0" applyNumberFormat="1" applyFont="1" applyBorder="1" applyAlignment="1">
      <alignment horizontal="center" vertical="center" wrapText="1"/>
    </xf>
    <xf numFmtId="0" fontId="118" fillId="47" borderId="23" xfId="0" applyNumberFormat="1" applyFont="1" applyFill="1" applyBorder="1" applyAlignment="1">
      <alignment horizontal="center" vertical="center" wrapText="1"/>
    </xf>
    <xf numFmtId="0" fontId="115" fillId="47" borderId="23" xfId="0" applyNumberFormat="1" applyFont="1" applyFill="1" applyBorder="1" applyAlignment="1">
      <alignment horizontal="center" vertical="center" wrapText="1"/>
    </xf>
    <xf numFmtId="16" fontId="116" fillId="47" borderId="24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6" fontId="113" fillId="44" borderId="24" xfId="0" applyNumberFormat="1" applyFont="1" applyFill="1" applyBorder="1" applyAlignment="1">
      <alignment horizontal="center" vertical="center" wrapText="1"/>
    </xf>
    <xf numFmtId="0" fontId="119" fillId="42" borderId="3" xfId="0" applyFont="1" applyFill="1" applyBorder="1" applyAlignment="1">
      <alignment horizontal="center" vertical="center"/>
    </xf>
    <xf numFmtId="0" fontId="113" fillId="42" borderId="15" xfId="0" applyFont="1" applyFill="1" applyBorder="1" applyAlignment="1">
      <alignment horizontal="center" vertical="center" wrapText="1"/>
    </xf>
    <xf numFmtId="0" fontId="120" fillId="5" borderId="22" xfId="0" applyFont="1" applyFill="1" applyBorder="1" applyAlignment="1">
      <alignment horizontal="center" vertical="center" wrapText="1"/>
    </xf>
    <xf numFmtId="16" fontId="116" fillId="0" borderId="24" xfId="0" applyNumberFormat="1" applyFont="1" applyFill="1" applyBorder="1" applyAlignment="1">
      <alignment horizontal="center" vertical="center" wrapText="1"/>
    </xf>
    <xf numFmtId="0" fontId="118" fillId="44" borderId="22" xfId="0" applyFont="1" applyFill="1" applyBorder="1" applyAlignment="1">
      <alignment horizontal="center" vertical="center" wrapText="1"/>
    </xf>
    <xf numFmtId="0" fontId="12" fillId="56" borderId="1" xfId="0" applyFont="1" applyFill="1" applyBorder="1" applyAlignment="1">
      <alignment horizontal="center" vertical="center"/>
    </xf>
    <xf numFmtId="0" fontId="114" fillId="56" borderId="22" xfId="0" applyFont="1" applyFill="1" applyBorder="1" applyAlignment="1">
      <alignment horizontal="center" vertical="center" wrapText="1"/>
    </xf>
    <xf numFmtId="0" fontId="15" fillId="56" borderId="23" xfId="0" applyFont="1" applyFill="1" applyBorder="1" applyAlignment="1">
      <alignment horizontal="center" vertical="center" wrapText="1"/>
    </xf>
    <xf numFmtId="0" fontId="115" fillId="56" borderId="23" xfId="0" applyNumberFormat="1" applyFont="1" applyFill="1" applyBorder="1" applyAlignment="1">
      <alignment horizontal="center" vertical="center" wrapText="1"/>
    </xf>
    <xf numFmtId="16" fontId="116" fillId="56" borderId="24" xfId="0" applyNumberFormat="1" applyFont="1" applyFill="1" applyBorder="1" applyAlignment="1">
      <alignment horizontal="center" vertical="center" wrapText="1"/>
    </xf>
    <xf numFmtId="166" fontId="41" fillId="56" borderId="1" xfId="0" applyNumberFormat="1" applyFont="1" applyFill="1" applyBorder="1" applyAlignment="1">
      <alignment horizontal="center" vertical="center"/>
    </xf>
    <xf numFmtId="16" fontId="36" fillId="56" borderId="1" xfId="0" applyNumberFormat="1" applyFont="1" applyFill="1" applyBorder="1" applyAlignment="1">
      <alignment horizontal="center" vertical="center" wrapText="1"/>
    </xf>
    <xf numFmtId="1" fontId="44" fillId="56" borderId="1" xfId="0" applyNumberFormat="1" applyFont="1" applyFill="1" applyBorder="1" applyAlignment="1">
      <alignment horizontal="center" vertical="center"/>
    </xf>
    <xf numFmtId="0" fontId="80" fillId="56" borderId="2" xfId="0" applyFont="1" applyFill="1" applyBorder="1" applyAlignment="1">
      <alignment horizontal="center" vertical="center" wrapText="1"/>
    </xf>
    <xf numFmtId="0" fontId="118" fillId="56" borderId="23" xfId="0" applyNumberFormat="1" applyFont="1" applyFill="1" applyBorder="1" applyAlignment="1">
      <alignment horizontal="center" vertical="center" wrapText="1"/>
    </xf>
    <xf numFmtId="0" fontId="36" fillId="56" borderId="1" xfId="0" applyNumberFormat="1" applyFont="1" applyFill="1" applyBorder="1" applyAlignment="1">
      <alignment horizontal="center" vertical="center" wrapText="1"/>
    </xf>
    <xf numFmtId="16" fontId="116" fillId="56" borderId="1" xfId="0" applyNumberFormat="1" applyFont="1" applyFill="1" applyBorder="1" applyAlignment="1">
      <alignment horizontal="center" vertical="center" wrapText="1"/>
    </xf>
    <xf numFmtId="0" fontId="80" fillId="6" borderId="27" xfId="0" applyFont="1" applyFill="1" applyBorder="1" applyAlignment="1">
      <alignment horizontal="center" vertical="center" wrapText="1"/>
    </xf>
    <xf numFmtId="0" fontId="65" fillId="6" borderId="28" xfId="0" applyFont="1" applyFill="1" applyBorder="1" applyAlignment="1">
      <alignment horizontal="center" vertical="center"/>
    </xf>
    <xf numFmtId="0" fontId="80" fillId="6" borderId="28" xfId="0" applyNumberFormat="1" applyFont="1" applyFill="1" applyBorder="1" applyAlignment="1">
      <alignment horizontal="center" vertical="center"/>
    </xf>
    <xf numFmtId="0" fontId="36" fillId="6" borderId="29" xfId="0" applyNumberFormat="1" applyFont="1" applyFill="1" applyBorder="1" applyAlignment="1">
      <alignment horizontal="center" vertical="center"/>
    </xf>
    <xf numFmtId="0" fontId="36" fillId="0" borderId="26" xfId="0" applyNumberFormat="1" applyFont="1" applyFill="1" applyBorder="1" applyAlignment="1">
      <alignment horizontal="center" vertical="center" wrapText="1"/>
    </xf>
    <xf numFmtId="16" fontId="36" fillId="6" borderId="15" xfId="0" applyNumberFormat="1" applyFont="1" applyFill="1" applyBorder="1" applyAlignment="1">
      <alignment horizontal="center" vertical="center" wrapText="1"/>
    </xf>
    <xf numFmtId="16" fontId="36" fillId="6" borderId="3" xfId="0" applyNumberFormat="1" applyFont="1" applyFill="1" applyBorder="1" applyAlignment="1">
      <alignment horizontal="center" vertical="center" wrapText="1"/>
    </xf>
    <xf numFmtId="16" fontId="36" fillId="0" borderId="24" xfId="0" applyNumberFormat="1" applyFont="1" applyBorder="1" applyAlignment="1">
      <alignment horizontal="center" vertical="center" wrapText="1"/>
    </xf>
    <xf numFmtId="16" fontId="36" fillId="0" borderId="1" xfId="0" applyNumberFormat="1" applyFont="1" applyBorder="1" applyAlignment="1">
      <alignment horizontal="center" vertical="center" wrapText="1"/>
    </xf>
    <xf numFmtId="0" fontId="59" fillId="44" borderId="22" xfId="0" applyFont="1" applyFill="1" applyBorder="1" applyAlignment="1">
      <alignment horizontal="center" vertical="center" wrapText="1"/>
    </xf>
    <xf numFmtId="16" fontId="57" fillId="44" borderId="24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6" fontId="36" fillId="47" borderId="24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" fontId="36" fillId="0" borderId="1" xfId="0" applyNumberFormat="1" applyFont="1" applyBorder="1" applyAlignment="1">
      <alignment horizontal="center" vertical="center" wrapText="1"/>
    </xf>
    <xf numFmtId="1" fontId="48" fillId="41" borderId="1" xfId="0" applyNumberFormat="1" applyFont="1" applyFill="1" applyBorder="1" applyAlignment="1">
      <alignment horizontal="center" vertical="center"/>
    </xf>
    <xf numFmtId="16" fontId="57" fillId="0" borderId="1" xfId="0" applyNumberFormat="1" applyFont="1" applyBorder="1" applyAlignment="1">
      <alignment horizontal="center" vertical="center" wrapText="1"/>
    </xf>
    <xf numFmtId="1" fontId="41" fillId="57" borderId="1" xfId="0" applyNumberFormat="1" applyFont="1" applyFill="1" applyBorder="1" applyAlignment="1">
      <alignment horizontal="center" vertical="center"/>
    </xf>
    <xf numFmtId="0" fontId="0" fillId="57" borderId="25" xfId="0" applyFont="1" applyFill="1" applyBorder="1" applyAlignment="1">
      <alignment horizontal="center" vertical="center"/>
    </xf>
    <xf numFmtId="0" fontId="0" fillId="57" borderId="29" xfId="0" applyFont="1" applyFill="1" applyBorder="1" applyAlignment="1">
      <alignment horizontal="center" vertical="center"/>
    </xf>
    <xf numFmtId="16" fontId="36" fillId="6" borderId="15" xfId="0" applyNumberFormat="1" applyFont="1" applyFill="1" applyBorder="1" applyAlignment="1">
      <alignment horizontal="center" vertical="center" wrapText="1"/>
    </xf>
    <xf numFmtId="16" fontId="36" fillId="6" borderId="3" xfId="0" applyNumberFormat="1" applyFont="1" applyFill="1" applyBorder="1" applyAlignment="1">
      <alignment horizontal="center" vertical="center" wrapText="1"/>
    </xf>
    <xf numFmtId="16" fontId="36" fillId="0" borderId="24" xfId="0" applyNumberFormat="1" applyFont="1" applyBorder="1" applyAlignment="1">
      <alignment horizontal="center" vertical="center" wrapText="1"/>
    </xf>
    <xf numFmtId="16" fontId="57" fillId="44" borderId="24" xfId="0" applyNumberFormat="1" applyFont="1" applyFill="1" applyBorder="1" applyAlignment="1">
      <alignment horizontal="center" vertical="center" wrapText="1"/>
    </xf>
    <xf numFmtId="16" fontId="36" fillId="47" borderId="24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43" fillId="0" borderId="22" xfId="0" applyFont="1" applyFill="1" applyBorder="1" applyAlignment="1">
      <alignment horizontal="center" vertical="center" wrapText="1"/>
    </xf>
    <xf numFmtId="0" fontId="15" fillId="0" borderId="23" xfId="0" applyFont="1" applyFill="1" applyBorder="1" applyAlignment="1">
      <alignment horizontal="center" vertical="center" wrapText="1"/>
    </xf>
    <xf numFmtId="0" fontId="15" fillId="0" borderId="23" xfId="0" applyNumberFormat="1" applyFont="1" applyFill="1" applyBorder="1" applyAlignment="1">
      <alignment horizontal="center" vertical="center" wrapText="1"/>
    </xf>
    <xf numFmtId="0" fontId="121" fillId="39" borderId="23" xfId="0" applyFont="1" applyFill="1" applyBorder="1" applyAlignment="1">
      <alignment horizontal="center" vertical="center" wrapText="1"/>
    </xf>
    <xf numFmtId="0" fontId="122" fillId="6" borderId="3" xfId="0" applyFont="1" applyFill="1" applyBorder="1" applyAlignment="1">
      <alignment horizontal="center" vertical="center"/>
    </xf>
    <xf numFmtId="0" fontId="123" fillId="6" borderId="15" xfId="0" applyNumberFormat="1" applyFont="1" applyFill="1" applyBorder="1" applyAlignment="1">
      <alignment horizontal="center" vertical="center"/>
    </xf>
    <xf numFmtId="0" fontId="124" fillId="6" borderId="2" xfId="0" applyFont="1" applyFill="1" applyBorder="1" applyAlignment="1">
      <alignment horizontal="right" vertical="center" wrapText="1"/>
    </xf>
    <xf numFmtId="0" fontId="121" fillId="6" borderId="3" xfId="0" applyNumberFormat="1" applyFont="1" applyFill="1" applyBorder="1" applyAlignment="1">
      <alignment horizontal="center" vertical="center" wrapText="1"/>
    </xf>
    <xf numFmtId="16" fontId="123" fillId="6" borderId="15" xfId="0" applyNumberFormat="1" applyFont="1" applyFill="1" applyBorder="1" applyAlignment="1">
      <alignment horizontal="center" vertical="center" wrapText="1"/>
    </xf>
    <xf numFmtId="16" fontId="123" fillId="6" borderId="3" xfId="0" applyNumberFormat="1" applyFont="1" applyFill="1" applyBorder="1" applyAlignment="1">
      <alignment horizontal="center" vertical="center" wrapText="1"/>
    </xf>
    <xf numFmtId="16" fontId="36" fillId="6" borderId="3" xfId="0" applyNumberFormat="1" applyFont="1" applyFill="1" applyBorder="1" applyAlignment="1">
      <alignment horizontal="center" vertical="center" wrapText="1"/>
    </xf>
    <xf numFmtId="0" fontId="125" fillId="5" borderId="22" xfId="0" applyFont="1" applyFill="1" applyBorder="1" applyAlignment="1">
      <alignment horizontal="center" vertical="center" wrapText="1"/>
    </xf>
    <xf numFmtId="0" fontId="121" fillId="5" borderId="23" xfId="0" applyNumberFormat="1" applyFont="1" applyFill="1" applyBorder="1" applyAlignment="1">
      <alignment horizontal="center" vertical="center" wrapText="1"/>
    </xf>
    <xf numFmtId="16" fontId="123" fillId="0" borderId="24" xfId="0" applyNumberFormat="1" applyFont="1" applyBorder="1" applyAlignment="1">
      <alignment horizontal="center" vertical="center" wrapText="1"/>
    </xf>
    <xf numFmtId="16" fontId="36" fillId="0" borderId="1" xfId="0" applyNumberFormat="1" applyFont="1" applyBorder="1" applyAlignment="1">
      <alignment horizontal="center" vertical="center" wrapText="1"/>
    </xf>
    <xf numFmtId="0" fontId="121" fillId="47" borderId="23" xfId="0" applyFont="1" applyFill="1" applyBorder="1" applyAlignment="1">
      <alignment horizontal="center" vertical="center" wrapText="1"/>
    </xf>
    <xf numFmtId="0" fontId="126" fillId="47" borderId="23" xfId="0" applyNumberFormat="1" applyFont="1" applyFill="1" applyBorder="1" applyAlignment="1">
      <alignment horizontal="center" vertical="center" wrapText="1"/>
    </xf>
    <xf numFmtId="0" fontId="121" fillId="47" borderId="23" xfId="0" applyNumberFormat="1" applyFont="1" applyFill="1" applyBorder="1" applyAlignment="1">
      <alignment horizontal="center" vertical="center" wrapText="1"/>
    </xf>
    <xf numFmtId="16" fontId="123" fillId="47" borderId="24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26" fillId="44" borderId="22" xfId="0" applyFont="1" applyFill="1" applyBorder="1" applyAlignment="1">
      <alignment horizontal="center" vertical="center" wrapText="1"/>
    </xf>
    <xf numFmtId="0" fontId="127" fillId="44" borderId="23" xfId="0" applyFont="1" applyFill="1" applyBorder="1" applyAlignment="1">
      <alignment horizontal="center" vertical="center" wrapText="1"/>
    </xf>
    <xf numFmtId="0" fontId="128" fillId="44" borderId="23" xfId="0" applyNumberFormat="1" applyFont="1" applyFill="1" applyBorder="1" applyAlignment="1">
      <alignment horizontal="center" vertical="center" wrapText="1"/>
    </xf>
    <xf numFmtId="0" fontId="127" fillId="44" borderId="23" xfId="0" applyNumberFormat="1" applyFont="1" applyFill="1" applyBorder="1" applyAlignment="1">
      <alignment horizontal="center" vertical="center" wrapText="1"/>
    </xf>
    <xf numFmtId="16" fontId="129" fillId="44" borderId="24" xfId="0" applyNumberFormat="1" applyFont="1" applyFill="1" applyBorder="1" applyAlignment="1">
      <alignment horizontal="center" vertical="center" wrapText="1"/>
    </xf>
    <xf numFmtId="0" fontId="129" fillId="42" borderId="15" xfId="0" applyFont="1" applyFill="1" applyBorder="1" applyAlignment="1">
      <alignment horizontal="center" vertical="center" wrapText="1"/>
    </xf>
    <xf numFmtId="0" fontId="40" fillId="0" borderId="0" xfId="0" applyFont="1" applyBorder="1" applyAlignment="1">
      <alignment horizontal="right" vertical="center"/>
    </xf>
    <xf numFmtId="0" fontId="39" fillId="5" borderId="0" xfId="0" applyNumberFormat="1" applyFont="1" applyFill="1" applyBorder="1" applyAlignment="1">
      <alignment horizontal="right" vertical="center" wrapText="1"/>
    </xf>
    <xf numFmtId="0" fontId="40" fillId="0" borderId="0" xfId="0" applyFont="1" applyFill="1" applyBorder="1" applyAlignment="1">
      <alignment horizontal="right" vertical="center"/>
    </xf>
    <xf numFmtId="0" fontId="40" fillId="0" borderId="0" xfId="0" applyNumberFormat="1" applyFont="1" applyFill="1" applyBorder="1" applyAlignment="1" applyProtection="1">
      <alignment horizontal="right"/>
    </xf>
    <xf numFmtId="0" fontId="40" fillId="0" borderId="0" xfId="0" applyFont="1" applyBorder="1" applyAlignment="1">
      <alignment horizontal="right"/>
    </xf>
    <xf numFmtId="0" fontId="1" fillId="0" borderId="0" xfId="143" applyNumberFormat="1" applyFont="1" applyFill="1" applyBorder="1" applyAlignment="1" applyProtection="1">
      <alignment horizontal="right"/>
    </xf>
    <xf numFmtId="0" fontId="40" fillId="40" borderId="0" xfId="0" applyNumberFormat="1" applyFont="1" applyFill="1" applyBorder="1" applyAlignment="1" applyProtection="1">
      <alignment horizontal="right"/>
    </xf>
    <xf numFmtId="0" fontId="130" fillId="0" borderId="0" xfId="0" applyFont="1" applyBorder="1" applyAlignment="1">
      <alignment horizontal="right" vertical="center" wrapText="1"/>
    </xf>
    <xf numFmtId="0" fontId="39" fillId="5" borderId="0" xfId="0" applyFont="1" applyFill="1" applyBorder="1" applyAlignment="1">
      <alignment horizontal="right" vertical="center" wrapText="1"/>
    </xf>
    <xf numFmtId="0" fontId="39" fillId="0" borderId="0" xfId="0" applyFont="1" applyBorder="1" applyAlignment="1">
      <alignment horizontal="right" vertical="center" wrapText="1"/>
    </xf>
    <xf numFmtId="0" fontId="121" fillId="39" borderId="3" xfId="0" applyFont="1" applyFill="1" applyBorder="1" applyAlignment="1">
      <alignment horizontal="center" vertical="center" wrapText="1"/>
    </xf>
    <xf numFmtId="0" fontId="15" fillId="5" borderId="23" xfId="0" applyNumberFormat="1" applyFont="1" applyFill="1" applyBorder="1" applyAlignment="1">
      <alignment horizontal="center" vertical="center"/>
    </xf>
    <xf numFmtId="1" fontId="131" fillId="41" borderId="1" xfId="0" applyNumberFormat="1" applyFont="1" applyFill="1" applyBorder="1" applyAlignment="1">
      <alignment horizontal="center" vertical="center"/>
    </xf>
    <xf numFmtId="0" fontId="132" fillId="5" borderId="23" xfId="0" applyFont="1" applyFill="1" applyBorder="1" applyAlignment="1">
      <alignment horizontal="center" vertical="center" wrapText="1"/>
    </xf>
    <xf numFmtId="0" fontId="133" fillId="5" borderId="22" xfId="0" applyFont="1" applyFill="1" applyBorder="1" applyAlignment="1">
      <alignment horizontal="center" vertical="center" wrapText="1"/>
    </xf>
    <xf numFmtId="0" fontId="132" fillId="39" borderId="23" xfId="0" applyFont="1" applyFill="1" applyBorder="1" applyAlignment="1">
      <alignment horizontal="center" vertical="center" wrapText="1"/>
    </xf>
    <xf numFmtId="0" fontId="132" fillId="5" borderId="23" xfId="0" applyNumberFormat="1" applyFont="1" applyFill="1" applyBorder="1" applyAlignment="1">
      <alignment horizontal="center" vertical="center" wrapText="1"/>
    </xf>
    <xf numFmtId="16" fontId="134" fillId="0" borderId="24" xfId="0" applyNumberFormat="1" applyFont="1" applyFill="1" applyBorder="1" applyAlignment="1">
      <alignment horizontal="center" vertical="center" wrapText="1"/>
    </xf>
    <xf numFmtId="16" fontId="36" fillId="0" borderId="1" xfId="0" applyNumberFormat="1" applyFont="1" applyBorder="1" applyAlignment="1">
      <alignment horizontal="center" vertical="center" wrapText="1"/>
    </xf>
    <xf numFmtId="0" fontId="135" fillId="44" borderId="22" xfId="0" applyFont="1" applyFill="1" applyBorder="1" applyAlignment="1">
      <alignment horizontal="center" vertical="center" wrapText="1"/>
    </xf>
    <xf numFmtId="0" fontId="136" fillId="44" borderId="23" xfId="0" applyFont="1" applyFill="1" applyBorder="1" applyAlignment="1">
      <alignment horizontal="center" vertical="center" wrapText="1"/>
    </xf>
    <xf numFmtId="0" fontId="137" fillId="44" borderId="23" xfId="0" applyNumberFormat="1" applyFont="1" applyFill="1" applyBorder="1" applyAlignment="1">
      <alignment horizontal="center" vertical="center" wrapText="1"/>
    </xf>
    <xf numFmtId="0" fontId="136" fillId="44" borderId="23" xfId="0" applyNumberFormat="1" applyFont="1" applyFill="1" applyBorder="1" applyAlignment="1">
      <alignment horizontal="center" vertical="center" wrapText="1"/>
    </xf>
    <xf numFmtId="16" fontId="138" fillId="44" borderId="24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39" fillId="6" borderId="2" xfId="0" applyFont="1" applyFill="1" applyBorder="1" applyAlignment="1">
      <alignment horizontal="right" vertical="center" wrapText="1"/>
    </xf>
    <xf numFmtId="0" fontId="132" fillId="6" borderId="3" xfId="0" applyNumberFormat="1" applyFont="1" applyFill="1" applyBorder="1" applyAlignment="1">
      <alignment horizontal="center" vertical="center" wrapText="1"/>
    </xf>
    <xf numFmtId="16" fontId="134" fillId="6" borderId="15" xfId="0" applyNumberFormat="1" applyFont="1" applyFill="1" applyBorder="1" applyAlignment="1">
      <alignment horizontal="center" vertical="center" wrapText="1"/>
    </xf>
    <xf numFmtId="16" fontId="134" fillId="6" borderId="3" xfId="0" applyNumberFormat="1" applyFont="1" applyFill="1" applyBorder="1" applyAlignment="1">
      <alignment horizontal="center" vertical="center" wrapText="1"/>
    </xf>
    <xf numFmtId="16" fontId="36" fillId="6" borderId="3" xfId="0" applyNumberFormat="1" applyFont="1" applyFill="1" applyBorder="1" applyAlignment="1">
      <alignment horizontal="center" vertical="center" wrapText="1"/>
    </xf>
    <xf numFmtId="0" fontId="135" fillId="47" borderId="23" xfId="0" applyNumberFormat="1" applyFont="1" applyFill="1" applyBorder="1" applyAlignment="1">
      <alignment horizontal="center" vertical="center" wrapText="1"/>
    </xf>
    <xf numFmtId="0" fontId="132" fillId="47" borderId="23" xfId="0" applyNumberFormat="1" applyFont="1" applyFill="1" applyBorder="1" applyAlignment="1">
      <alignment horizontal="center" vertical="center" wrapText="1"/>
    </xf>
    <xf numFmtId="16" fontId="134" fillId="47" borderId="24" xfId="0" applyNumberFormat="1" applyFont="1" applyFill="1" applyBorder="1" applyAlignment="1">
      <alignment horizontal="center" vertical="center" wrapText="1"/>
    </xf>
    <xf numFmtId="16" fontId="134" fillId="0" borderId="24" xfId="0" applyNumberFormat="1" applyFont="1" applyBorder="1" applyAlignment="1">
      <alignment horizontal="center" vertical="center" wrapText="1"/>
    </xf>
    <xf numFmtId="0" fontId="132" fillId="47" borderId="23" xfId="0" applyFont="1" applyFill="1" applyBorder="1" applyAlignment="1">
      <alignment horizontal="center" vertical="center" wrapText="1"/>
    </xf>
    <xf numFmtId="16" fontId="138" fillId="44" borderId="24" xfId="0" applyNumberFormat="1" applyFont="1" applyFill="1" applyBorder="1" applyAlignment="1">
      <alignment horizontal="center" vertical="center" wrapText="1"/>
    </xf>
    <xf numFmtId="16" fontId="134" fillId="0" borderId="1" xfId="0" applyNumberFormat="1" applyFont="1" applyBorder="1" applyAlignment="1">
      <alignment horizontal="center" vertical="center" wrapText="1"/>
    </xf>
    <xf numFmtId="0" fontId="138" fillId="42" borderId="15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" fontId="35" fillId="41" borderId="1" xfId="0" applyNumberFormat="1" applyFont="1" applyFill="1" applyBorder="1" applyAlignment="1">
      <alignment horizontal="center" vertical="center" wrapText="1"/>
    </xf>
    <xf numFmtId="167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134" fillId="0" borderId="24" xfId="0" applyNumberFormat="1" applyFont="1" applyFill="1" applyBorder="1" applyAlignment="1">
      <alignment horizontal="center" vertical="center" wrapText="1"/>
    </xf>
    <xf numFmtId="0" fontId="15" fillId="6" borderId="3" xfId="0" applyFont="1" applyFill="1" applyBorder="1" applyAlignment="1">
      <alignment horizontal="center" vertical="center" wrapText="1"/>
    </xf>
    <xf numFmtId="16" fontId="36" fillId="6" borderId="15" xfId="0" applyNumberFormat="1" applyFont="1" applyFill="1" applyBorder="1" applyAlignment="1">
      <alignment horizontal="center" vertical="center" wrapText="1"/>
    </xf>
    <xf numFmtId="16" fontId="36" fillId="6" borderId="3" xfId="0" applyNumberFormat="1" applyFont="1" applyFill="1" applyBorder="1" applyAlignment="1">
      <alignment horizontal="center" vertical="center" wrapText="1"/>
    </xf>
    <xf numFmtId="16" fontId="36" fillId="0" borderId="24" xfId="0" applyNumberFormat="1" applyFont="1" applyBorder="1" applyAlignment="1">
      <alignment horizontal="center" vertical="center" wrapText="1"/>
    </xf>
    <xf numFmtId="16" fontId="36" fillId="0" borderId="1" xfId="0" applyNumberFormat="1" applyFont="1" applyBorder="1" applyAlignment="1">
      <alignment horizontal="center" vertical="center" wrapText="1"/>
    </xf>
    <xf numFmtId="16" fontId="36" fillId="47" borderId="24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6" fontId="57" fillId="44" borderId="24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71" fillId="0" borderId="0" xfId="0" applyFont="1" applyAlignment="1">
      <alignment horizontal="center" vertical="center"/>
    </xf>
    <xf numFmtId="16" fontId="140" fillId="44" borderId="24" xfId="0" applyNumberFormat="1" applyFont="1" applyFill="1" applyBorder="1" applyAlignment="1">
      <alignment horizontal="center" vertical="center" wrapText="1"/>
    </xf>
    <xf numFmtId="16" fontId="36" fillId="0" borderId="1" xfId="0" applyNumberFormat="1" applyFont="1" applyBorder="1" applyAlignment="1">
      <alignment horizontal="center" vertical="center" wrapText="1"/>
    </xf>
    <xf numFmtId="16" fontId="142" fillId="0" borderId="24" xfId="0" applyNumberFormat="1" applyFont="1" applyFill="1" applyBorder="1" applyAlignment="1">
      <alignment horizontal="center" vertical="center" wrapText="1"/>
    </xf>
    <xf numFmtId="16" fontId="142" fillId="0" borderId="24" xfId="0" applyNumberFormat="1" applyFont="1" applyBorder="1" applyAlignment="1">
      <alignment horizontal="center" vertical="center" wrapText="1"/>
    </xf>
    <xf numFmtId="0" fontId="143" fillId="0" borderId="0" xfId="0" applyFont="1" applyAlignment="1">
      <alignment horizontal="center" vertical="center"/>
    </xf>
    <xf numFmtId="0" fontId="107" fillId="6" borderId="27" xfId="0" applyFont="1" applyFill="1" applyBorder="1" applyAlignment="1">
      <alignment horizontal="center" vertical="center" wrapText="1"/>
    </xf>
    <xf numFmtId="0" fontId="107" fillId="6" borderId="28" xfId="0" applyNumberFormat="1" applyFont="1" applyFill="1" applyBorder="1" applyAlignment="1">
      <alignment horizontal="center" vertical="center"/>
    </xf>
    <xf numFmtId="0" fontId="144" fillId="6" borderId="28" xfId="0" applyNumberFormat="1" applyFont="1" applyFill="1" applyBorder="1" applyAlignment="1">
      <alignment horizontal="center" vertical="center"/>
    </xf>
    <xf numFmtId="0" fontId="144" fillId="6" borderId="29" xfId="0" applyFont="1" applyFill="1" applyBorder="1" applyAlignment="1">
      <alignment horizontal="center" vertical="center"/>
    </xf>
    <xf numFmtId="166" fontId="144" fillId="4" borderId="26" xfId="0" applyNumberFormat="1" applyFont="1" applyFill="1" applyBorder="1" applyAlignment="1">
      <alignment horizontal="center" vertical="center"/>
    </xf>
    <xf numFmtId="1" fontId="107" fillId="0" borderId="26" xfId="0" applyNumberFormat="1" applyFont="1" applyBorder="1" applyAlignment="1">
      <alignment horizontal="center" vertical="center"/>
    </xf>
    <xf numFmtId="0" fontId="145" fillId="5" borderId="22" xfId="0" applyFont="1" applyFill="1" applyBorder="1" applyAlignment="1">
      <alignment horizontal="center" vertical="center" wrapText="1"/>
    </xf>
    <xf numFmtId="0" fontId="146" fillId="39" borderId="23" xfId="0" applyFont="1" applyFill="1" applyBorder="1" applyAlignment="1">
      <alignment horizontal="center" vertical="center" wrapText="1"/>
    </xf>
    <xf numFmtId="0" fontId="146" fillId="5" borderId="23" xfId="0" applyNumberFormat="1" applyFont="1" applyFill="1" applyBorder="1" applyAlignment="1">
      <alignment horizontal="center" vertical="center" wrapText="1"/>
    </xf>
    <xf numFmtId="1" fontId="107" fillId="41" borderId="1" xfId="0" applyNumberFormat="1" applyFont="1" applyFill="1" applyBorder="1" applyAlignment="1">
      <alignment horizontal="center" vertical="center"/>
    </xf>
    <xf numFmtId="0" fontId="147" fillId="47" borderId="2" xfId="0" applyFont="1" applyFill="1" applyBorder="1" applyAlignment="1">
      <alignment horizontal="center" vertical="center" wrapText="1"/>
    </xf>
    <xf numFmtId="0" fontId="146" fillId="47" borderId="23" xfId="0" applyFont="1" applyFill="1" applyBorder="1" applyAlignment="1">
      <alignment horizontal="center" vertical="center" wrapText="1"/>
    </xf>
    <xf numFmtId="0" fontId="148" fillId="47" borderId="23" xfId="0" applyNumberFormat="1" applyFont="1" applyFill="1" applyBorder="1" applyAlignment="1">
      <alignment horizontal="center" vertical="center" wrapText="1"/>
    </xf>
    <xf numFmtId="0" fontId="146" fillId="47" borderId="23" xfId="0" applyNumberFormat="1" applyFont="1" applyFill="1" applyBorder="1" applyAlignment="1">
      <alignment horizontal="center" vertical="center" wrapText="1"/>
    </xf>
    <xf numFmtId="1" fontId="35" fillId="41" borderId="1" xfId="0" applyNumberFormat="1" applyFont="1" applyFill="1" applyBorder="1" applyAlignment="1">
      <alignment horizontal="center" vertical="center"/>
    </xf>
    <xf numFmtId="0" fontId="148" fillId="44" borderId="22" xfId="0" applyFont="1" applyFill="1" applyBorder="1" applyAlignment="1">
      <alignment horizontal="center" vertical="center" wrapText="1"/>
    </xf>
    <xf numFmtId="0" fontId="65" fillId="44" borderId="23" xfId="0" applyFont="1" applyFill="1" applyBorder="1" applyAlignment="1">
      <alignment horizontal="center" vertical="center" wrapText="1"/>
    </xf>
    <xf numFmtId="0" fontId="65" fillId="44" borderId="23" xfId="0" applyNumberFormat="1" applyFont="1" applyFill="1" applyBorder="1" applyAlignment="1">
      <alignment horizontal="center" vertical="center" wrapText="1"/>
    </xf>
    <xf numFmtId="0" fontId="149" fillId="5" borderId="22" xfId="0" applyFont="1" applyFill="1" applyBorder="1" applyAlignment="1">
      <alignment horizontal="center" vertical="center" wrapText="1"/>
    </xf>
    <xf numFmtId="0" fontId="150" fillId="5" borderId="23" xfId="0" applyNumberFormat="1" applyFont="1" applyFill="1" applyBorder="1" applyAlignment="1">
      <alignment horizontal="center" vertical="center" wrapText="1"/>
    </xf>
    <xf numFmtId="0" fontId="150" fillId="39" borderId="23" xfId="0" applyFont="1" applyFill="1" applyBorder="1" applyAlignment="1">
      <alignment horizontal="center" vertical="center" wrapText="1"/>
    </xf>
    <xf numFmtId="0" fontId="150" fillId="5" borderId="23" xfId="0" applyFont="1" applyFill="1" applyBorder="1" applyAlignment="1">
      <alignment horizontal="center" vertical="center" wrapText="1"/>
    </xf>
    <xf numFmtId="0" fontId="151" fillId="44" borderId="22" xfId="0" applyFont="1" applyFill="1" applyBorder="1" applyAlignment="1">
      <alignment horizontal="center" vertical="center" wrapText="1"/>
    </xf>
    <xf numFmtId="0" fontId="152" fillId="44" borderId="23" xfId="0" applyFont="1" applyFill="1" applyBorder="1" applyAlignment="1">
      <alignment horizontal="center" vertical="center" wrapText="1"/>
    </xf>
    <xf numFmtId="0" fontId="152" fillId="44" borderId="23" xfId="0" applyNumberFormat="1" applyFont="1" applyFill="1" applyBorder="1" applyAlignment="1">
      <alignment horizontal="center" vertical="center" wrapText="1"/>
    </xf>
    <xf numFmtId="0" fontId="107" fillId="42" borderId="2" xfId="0" applyFont="1" applyFill="1" applyBorder="1" applyAlignment="1">
      <alignment horizontal="center" vertical="center" wrapText="1"/>
    </xf>
    <xf numFmtId="0" fontId="101" fillId="42" borderId="3" xfId="0" applyFont="1" applyFill="1" applyBorder="1" applyAlignment="1">
      <alignment horizontal="center" vertical="center"/>
    </xf>
    <xf numFmtId="0" fontId="101" fillId="42" borderId="3" xfId="0" applyNumberFormat="1" applyFont="1" applyFill="1" applyBorder="1" applyAlignment="1">
      <alignment horizontal="center" vertical="center" wrapText="1"/>
    </xf>
    <xf numFmtId="166" fontId="48" fillId="0" borderId="1" xfId="0" applyNumberFormat="1" applyFont="1" applyBorder="1" applyAlignment="1">
      <alignment horizontal="center" vertical="center"/>
    </xf>
    <xf numFmtId="16" fontId="142" fillId="0" borderId="24" xfId="0" applyNumberFormat="1" applyFont="1" applyBorder="1" applyAlignment="1">
      <alignment horizontal="center" vertical="center" wrapText="1"/>
    </xf>
    <xf numFmtId="0" fontId="153" fillId="6" borderId="2" xfId="0" applyFont="1" applyFill="1" applyBorder="1" applyAlignment="1">
      <alignment horizontal="right" vertical="center" wrapText="1"/>
    </xf>
    <xf numFmtId="0" fontId="141" fillId="6" borderId="3" xfId="0" applyFont="1" applyFill="1" applyBorder="1" applyAlignment="1">
      <alignment horizontal="center" vertical="center" wrapText="1"/>
    </xf>
    <xf numFmtId="0" fontId="141" fillId="6" borderId="3" xfId="0" applyNumberFormat="1" applyFont="1" applyFill="1" applyBorder="1" applyAlignment="1">
      <alignment horizontal="center" vertical="center" wrapText="1"/>
    </xf>
    <xf numFmtId="16" fontId="142" fillId="6" borderId="15" xfId="0" applyNumberFormat="1" applyFont="1" applyFill="1" applyBorder="1" applyAlignment="1">
      <alignment horizontal="center" vertical="center" wrapText="1"/>
    </xf>
    <xf numFmtId="16" fontId="142" fillId="6" borderId="3" xfId="0" applyNumberFormat="1" applyFont="1" applyFill="1" applyBorder="1" applyAlignment="1">
      <alignment horizontal="center" vertical="center" wrapText="1"/>
    </xf>
    <xf numFmtId="16" fontId="36" fillId="6" borderId="3" xfId="0" applyNumberFormat="1" applyFont="1" applyFill="1" applyBorder="1" applyAlignment="1">
      <alignment horizontal="center" vertical="center" wrapText="1"/>
    </xf>
    <xf numFmtId="0" fontId="107" fillId="6" borderId="28" xfId="0" applyFont="1" applyFill="1" applyBorder="1" applyAlignment="1">
      <alignment horizontal="center" vertical="center"/>
    </xf>
    <xf numFmtId="0" fontId="154" fillId="6" borderId="28" xfId="0" applyNumberFormat="1" applyFont="1" applyFill="1" applyBorder="1" applyAlignment="1">
      <alignment horizontal="center" vertical="center"/>
    </xf>
    <xf numFmtId="0" fontId="154" fillId="6" borderId="29" xfId="0" applyFont="1" applyFill="1" applyBorder="1" applyAlignment="1">
      <alignment horizontal="center" vertical="center"/>
    </xf>
    <xf numFmtId="166" fontId="154" fillId="4" borderId="26" xfId="0" applyNumberFormat="1" applyFont="1" applyFill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0" fontId="151" fillId="47" borderId="23" xfId="0" applyNumberFormat="1" applyFont="1" applyFill="1" applyBorder="1" applyAlignment="1">
      <alignment horizontal="center" vertical="center" wrapText="1"/>
    </xf>
    <xf numFmtId="0" fontId="150" fillId="47" borderId="23" xfId="0" applyNumberFormat="1" applyFont="1" applyFill="1" applyBorder="1" applyAlignment="1">
      <alignment horizontal="center" vertical="center" wrapText="1"/>
    </xf>
    <xf numFmtId="16" fontId="142" fillId="47" borderId="24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6" fontId="140" fillId="44" borderId="24" xfId="0" applyNumberFormat="1" applyFont="1" applyFill="1" applyBorder="1" applyAlignment="1">
      <alignment horizontal="center" vertical="center" wrapText="1"/>
    </xf>
    <xf numFmtId="0" fontId="150" fillId="47" borderId="23" xfId="0" applyFont="1" applyFill="1" applyBorder="1" applyAlignment="1">
      <alignment horizontal="center" vertical="center" wrapText="1"/>
    </xf>
    <xf numFmtId="0" fontId="155" fillId="42" borderId="3" xfId="0" applyFont="1" applyFill="1" applyBorder="1" applyAlignment="1">
      <alignment horizontal="center" vertical="center"/>
    </xf>
    <xf numFmtId="0" fontId="140" fillId="42" borderId="15" xfId="0" applyFont="1" applyFill="1" applyBorder="1" applyAlignment="1">
      <alignment horizontal="center" vertical="center" wrapText="1"/>
    </xf>
    <xf numFmtId="16" fontId="142" fillId="47" borderId="24" xfId="0" applyNumberFormat="1" applyFont="1" applyFill="1" applyBorder="1" applyAlignment="1">
      <alignment horizontal="center" vertical="center" wrapText="1"/>
    </xf>
    <xf numFmtId="0" fontId="156" fillId="5" borderId="22" xfId="0" applyFont="1" applyFill="1" applyBorder="1" applyAlignment="1">
      <alignment horizontal="center" vertical="center" wrapText="1"/>
    </xf>
    <xf numFmtId="0" fontId="157" fillId="5" borderId="22" xfId="0" applyFont="1" applyFill="1" applyBorder="1" applyAlignment="1">
      <alignment horizontal="center" vertical="center" wrapText="1"/>
    </xf>
    <xf numFmtId="0" fontId="158" fillId="44" borderId="22" xfId="0" applyFont="1" applyFill="1" applyBorder="1" applyAlignment="1">
      <alignment horizontal="center" vertical="center" wrapText="1"/>
    </xf>
    <xf numFmtId="0" fontId="159" fillId="5" borderId="23" xfId="0" applyNumberFormat="1" applyFont="1" applyFill="1" applyBorder="1" applyAlignment="1">
      <alignment horizontal="center" vertical="center" wrapText="1"/>
    </xf>
    <xf numFmtId="16" fontId="36" fillId="0" borderId="1" xfId="0" applyNumberFormat="1" applyFont="1" applyBorder="1" applyAlignment="1">
      <alignment horizontal="center" vertical="center" wrapText="1"/>
    </xf>
    <xf numFmtId="0" fontId="160" fillId="44" borderId="22" xfId="0" applyFont="1" applyFill="1" applyBorder="1" applyAlignment="1">
      <alignment horizontal="center" vertical="center" wrapText="1"/>
    </xf>
    <xf numFmtId="0" fontId="161" fillId="44" borderId="23" xfId="0" applyFont="1" applyFill="1" applyBorder="1" applyAlignment="1">
      <alignment horizontal="center" vertical="center" wrapText="1"/>
    </xf>
    <xf numFmtId="0" fontId="161" fillId="44" borderId="23" xfId="0" applyNumberFormat="1" applyFont="1" applyFill="1" applyBorder="1" applyAlignment="1">
      <alignment horizontal="center" vertical="center" wrapText="1"/>
    </xf>
    <xf numFmtId="16" fontId="162" fillId="44" borderId="24" xfId="0" applyNumberFormat="1" applyFont="1" applyFill="1" applyBorder="1" applyAlignment="1">
      <alignment horizontal="center" vertical="center" wrapText="1"/>
    </xf>
    <xf numFmtId="0" fontId="159" fillId="39" borderId="23" xfId="0" applyFont="1" applyFill="1" applyBorder="1" applyAlignment="1">
      <alignment horizontal="center" vertical="center" wrapText="1"/>
    </xf>
    <xf numFmtId="0" fontId="163" fillId="5" borderId="22" xfId="0" applyFont="1" applyFill="1" applyBorder="1" applyAlignment="1">
      <alignment horizontal="center" vertical="center" wrapText="1"/>
    </xf>
    <xf numFmtId="166" fontId="48" fillId="0" borderId="1" xfId="0" applyNumberFormat="1" applyFont="1" applyFill="1" applyBorder="1" applyAlignment="1">
      <alignment horizontal="center" vertical="center"/>
    </xf>
    <xf numFmtId="0" fontId="159" fillId="5" borderId="23" xfId="0" applyFont="1" applyFill="1" applyBorder="1" applyAlignment="1">
      <alignment horizontal="center" vertical="center" wrapText="1"/>
    </xf>
    <xf numFmtId="16" fontId="164" fillId="0" borderId="24" xfId="0" applyNumberFormat="1" applyFont="1" applyBorder="1" applyAlignment="1">
      <alignment horizontal="center" vertical="center" wrapText="1"/>
    </xf>
    <xf numFmtId="0" fontId="159" fillId="47" borderId="23" xfId="0" applyFont="1" applyFill="1" applyBorder="1" applyAlignment="1">
      <alignment horizontal="center" vertical="center" wrapText="1"/>
    </xf>
    <xf numFmtId="0" fontId="160" fillId="47" borderId="23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65" fillId="6" borderId="2" xfId="0" applyFont="1" applyFill="1" applyBorder="1" applyAlignment="1">
      <alignment horizontal="right" vertical="center" wrapText="1"/>
    </xf>
    <xf numFmtId="0" fontId="166" fillId="6" borderId="3" xfId="0" applyNumberFormat="1" applyFont="1" applyFill="1" applyBorder="1" applyAlignment="1">
      <alignment horizontal="center" vertical="center" wrapText="1"/>
    </xf>
    <xf numFmtId="16" fontId="164" fillId="6" borderId="15" xfId="0" applyNumberFormat="1" applyFont="1" applyFill="1" applyBorder="1" applyAlignment="1">
      <alignment horizontal="center" vertical="center" wrapText="1"/>
    </xf>
    <xf numFmtId="16" fontId="164" fillId="6" borderId="3" xfId="0" applyNumberFormat="1" applyFont="1" applyFill="1" applyBorder="1" applyAlignment="1">
      <alignment horizontal="center" vertical="center" wrapText="1"/>
    </xf>
    <xf numFmtId="16" fontId="36" fillId="6" borderId="3" xfId="0" applyNumberFormat="1" applyFont="1" applyFill="1" applyBorder="1" applyAlignment="1">
      <alignment horizontal="center" vertical="center" wrapText="1"/>
    </xf>
    <xf numFmtId="0" fontId="159" fillId="47" borderId="23" xfId="0" applyNumberFormat="1" applyFont="1" applyFill="1" applyBorder="1" applyAlignment="1">
      <alignment horizontal="center" vertical="center" wrapText="1"/>
    </xf>
    <xf numFmtId="16" fontId="164" fillId="47" borderId="24" xfId="0" applyNumberFormat="1" applyFont="1" applyFill="1" applyBorder="1" applyAlignment="1">
      <alignment horizontal="center" vertical="center" wrapText="1"/>
    </xf>
    <xf numFmtId="16" fontId="162" fillId="44" borderId="24" xfId="0" applyNumberFormat="1" applyFont="1" applyFill="1" applyBorder="1" applyAlignment="1">
      <alignment horizontal="center" vertical="center" wrapText="1"/>
    </xf>
    <xf numFmtId="0" fontId="163" fillId="5" borderId="2" xfId="0" applyFont="1" applyFill="1" applyBorder="1" applyAlignment="1">
      <alignment horizontal="center" vertical="center" wrapText="1"/>
    </xf>
    <xf numFmtId="0" fontId="146" fillId="39" borderId="3" xfId="0" applyFont="1" applyFill="1" applyBorder="1" applyAlignment="1">
      <alignment horizontal="center" vertical="center" wrapText="1"/>
    </xf>
    <xf numFmtId="0" fontId="159" fillId="5" borderId="3" xfId="0" applyNumberFormat="1" applyFont="1" applyFill="1" applyBorder="1" applyAlignment="1">
      <alignment horizontal="center" vertical="center" wrapText="1"/>
    </xf>
    <xf numFmtId="16" fontId="164" fillId="0" borderId="15" xfId="0" applyNumberFormat="1" applyFont="1" applyBorder="1" applyAlignment="1">
      <alignment horizontal="center" vertical="center" wrapText="1"/>
    </xf>
    <xf numFmtId="0" fontId="167" fillId="0" borderId="0" xfId="0" applyFont="1" applyAlignment="1">
      <alignment horizontal="center" vertical="center"/>
    </xf>
    <xf numFmtId="166" fontId="154" fillId="4" borderId="13" xfId="0" applyNumberFormat="1" applyFont="1" applyFill="1" applyBorder="1" applyAlignment="1">
      <alignment horizontal="center" vertical="center"/>
    </xf>
    <xf numFmtId="0" fontId="168" fillId="6" borderId="28" xfId="0" applyNumberFormat="1" applyFont="1" applyFill="1" applyBorder="1" applyAlignment="1">
      <alignment horizontal="center" vertical="center"/>
    </xf>
    <xf numFmtId="0" fontId="46" fillId="6" borderId="28" xfId="0" applyNumberFormat="1" applyFont="1" applyFill="1" applyBorder="1" applyAlignment="1">
      <alignment horizontal="center" vertical="center"/>
    </xf>
    <xf numFmtId="16" fontId="36" fillId="0" borderId="1" xfId="0" applyNumberFormat="1" applyFont="1" applyBorder="1" applyAlignment="1">
      <alignment wrapText="1"/>
    </xf>
    <xf numFmtId="167" fontId="0" fillId="53" borderId="0" xfId="0" applyNumberFormat="1" applyFill="1" applyAlignment="1">
      <alignment horizontal="center" vertical="center"/>
    </xf>
    <xf numFmtId="16" fontId="36" fillId="6" borderId="15" xfId="0" applyNumberFormat="1" applyFont="1" applyFill="1" applyBorder="1" applyAlignment="1">
      <alignment horizontal="center" vertical="center" wrapText="1"/>
    </xf>
    <xf numFmtId="16" fontId="36" fillId="6" borderId="3" xfId="0" applyNumberFormat="1" applyFont="1" applyFill="1" applyBorder="1" applyAlignment="1">
      <alignment horizontal="center" vertical="center" wrapText="1"/>
    </xf>
    <xf numFmtId="0" fontId="145" fillId="5" borderId="2" xfId="0" applyFont="1" applyFill="1" applyBorder="1" applyAlignment="1">
      <alignment horizontal="center" vertical="center" wrapText="1"/>
    </xf>
    <xf numFmtId="0" fontId="146" fillId="5" borderId="3" xfId="0" applyNumberFormat="1" applyFont="1" applyFill="1" applyBorder="1" applyAlignment="1">
      <alignment horizontal="center" vertical="center" wrapText="1"/>
    </xf>
    <xf numFmtId="16" fontId="36" fillId="0" borderId="15" xfId="0" applyNumberFormat="1" applyFont="1" applyBorder="1" applyAlignment="1">
      <alignment horizontal="center" vertical="center" wrapText="1"/>
    </xf>
    <xf numFmtId="16" fontId="36" fillId="0" borderId="1" xfId="0" applyNumberFormat="1" applyFont="1" applyBorder="1" applyAlignment="1">
      <alignment horizontal="center" vertical="center" wrapText="1"/>
    </xf>
    <xf numFmtId="0" fontId="107" fillId="6" borderId="2" xfId="0" applyFont="1" applyFill="1" applyBorder="1" applyAlignment="1">
      <alignment horizontal="center" vertical="center" wrapText="1"/>
    </xf>
    <xf numFmtId="0" fontId="154" fillId="6" borderId="3" xfId="0" applyNumberFormat="1" applyFont="1" applyFill="1" applyBorder="1" applyAlignment="1">
      <alignment horizontal="center" vertical="center"/>
    </xf>
    <xf numFmtId="0" fontId="154" fillId="6" borderId="15" xfId="0" applyFont="1" applyFill="1" applyBorder="1" applyAlignment="1">
      <alignment horizontal="center" vertical="center"/>
    </xf>
    <xf numFmtId="16" fontId="36" fillId="47" borderId="24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6" fontId="57" fillId="44" borderId="24" xfId="0" applyNumberFormat="1" applyFont="1" applyFill="1" applyBorder="1" applyAlignment="1">
      <alignment horizontal="center" vertical="center" wrapText="1"/>
    </xf>
    <xf numFmtId="16" fontId="36" fillId="0" borderId="24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6" fontId="57" fillId="44" borderId="24" xfId="0" applyNumberFormat="1" applyFont="1" applyFill="1" applyBorder="1" applyAlignment="1">
      <alignment horizontal="center" vertical="center" wrapText="1"/>
    </xf>
    <xf numFmtId="16" fontId="36" fillId="0" borderId="1" xfId="0" applyNumberFormat="1" applyFont="1" applyBorder="1" applyAlignment="1">
      <alignment horizontal="center" vertical="center" wrapText="1"/>
    </xf>
    <xf numFmtId="0" fontId="169" fillId="6" borderId="28" xfId="0" applyNumberFormat="1" applyFont="1" applyFill="1" applyBorder="1" applyAlignment="1">
      <alignment horizontal="center" vertical="center"/>
    </xf>
    <xf numFmtId="0" fontId="170" fillId="6" borderId="28" xfId="0" applyNumberFormat="1" applyFont="1" applyFill="1" applyBorder="1" applyAlignment="1">
      <alignment horizontal="center" vertical="center"/>
    </xf>
    <xf numFmtId="0" fontId="169" fillId="6" borderId="3" xfId="0" applyNumberFormat="1" applyFont="1" applyFill="1" applyBorder="1" applyAlignment="1">
      <alignment horizontal="center" vertical="center"/>
    </xf>
    <xf numFmtId="0" fontId="146" fillId="5" borderId="3" xfId="0" applyFont="1" applyFill="1" applyBorder="1" applyAlignment="1">
      <alignment horizontal="center" vertical="center" wrapText="1"/>
    </xf>
    <xf numFmtId="16" fontId="36" fillId="0" borderId="15" xfId="0" applyNumberFormat="1" applyFont="1" applyBorder="1" applyAlignment="1">
      <alignment horizontal="center" vertical="center" wrapText="1"/>
    </xf>
    <xf numFmtId="16" fontId="36" fillId="0" borderId="1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6" fontId="57" fillId="44" borderId="24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38" fillId="0" borderId="2" xfId="0" applyFont="1" applyFill="1" applyBorder="1"/>
    <xf numFmtId="0" fontId="15" fillId="6" borderId="3" xfId="0" applyFont="1" applyFill="1" applyBorder="1" applyAlignment="1">
      <alignment wrapText="1"/>
    </xf>
    <xf numFmtId="16" fontId="36" fillId="6" borderId="15" xfId="0" applyNumberFormat="1" applyFont="1" applyFill="1" applyBorder="1" applyAlignment="1">
      <alignment horizontal="center" vertical="center" wrapText="1"/>
    </xf>
    <xf numFmtId="16" fontId="36" fillId="6" borderId="3" xfId="0" applyNumberFormat="1" applyFont="1" applyFill="1" applyBorder="1" applyAlignment="1">
      <alignment horizontal="center" vertical="center" wrapText="1"/>
    </xf>
    <xf numFmtId="0" fontId="0" fillId="2" borderId="26" xfId="0" applyFill="1" applyBorder="1"/>
    <xf numFmtId="0" fontId="170" fillId="6" borderId="28" xfId="0" applyFont="1" applyFill="1" applyBorder="1"/>
    <xf numFmtId="0" fontId="171" fillId="6" borderId="28" xfId="0" applyFont="1" applyFill="1" applyBorder="1" applyAlignment="1">
      <alignment horizontal="center" vertical="center"/>
    </xf>
    <xf numFmtId="0" fontId="172" fillId="6" borderId="28" xfId="0" applyFont="1" applyFill="1" applyBorder="1" applyAlignment="1">
      <alignment horizontal="center" vertical="center"/>
    </xf>
    <xf numFmtId="16" fontId="36" fillId="47" borderId="24" xfId="0" applyNumberFormat="1" applyFont="1" applyFill="1" applyBorder="1" applyAlignment="1">
      <alignment horizontal="center" vertical="center" wrapText="1"/>
    </xf>
    <xf numFmtId="0" fontId="148" fillId="47" borderId="23" xfId="0" applyFont="1" applyFill="1" applyBorder="1" applyAlignment="1">
      <alignment horizontal="center" vertical="center" wrapText="1"/>
    </xf>
    <xf numFmtId="16" fontId="36" fillId="0" borderId="15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73" fillId="47" borderId="23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2" borderId="1" xfId="0" applyFont="1" applyFill="1" applyBorder="1" applyAlignment="1"/>
    <xf numFmtId="0" fontId="173" fillId="44" borderId="22" xfId="0" applyFont="1" applyFill="1" applyBorder="1" applyAlignment="1">
      <alignment horizontal="center" vertical="center" wrapText="1"/>
    </xf>
    <xf numFmtId="0" fontId="174" fillId="44" borderId="23" xfId="0" applyFont="1" applyFill="1" applyBorder="1" applyAlignment="1">
      <alignment horizontal="center" vertical="center" wrapText="1"/>
    </xf>
    <xf numFmtId="16" fontId="175" fillId="44" borderId="24" xfId="0" applyNumberFormat="1" applyFont="1" applyFill="1" applyBorder="1" applyAlignment="1">
      <alignment horizontal="center" vertical="center" wrapText="1"/>
    </xf>
    <xf numFmtId="0" fontId="176" fillId="47" borderId="23" xfId="0" applyFont="1" applyFill="1" applyBorder="1" applyAlignment="1">
      <alignment horizontal="center" vertical="center" wrapText="1"/>
    </xf>
    <xf numFmtId="16" fontId="36" fillId="47" borderId="24" xfId="0" applyNumberFormat="1" applyFont="1" applyFill="1" applyBorder="1" applyAlignment="1">
      <alignment horizontal="center" vertical="center" wrapText="1"/>
    </xf>
    <xf numFmtId="0" fontId="177" fillId="5" borderId="2" xfId="0" applyFont="1" applyFill="1" applyBorder="1" applyAlignment="1">
      <alignment horizontal="center" vertical="center" wrapText="1"/>
    </xf>
    <xf numFmtId="0" fontId="176" fillId="39" borderId="3" xfId="0" applyFont="1" applyFill="1" applyBorder="1" applyAlignment="1">
      <alignment horizontal="center" vertical="center" wrapText="1"/>
    </xf>
    <xf numFmtId="0" fontId="176" fillId="5" borderId="3" xfId="0" applyFont="1" applyFill="1" applyBorder="1" applyAlignment="1">
      <alignment horizontal="center" vertical="center" wrapText="1"/>
    </xf>
    <xf numFmtId="16" fontId="36" fillId="0" borderId="15" xfId="0" applyNumberFormat="1" applyFont="1" applyFill="1" applyBorder="1" applyAlignment="1">
      <alignment horizontal="center" vertical="center" wrapText="1"/>
    </xf>
    <xf numFmtId="16" fontId="36" fillId="0" borderId="1" xfId="0" applyNumberFormat="1" applyFont="1" applyBorder="1" applyAlignment="1">
      <alignment horizontal="center" vertical="center" wrapText="1"/>
    </xf>
    <xf numFmtId="0" fontId="176" fillId="47" borderId="3" xfId="0" applyFont="1" applyFill="1" applyBorder="1" applyAlignment="1">
      <alignment horizontal="center" vertical="center" wrapText="1"/>
    </xf>
    <xf numFmtId="0" fontId="173" fillId="47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/>
    <xf numFmtId="16" fontId="36" fillId="0" borderId="1" xfId="0" applyNumberFormat="1" applyFont="1" applyBorder="1" applyAlignment="1">
      <alignment horizontal="center" vertical="center"/>
    </xf>
    <xf numFmtId="0" fontId="148" fillId="58" borderId="22" xfId="0" applyFont="1" applyFill="1" applyBorder="1" applyAlignment="1">
      <alignment horizontal="center" vertical="center"/>
    </xf>
    <xf numFmtId="0" fontId="65" fillId="58" borderId="23" xfId="0" applyFont="1" applyFill="1" applyBorder="1" applyAlignment="1">
      <alignment horizontal="center" vertical="center"/>
    </xf>
    <xf numFmtId="16" fontId="57" fillId="58" borderId="24" xfId="0" applyNumberFormat="1" applyFont="1" applyFill="1" applyBorder="1" applyAlignment="1">
      <alignment horizontal="center" vertical="center"/>
    </xf>
    <xf numFmtId="0" fontId="107" fillId="6" borderId="3" xfId="0" applyNumberFormat="1" applyFont="1" applyFill="1" applyBorder="1" applyAlignment="1">
      <alignment horizontal="center" vertical="center"/>
    </xf>
    <xf numFmtId="166" fontId="154" fillId="4" borderId="1" xfId="0" applyNumberFormat="1" applyFont="1" applyFill="1" applyBorder="1" applyAlignment="1">
      <alignment horizontal="center" vertical="center"/>
    </xf>
    <xf numFmtId="0" fontId="178" fillId="0" borderId="3" xfId="0" applyFont="1" applyBorder="1" applyAlignment="1">
      <alignment vertical="center"/>
    </xf>
    <xf numFmtId="0" fontId="154" fillId="6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6" fillId="47" borderId="3" xfId="0" applyFont="1" applyFill="1" applyBorder="1" applyAlignment="1">
      <alignment horizontal="center" vertical="center" wrapText="1"/>
    </xf>
    <xf numFmtId="0" fontId="148" fillId="47" borderId="3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36" fillId="6" borderId="1" xfId="0" applyFont="1" applyFill="1" applyBorder="1" applyAlignment="1">
      <alignment horizontal="center" vertical="center" wrapText="1"/>
    </xf>
    <xf numFmtId="0" fontId="0" fillId="55" borderId="1" xfId="0" applyFill="1" applyBorder="1"/>
    <xf numFmtId="0" fontId="178" fillId="6" borderId="1" xfId="0" applyFont="1" applyFill="1" applyBorder="1"/>
    <xf numFmtId="0" fontId="146" fillId="6" borderId="1" xfId="0" applyFont="1" applyFill="1" applyBorder="1" applyAlignment="1">
      <alignment horizontal="center" vertical="center" wrapText="1"/>
    </xf>
    <xf numFmtId="0" fontId="146" fillId="6" borderId="1" xfId="0" applyNumberFormat="1" applyFont="1" applyFill="1" applyBorder="1" applyAlignment="1">
      <alignment horizontal="center" vertical="center" wrapText="1"/>
    </xf>
    <xf numFmtId="0" fontId="154" fillId="6" borderId="1" xfId="0" applyNumberFormat="1" applyFont="1" applyFill="1" applyBorder="1" applyAlignment="1">
      <alignment horizontal="center" vertical="center"/>
    </xf>
    <xf numFmtId="0" fontId="0" fillId="6" borderId="1" xfId="0" applyFill="1" applyBorder="1"/>
    <xf numFmtId="0" fontId="147" fillId="6" borderId="2" xfId="0" applyFont="1" applyFill="1" applyBorder="1" applyAlignment="1">
      <alignment horizontal="center" vertical="center" wrapText="1"/>
    </xf>
    <xf numFmtId="0" fontId="176" fillId="6" borderId="3" xfId="0" applyFont="1" applyFill="1" applyBorder="1" applyAlignment="1">
      <alignment horizontal="center" vertical="center" wrapText="1"/>
    </xf>
    <xf numFmtId="0" fontId="36" fillId="6" borderId="1" xfId="0" applyNumberFormat="1" applyFont="1" applyFill="1" applyBorder="1" applyAlignment="1">
      <alignment horizontal="center" vertical="center" wrapText="1"/>
    </xf>
    <xf numFmtId="1" fontId="107" fillId="6" borderId="1" xfId="0" applyNumberFormat="1" applyFont="1" applyFill="1" applyBorder="1" applyAlignment="1">
      <alignment horizontal="center" vertical="center"/>
    </xf>
    <xf numFmtId="0" fontId="148" fillId="6" borderId="3" xfId="0" applyFont="1" applyFill="1" applyBorder="1" applyAlignment="1">
      <alignment horizontal="center" vertical="center" wrapText="1"/>
    </xf>
    <xf numFmtId="16" fontId="36" fillId="0" borderId="29" xfId="0" applyNumberFormat="1" applyFont="1" applyBorder="1" applyAlignment="1">
      <alignment horizontal="center" vertical="center" wrapText="1"/>
    </xf>
    <xf numFmtId="0" fontId="147" fillId="47" borderId="22" xfId="0" applyFont="1" applyFill="1" applyBorder="1" applyAlignment="1">
      <alignment horizontal="center" vertical="center" wrapText="1"/>
    </xf>
    <xf numFmtId="49" fontId="145" fillId="0" borderId="1" xfId="0" applyNumberFormat="1" applyFont="1" applyFill="1" applyBorder="1" applyAlignment="1" applyProtection="1"/>
    <xf numFmtId="0" fontId="146" fillId="5" borderId="1" xfId="0" applyNumberFormat="1" applyFont="1" applyFill="1" applyBorder="1" applyAlignment="1">
      <alignment horizontal="center" vertical="center" wrapText="1"/>
    </xf>
    <xf numFmtId="0" fontId="147" fillId="47" borderId="1" xfId="0" applyFont="1" applyFill="1" applyBorder="1" applyAlignment="1">
      <alignment horizontal="center" vertical="center" wrapText="1"/>
    </xf>
    <xf numFmtId="0" fontId="146" fillId="47" borderId="1" xfId="0" applyFont="1" applyFill="1" applyBorder="1" applyAlignment="1">
      <alignment horizontal="center" vertical="center" wrapText="1"/>
    </xf>
    <xf numFmtId="0" fontId="148" fillId="47" borderId="1" xfId="0" applyNumberFormat="1" applyFont="1" applyFill="1" applyBorder="1" applyAlignment="1">
      <alignment horizontal="center" vertical="center" wrapText="1"/>
    </xf>
    <xf numFmtId="0" fontId="146" fillId="47" borderId="1" xfId="0" applyNumberFormat="1" applyFont="1" applyFill="1" applyBorder="1" applyAlignment="1">
      <alignment horizontal="center" vertical="center" wrapText="1"/>
    </xf>
    <xf numFmtId="0" fontId="148" fillId="44" borderId="1" xfId="0" applyFont="1" applyFill="1" applyBorder="1" applyAlignment="1">
      <alignment horizontal="center" vertical="center" wrapText="1"/>
    </xf>
    <xf numFmtId="0" fontId="65" fillId="44" borderId="1" xfId="0" applyFont="1" applyFill="1" applyBorder="1" applyAlignment="1">
      <alignment horizontal="center" vertical="center" wrapText="1"/>
    </xf>
    <xf numFmtId="0" fontId="65" fillId="44" borderId="1" xfId="0" applyNumberFormat="1" applyFont="1" applyFill="1" applyBorder="1" applyAlignment="1">
      <alignment horizontal="center" vertical="center" wrapText="1"/>
    </xf>
    <xf numFmtId="16" fontId="57" fillId="44" borderId="1" xfId="0" applyNumberFormat="1" applyFont="1" applyFill="1" applyBorder="1" applyAlignment="1">
      <alignment horizontal="center" vertical="center" wrapText="1"/>
    </xf>
    <xf numFmtId="0" fontId="146" fillId="39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16" fontId="36" fillId="0" borderId="26" xfId="0" applyNumberFormat="1" applyFont="1" applyBorder="1" applyAlignment="1">
      <alignment horizontal="center" vertical="center" wrapText="1"/>
    </xf>
    <xf numFmtId="49" fontId="145" fillId="0" borderId="1" xfId="0" applyNumberFormat="1" applyFont="1" applyFill="1" applyBorder="1" applyAlignment="1" applyProtection="1">
      <alignment horizontal="center"/>
    </xf>
    <xf numFmtId="16" fontId="179" fillId="0" borderId="1" xfId="0" applyNumberFormat="1" applyFont="1" applyBorder="1" applyAlignment="1">
      <alignment horizontal="center" vertical="center" wrapText="1"/>
    </xf>
    <xf numFmtId="49" fontId="148" fillId="0" borderId="1" xfId="0" applyNumberFormat="1" applyFont="1" applyFill="1" applyBorder="1" applyAlignment="1" applyProtection="1">
      <alignment horizontal="center"/>
    </xf>
    <xf numFmtId="16" fontId="180" fillId="0" borderId="1" xfId="0" applyNumberFormat="1" applyFont="1" applyBorder="1" applyAlignment="1">
      <alignment horizontal="center" vertical="center" wrapText="1"/>
    </xf>
    <xf numFmtId="1" fontId="147" fillId="41" borderId="1" xfId="0" applyNumberFormat="1" applyFont="1" applyFill="1" applyBorder="1" applyAlignment="1">
      <alignment horizontal="center" vertical="center"/>
    </xf>
    <xf numFmtId="16" fontId="180" fillId="0" borderId="26" xfId="0" applyNumberFormat="1" applyFont="1" applyBorder="1" applyAlignment="1">
      <alignment horizontal="center" vertical="center" wrapText="1"/>
    </xf>
    <xf numFmtId="0" fontId="145" fillId="5" borderId="1" xfId="0" applyFont="1" applyFill="1" applyBorder="1" applyAlignment="1">
      <alignment horizontal="center" vertical="center" wrapText="1"/>
    </xf>
    <xf numFmtId="166" fontId="107" fillId="0" borderId="1" xfId="0" applyNumberFormat="1" applyFont="1" applyBorder="1" applyAlignment="1">
      <alignment horizontal="center" vertical="center"/>
    </xf>
    <xf numFmtId="0" fontId="176" fillId="47" borderId="1" xfId="0" applyFont="1" applyFill="1" applyBorder="1" applyAlignment="1">
      <alignment horizontal="center" vertical="center" wrapText="1"/>
    </xf>
    <xf numFmtId="0" fontId="173" fillId="47" borderId="1" xfId="0" applyFont="1" applyFill="1" applyBorder="1" applyAlignment="1">
      <alignment horizontal="center" vertical="center" wrapText="1"/>
    </xf>
    <xf numFmtId="0" fontId="146" fillId="5" borderId="1" xfId="0" applyFont="1" applyFill="1" applyBorder="1" applyAlignment="1">
      <alignment horizontal="center" vertical="center" wrapText="1"/>
    </xf>
    <xf numFmtId="49" fontId="145" fillId="0" borderId="1" xfId="0" applyNumberFormat="1" applyFont="1" applyFill="1" applyBorder="1" applyAlignment="1">
      <alignment vertical="top"/>
    </xf>
    <xf numFmtId="16" fontId="36" fillId="0" borderId="1" xfId="0" applyNumberFormat="1" applyFont="1" applyFill="1" applyBorder="1" applyAlignment="1">
      <alignment horizontal="center" vertical="center" wrapText="1"/>
    </xf>
    <xf numFmtId="16" fontId="57" fillId="0" borderId="1" xfId="0" applyNumberFormat="1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/>
    </xf>
    <xf numFmtId="16" fontId="36" fillId="6" borderId="15" xfId="0" applyNumberFormat="1" applyFont="1" applyFill="1" applyBorder="1" applyAlignment="1">
      <alignment horizontal="center" vertical="center" wrapText="1"/>
    </xf>
    <xf numFmtId="16" fontId="36" fillId="6" borderId="3" xfId="0" applyNumberFormat="1" applyFont="1" applyFill="1" applyBorder="1" applyAlignment="1">
      <alignment horizontal="center" vertical="center" wrapText="1"/>
    </xf>
    <xf numFmtId="0" fontId="181" fillId="6" borderId="28" xfId="0" applyFont="1" applyFill="1" applyBorder="1" applyAlignment="1">
      <alignment horizontal="center" vertical="center"/>
    </xf>
    <xf numFmtId="0" fontId="148" fillId="47" borderId="1" xfId="0" applyFont="1" applyFill="1" applyBorder="1" applyAlignment="1">
      <alignment horizontal="center" vertical="center" wrapText="1"/>
    </xf>
    <xf numFmtId="16" fontId="36" fillId="47" borderId="1" xfId="0" applyNumberFormat="1" applyFont="1" applyFill="1" applyBorder="1" applyAlignment="1">
      <alignment horizontal="center" vertical="center" wrapText="1"/>
    </xf>
    <xf numFmtId="49" fontId="145" fillId="0" borderId="1" xfId="0" applyNumberFormat="1" applyFont="1" applyBorder="1" applyAlignment="1">
      <alignment vertical="top"/>
    </xf>
    <xf numFmtId="16" fontId="36" fillId="0" borderId="1" xfId="0" applyNumberFormat="1" applyFont="1" applyBorder="1" applyAlignment="1">
      <alignment horizontal="center" vertical="center" wrapText="1"/>
    </xf>
    <xf numFmtId="16" fontId="180" fillId="0" borderId="1" xfId="0" applyNumberFormat="1" applyFont="1" applyBorder="1" applyAlignment="1">
      <alignment horizontal="center" vertical="center" wrapText="1"/>
    </xf>
    <xf numFmtId="16" fontId="57" fillId="0" borderId="1" xfId="0" applyNumberFormat="1" applyFont="1" applyBorder="1" applyAlignment="1">
      <alignment horizontal="center" vertical="center" wrapText="1"/>
    </xf>
    <xf numFmtId="0" fontId="183" fillId="5" borderId="1" xfId="0" applyFont="1" applyFill="1" applyBorder="1" applyAlignment="1">
      <alignment horizontal="center" vertical="center" wrapText="1"/>
    </xf>
    <xf numFmtId="0" fontId="147" fillId="47" borderId="1" xfId="0" applyNumberFormat="1" applyFont="1" applyFill="1" applyBorder="1" applyAlignment="1">
      <alignment horizontal="center" vertical="center" wrapText="1"/>
    </xf>
    <xf numFmtId="0" fontId="184" fillId="47" borderId="1" xfId="0" applyNumberFormat="1" applyFont="1" applyFill="1" applyBorder="1" applyAlignment="1">
      <alignment horizontal="center" vertical="center" wrapText="1"/>
    </xf>
    <xf numFmtId="0" fontId="107" fillId="6" borderId="27" xfId="0" applyNumberFormat="1" applyFont="1" applyFill="1" applyBorder="1" applyAlignment="1">
      <alignment horizontal="center" vertical="center" wrapText="1"/>
    </xf>
    <xf numFmtId="0" fontId="185" fillId="6" borderId="28" xfId="0" applyFont="1" applyFill="1" applyBorder="1" applyAlignment="1">
      <alignment horizontal="center" vertical="center"/>
    </xf>
    <xf numFmtId="0" fontId="171" fillId="6" borderId="28" xfId="0" applyNumberFormat="1" applyFont="1" applyFill="1" applyBorder="1" applyAlignment="1">
      <alignment horizontal="center" vertical="center"/>
    </xf>
    <xf numFmtId="16" fontId="180" fillId="0" borderId="26" xfId="0" applyNumberFormat="1" applyFont="1" applyBorder="1" applyAlignment="1">
      <alignment horizontal="center" vertical="center" wrapText="1"/>
    </xf>
    <xf numFmtId="0" fontId="186" fillId="2" borderId="1" xfId="0" applyFont="1" applyFill="1" applyBorder="1" applyAlignment="1">
      <alignment horizontal="center" vertical="center"/>
    </xf>
    <xf numFmtId="1" fontId="144" fillId="41" borderId="1" xfId="0" applyNumberFormat="1" applyFont="1" applyFill="1" applyBorder="1" applyAlignment="1">
      <alignment horizontal="center" vertical="center"/>
    </xf>
    <xf numFmtId="49" fontId="145" fillId="60" borderId="1" xfId="0" applyNumberFormat="1" applyFont="1" applyFill="1" applyBorder="1" applyAlignment="1">
      <alignment vertical="top"/>
    </xf>
    <xf numFmtId="0" fontId="146" fillId="60" borderId="1" xfId="0" applyFont="1" applyFill="1" applyBorder="1" applyAlignment="1">
      <alignment horizontal="center" vertical="center" wrapText="1"/>
    </xf>
    <xf numFmtId="16" fontId="180" fillId="6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7" fontId="16" fillId="58" borderId="30" xfId="0" applyNumberFormat="1" applyFont="1" applyFill="1" applyBorder="1" applyAlignment="1">
      <alignment horizontal="left" vertical="center"/>
    </xf>
    <xf numFmtId="0" fontId="16" fillId="58" borderId="31" xfId="0" applyFont="1" applyFill="1" applyBorder="1" applyAlignment="1">
      <alignment horizontal="left" vertical="center"/>
    </xf>
    <xf numFmtId="0" fontId="16" fillId="58" borderId="32" xfId="0" applyFont="1" applyFill="1" applyBorder="1" applyAlignment="1">
      <alignment horizontal="left" vertical="center"/>
    </xf>
    <xf numFmtId="0" fontId="187" fillId="0" borderId="23" xfId="0" applyNumberFormat="1" applyFont="1" applyFill="1" applyBorder="1" applyAlignment="1">
      <alignment horizontal="center" vertical="center" wrapText="1"/>
    </xf>
    <xf numFmtId="0" fontId="187" fillId="0" borderId="23" xfId="0" applyFont="1" applyFill="1" applyBorder="1" applyAlignment="1">
      <alignment horizontal="center" vertical="center" wrapText="1"/>
    </xf>
    <xf numFmtId="0" fontId="11" fillId="58" borderId="0" xfId="0" applyFont="1" applyFill="1" applyBorder="1" applyAlignment="1">
      <alignment horizontal="center" vertical="center" wrapText="1"/>
    </xf>
    <xf numFmtId="0" fontId="11" fillId="58" borderId="1" xfId="0" applyFont="1" applyFill="1" applyBorder="1" applyAlignment="1">
      <alignment horizontal="center" vertical="center" wrapText="1"/>
    </xf>
    <xf numFmtId="0" fontId="0" fillId="58" borderId="1" xfId="0" applyFill="1" applyBorder="1" applyAlignment="1">
      <alignment horizontal="center" vertical="center"/>
    </xf>
    <xf numFmtId="0" fontId="0" fillId="61" borderId="1" xfId="0" applyFill="1" applyBorder="1" applyAlignment="1">
      <alignment horizontal="center" vertical="center"/>
    </xf>
    <xf numFmtId="0" fontId="0" fillId="58" borderId="1" xfId="0" applyFont="1" applyFill="1" applyBorder="1" applyAlignment="1">
      <alignment horizontal="center" vertical="center"/>
    </xf>
    <xf numFmtId="0" fontId="187" fillId="0" borderId="0" xfId="0" applyFont="1" applyFill="1" applyBorder="1" applyAlignment="1">
      <alignment horizontal="center" vertical="center" wrapText="1"/>
    </xf>
    <xf numFmtId="167" fontId="188" fillId="3" borderId="1" xfId="0" applyNumberFormat="1" applyFont="1" applyFill="1" applyBorder="1" applyAlignment="1">
      <alignment horizontal="center" vertical="center" wrapText="1"/>
    </xf>
    <xf numFmtId="0" fontId="188" fillId="3" borderId="1" xfId="0" applyFont="1" applyFill="1" applyBorder="1" applyAlignment="1">
      <alignment horizontal="center" vertical="center" wrapText="1"/>
    </xf>
    <xf numFmtId="167" fontId="16" fillId="58" borderId="31" xfId="0" applyNumberFormat="1" applyFont="1" applyFill="1" applyBorder="1" applyAlignment="1">
      <alignment horizontal="left" vertical="center"/>
    </xf>
    <xf numFmtId="16" fontId="189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4" fillId="42" borderId="3" xfId="0" applyFont="1" applyFill="1" applyBorder="1" applyAlignment="1">
      <alignment horizontal="center" vertical="center" wrapText="1"/>
    </xf>
    <xf numFmtId="0" fontId="44" fillId="0" borderId="28" xfId="0" applyFont="1" applyBorder="1" applyAlignment="1">
      <alignment horizontal="center" vertical="center" wrapText="1"/>
    </xf>
    <xf numFmtId="0" fontId="45" fillId="42" borderId="2" xfId="0" applyFont="1" applyFill="1" applyBorder="1" applyAlignment="1">
      <alignment horizontal="center" vertical="center" wrapText="1"/>
    </xf>
    <xf numFmtId="0" fontId="45" fillId="42" borderId="3" xfId="0" applyFont="1" applyFill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0" fontId="0" fillId="61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" fontId="190" fillId="62" borderId="1" xfId="0" applyNumberFormat="1" applyFont="1" applyFill="1" applyBorder="1" applyAlignment="1">
      <alignment horizontal="center" vertical="center"/>
    </xf>
    <xf numFmtId="0" fontId="191" fillId="58" borderId="1" xfId="0" applyFont="1" applyFill="1" applyBorder="1" applyAlignment="1">
      <alignment horizontal="center" vertical="center" wrapText="1"/>
    </xf>
    <xf numFmtId="168" fontId="192" fillId="53" borderId="1" xfId="0" applyNumberFormat="1" applyFont="1" applyFill="1" applyBorder="1" applyAlignment="1">
      <alignment horizontal="center" vertical="center"/>
    </xf>
    <xf numFmtId="168" fontId="195" fillId="53" borderId="1" xfId="0" applyNumberFormat="1" applyFont="1" applyFill="1" applyBorder="1" applyAlignment="1">
      <alignment horizontal="center" vertical="center"/>
    </xf>
    <xf numFmtId="0" fontId="0" fillId="63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67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67" fillId="58" borderId="1" xfId="0" applyFont="1" applyFill="1" applyBorder="1" applyAlignment="1">
      <alignment horizontal="center" vertical="center"/>
    </xf>
    <xf numFmtId="0" fontId="196" fillId="39" borderId="1" xfId="0" applyFont="1" applyFill="1" applyBorder="1" applyAlignment="1">
      <alignment horizontal="center" vertical="center" wrapText="1"/>
    </xf>
    <xf numFmtId="0" fontId="196" fillId="5" borderId="1" xfId="0" applyNumberFormat="1" applyFont="1" applyFill="1" applyBorder="1" applyAlignment="1">
      <alignment horizontal="center" vertical="center" wrapText="1"/>
    </xf>
    <xf numFmtId="0" fontId="196" fillId="5" borderId="1" xfId="0" applyFont="1" applyFill="1" applyBorder="1" applyAlignment="1">
      <alignment horizontal="center" vertical="center" wrapText="1"/>
    </xf>
    <xf numFmtId="16" fontId="197" fillId="0" borderId="1" xfId="0" applyNumberFormat="1" applyFont="1" applyFill="1" applyBorder="1" applyAlignment="1">
      <alignment horizontal="center" vertical="center" wrapText="1"/>
    </xf>
    <xf numFmtId="0" fontId="198" fillId="5" borderId="1" xfId="0" applyNumberFormat="1" applyFont="1" applyFill="1" applyBorder="1" applyAlignment="1">
      <alignment horizontal="center" vertical="center" wrapText="1"/>
    </xf>
    <xf numFmtId="16" fontId="199" fillId="0" borderId="1" xfId="0" applyNumberFormat="1" applyFont="1" applyFill="1" applyBorder="1" applyAlignment="1">
      <alignment horizontal="center" vertical="center" wrapText="1"/>
    </xf>
    <xf numFmtId="166" fontId="48" fillId="0" borderId="2" xfId="0" applyNumberFormat="1" applyFont="1" applyBorder="1" applyAlignment="1">
      <alignment horizontal="center" vertical="center"/>
    </xf>
    <xf numFmtId="1" fontId="107" fillId="41" borderId="15" xfId="0" applyNumberFormat="1" applyFont="1" applyFill="1" applyBorder="1" applyAlignment="1">
      <alignment horizontal="center" vertical="center"/>
    </xf>
    <xf numFmtId="1" fontId="35" fillId="41" borderId="15" xfId="0" applyNumberFormat="1" applyFont="1" applyFill="1" applyBorder="1" applyAlignment="1">
      <alignment horizontal="center" vertical="center"/>
    </xf>
    <xf numFmtId="0" fontId="36" fillId="0" borderId="1" xfId="0" applyNumberFormat="1" applyFont="1" applyFill="1" applyBorder="1" applyAlignment="1">
      <alignment horizontal="center" vertical="center" wrapText="1"/>
    </xf>
    <xf numFmtId="0" fontId="72" fillId="0" borderId="0" xfId="0" applyFont="1" applyFill="1" applyBorder="1" applyAlignment="1">
      <alignment horizontal="center" vertical="center"/>
    </xf>
    <xf numFmtId="0" fontId="104" fillId="6" borderId="3" xfId="0" applyFont="1" applyFill="1" applyBorder="1" applyAlignment="1">
      <alignment horizontal="center" vertical="center" wrapText="1"/>
    </xf>
    <xf numFmtId="0" fontId="145" fillId="59" borderId="1" xfId="0" applyFont="1" applyFill="1" applyBorder="1" applyAlignment="1">
      <alignment horizontal="center" vertical="center"/>
    </xf>
    <xf numFmtId="0" fontId="200" fillId="58" borderId="1" xfId="0" applyFont="1" applyFill="1" applyBorder="1" applyAlignment="1">
      <alignment horizontal="center" vertical="center"/>
    </xf>
    <xf numFmtId="0" fontId="200" fillId="61" borderId="1" xfId="0" applyFont="1" applyFill="1" applyBorder="1" applyAlignment="1">
      <alignment horizontal="center" vertical="center"/>
    </xf>
    <xf numFmtId="0" fontId="201" fillId="0" borderId="1" xfId="0" applyFont="1" applyBorder="1" applyAlignment="1">
      <alignment horizontal="center" vertical="center" wrapText="1"/>
    </xf>
    <xf numFmtId="0" fontId="200" fillId="0" borderId="0" xfId="0" applyFont="1" applyAlignment="1">
      <alignment horizontal="center" vertical="center"/>
    </xf>
    <xf numFmtId="0" fontId="202" fillId="58" borderId="1" xfId="0" applyFont="1" applyFill="1" applyBorder="1" applyAlignment="1">
      <alignment horizontal="center" vertical="center" wrapText="1"/>
    </xf>
    <xf numFmtId="49" fontId="145" fillId="60" borderId="1" xfId="0" applyNumberFormat="1" applyFont="1" applyFill="1" applyBorder="1" applyAlignment="1">
      <alignment horizontal="center" vertical="top"/>
    </xf>
    <xf numFmtId="16" fontId="36" fillId="6" borderId="15" xfId="0" applyNumberFormat="1" applyFont="1" applyFill="1" applyBorder="1" applyAlignment="1">
      <alignment horizontal="center" vertical="center" wrapText="1"/>
    </xf>
    <xf numFmtId="16" fontId="36" fillId="6" borderId="3" xfId="0" applyNumberFormat="1" applyFont="1" applyFill="1" applyBorder="1" applyAlignment="1">
      <alignment horizontal="center" vertical="center" wrapText="1"/>
    </xf>
    <xf numFmtId="16" fontId="57" fillId="0" borderId="1" xfId="0" applyNumberFormat="1" applyFont="1" applyBorder="1" applyAlignment="1">
      <alignment horizontal="center" vertical="center" wrapText="1"/>
    </xf>
    <xf numFmtId="16" fontId="36" fillId="47" borderId="1" xfId="0" applyNumberFormat="1" applyFont="1" applyFill="1" applyBorder="1" applyAlignment="1">
      <alignment horizontal="center" vertical="center" wrapText="1"/>
    </xf>
    <xf numFmtId="0" fontId="202" fillId="61" borderId="1" xfId="0" applyFont="1" applyFill="1" applyBorder="1" applyAlignment="1">
      <alignment horizontal="center" vertical="center"/>
    </xf>
    <xf numFmtId="0" fontId="147" fillId="47" borderId="2" xfId="0" applyNumberFormat="1" applyFont="1" applyFill="1" applyBorder="1" applyAlignment="1">
      <alignment horizontal="center" vertical="center" wrapText="1"/>
    </xf>
    <xf numFmtId="16" fontId="36" fillId="47" borderId="24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03" fillId="58" borderId="1" xfId="0" applyFont="1" applyFill="1" applyBorder="1" applyAlignment="1">
      <alignment horizontal="center" vertical="center" wrapText="1"/>
    </xf>
    <xf numFmtId="0" fontId="203" fillId="58" borderId="1" xfId="0" applyFont="1" applyFill="1" applyBorder="1" applyAlignment="1">
      <alignment horizontal="center" vertical="center"/>
    </xf>
    <xf numFmtId="0" fontId="186" fillId="61" borderId="1" xfId="0" applyFont="1" applyFill="1" applyBorder="1" applyAlignment="1">
      <alignment horizontal="center" vertical="center"/>
    </xf>
    <xf numFmtId="0" fontId="186" fillId="58" borderId="1" xfId="0" applyFont="1" applyFill="1" applyBorder="1" applyAlignment="1">
      <alignment horizontal="center" vertical="center"/>
    </xf>
    <xf numFmtId="0" fontId="186" fillId="0" borderId="0" xfId="0" applyFont="1" applyAlignment="1">
      <alignment horizontal="center" vertical="center"/>
    </xf>
    <xf numFmtId="168" fontId="204" fillId="53" borderId="1" xfId="0" applyNumberFormat="1" applyFont="1" applyFill="1" applyBorder="1" applyAlignment="1">
      <alignment horizontal="center" vertical="center"/>
    </xf>
    <xf numFmtId="2" fontId="204" fillId="62" borderId="1" xfId="0" applyNumberFormat="1" applyFont="1" applyFill="1" applyBorder="1" applyAlignment="1">
      <alignment horizontal="center" vertical="center"/>
    </xf>
    <xf numFmtId="2" fontId="204" fillId="53" borderId="1" xfId="0" applyNumberFormat="1" applyFont="1" applyFill="1" applyBorder="1" applyAlignment="1">
      <alignment horizontal="center" vertical="center"/>
    </xf>
    <xf numFmtId="0" fontId="186" fillId="53" borderId="1" xfId="0" applyFont="1" applyFill="1" applyBorder="1" applyAlignment="1">
      <alignment horizontal="center" vertical="center"/>
    </xf>
    <xf numFmtId="0" fontId="186" fillId="58" borderId="1" xfId="0" applyFont="1" applyFill="1" applyBorder="1" applyAlignment="1">
      <alignment horizontal="left" vertical="center"/>
    </xf>
    <xf numFmtId="0" fontId="205" fillId="58" borderId="1" xfId="0" applyFont="1" applyFill="1" applyBorder="1" applyAlignment="1">
      <alignment horizontal="center" vertical="center" wrapText="1"/>
    </xf>
    <xf numFmtId="0" fontId="44" fillId="42" borderId="2" xfId="0" applyFont="1" applyFill="1" applyBorder="1" applyAlignment="1">
      <alignment horizontal="center" vertical="center" wrapText="1"/>
    </xf>
    <xf numFmtId="0" fontId="44" fillId="42" borderId="3" xfId="0" applyFont="1" applyFill="1" applyBorder="1" applyAlignment="1">
      <alignment horizontal="center" vertical="center" wrapText="1"/>
    </xf>
    <xf numFmtId="0" fontId="44" fillId="42" borderId="15" xfId="0" applyFont="1" applyFill="1" applyBorder="1" applyAlignment="1">
      <alignment horizontal="center" vertical="center" wrapText="1"/>
    </xf>
    <xf numFmtId="0" fontId="38" fillId="6" borderId="2" xfId="0" applyFont="1" applyFill="1" applyBorder="1" applyAlignment="1">
      <alignment horizontal="center" vertical="center"/>
    </xf>
    <xf numFmtId="0" fontId="38" fillId="6" borderId="3" xfId="0" applyFont="1" applyFill="1" applyBorder="1" applyAlignment="1">
      <alignment horizontal="center" vertical="center"/>
    </xf>
    <xf numFmtId="0" fontId="44" fillId="0" borderId="2" xfId="0" applyFont="1" applyBorder="1" applyAlignment="1">
      <alignment horizontal="center" vertical="center" wrapText="1"/>
    </xf>
    <xf numFmtId="0" fontId="44" fillId="0" borderId="3" xfId="0" applyFont="1" applyBorder="1" applyAlignment="1">
      <alignment horizontal="center" vertical="center" wrapText="1"/>
    </xf>
    <xf numFmtId="0" fontId="44" fillId="0" borderId="15" xfId="0" applyFont="1" applyBorder="1" applyAlignment="1">
      <alignment horizontal="center" vertical="center" wrapText="1"/>
    </xf>
    <xf numFmtId="0" fontId="44" fillId="0" borderId="14" xfId="0" applyFont="1" applyBorder="1" applyAlignment="1">
      <alignment horizontal="center" vertical="center" wrapText="1"/>
    </xf>
    <xf numFmtId="0" fontId="44" fillId="0" borderId="0" xfId="0" applyFont="1" applyBorder="1" applyAlignment="1">
      <alignment horizontal="center" vertical="center" wrapText="1"/>
    </xf>
    <xf numFmtId="0" fontId="44" fillId="0" borderId="25" xfId="0" applyFont="1" applyBorder="1" applyAlignment="1">
      <alignment horizontal="center" vertical="center" wrapText="1"/>
    </xf>
    <xf numFmtId="0" fontId="44" fillId="0" borderId="27" xfId="0" applyFont="1" applyBorder="1" applyAlignment="1">
      <alignment horizontal="center" vertical="center" wrapText="1"/>
    </xf>
    <xf numFmtId="0" fontId="44" fillId="0" borderId="28" xfId="0" applyFont="1" applyBorder="1" applyAlignment="1">
      <alignment horizontal="center" vertical="center" wrapText="1"/>
    </xf>
    <xf numFmtId="0" fontId="44" fillId="0" borderId="29" xfId="0" applyFont="1" applyBorder="1" applyAlignment="1">
      <alignment horizontal="center" vertical="center" wrapText="1"/>
    </xf>
    <xf numFmtId="0" fontId="45" fillId="42" borderId="2" xfId="0" applyFont="1" applyFill="1" applyBorder="1" applyAlignment="1">
      <alignment horizontal="center" vertical="center" wrapText="1"/>
    </xf>
    <xf numFmtId="0" fontId="45" fillId="42" borderId="3" xfId="0" applyFont="1" applyFill="1" applyBorder="1" applyAlignment="1">
      <alignment horizontal="center" vertical="center" wrapText="1"/>
    </xf>
    <xf numFmtId="0" fontId="45" fillId="42" borderId="15" xfId="0" applyFont="1" applyFill="1" applyBorder="1" applyAlignment="1">
      <alignment horizontal="center" vertical="center" wrapText="1"/>
    </xf>
    <xf numFmtId="0" fontId="44" fillId="42" borderId="22" xfId="0" applyFont="1" applyFill="1" applyBorder="1" applyAlignment="1">
      <alignment horizontal="center" vertical="center" wrapText="1"/>
    </xf>
    <xf numFmtId="0" fontId="44" fillId="42" borderId="23" xfId="0" applyFont="1" applyFill="1" applyBorder="1" applyAlignment="1">
      <alignment horizontal="center" vertical="center" wrapText="1"/>
    </xf>
    <xf numFmtId="0" fontId="44" fillId="42" borderId="24" xfId="0" applyFont="1" applyFill="1" applyBorder="1" applyAlignment="1">
      <alignment horizontal="center" vertical="center" wrapText="1"/>
    </xf>
    <xf numFmtId="0" fontId="38" fillId="6" borderId="15" xfId="0" applyFont="1" applyFill="1" applyBorder="1" applyAlignment="1">
      <alignment horizontal="center" vertical="center"/>
    </xf>
    <xf numFmtId="0" fontId="38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4" fillId="0" borderId="1" xfId="0" applyFont="1" applyBorder="1" applyAlignment="1">
      <alignment horizontal="center" vertical="center" wrapText="1"/>
    </xf>
    <xf numFmtId="0" fontId="42" fillId="42" borderId="2" xfId="0" applyFont="1" applyFill="1" applyBorder="1" applyAlignment="1">
      <alignment horizontal="center" vertical="center" wrapText="1"/>
    </xf>
    <xf numFmtId="0" fontId="42" fillId="42" borderId="3" xfId="0" applyFont="1" applyFill="1" applyBorder="1" applyAlignment="1">
      <alignment horizontal="center" vertical="center" wrapText="1"/>
    </xf>
    <xf numFmtId="0" fontId="145" fillId="60" borderId="1" xfId="0" applyFont="1" applyFill="1" applyBorder="1" applyAlignment="1">
      <alignment horizontal="center" vertical="center"/>
    </xf>
    <xf numFmtId="0" fontId="146" fillId="60" borderId="1" xfId="0" applyNumberFormat="1" applyFont="1" applyFill="1" applyBorder="1" applyAlignment="1">
      <alignment horizontal="center" vertical="center" wrapText="1"/>
    </xf>
    <xf numFmtId="16" fontId="57" fillId="60" borderId="1" xfId="0" applyNumberFormat="1" applyFont="1" applyFill="1" applyBorder="1" applyAlignment="1">
      <alignment horizontal="center" vertical="center" wrapText="1"/>
    </xf>
    <xf numFmtId="166" fontId="48" fillId="60" borderId="1" xfId="0" applyNumberFormat="1" applyFont="1" applyFill="1" applyBorder="1" applyAlignment="1">
      <alignment horizontal="center" vertical="center"/>
    </xf>
    <xf numFmtId="1" fontId="35" fillId="60" borderId="1" xfId="0" applyNumberFormat="1" applyFont="1" applyFill="1" applyBorder="1" applyAlignment="1">
      <alignment horizontal="center" vertical="center"/>
    </xf>
  </cellXfs>
  <cellStyles count="171">
    <cellStyle name="20 % - Accent1" xfId="18" builtinId="30" customBuiltin="1"/>
    <cellStyle name="20 % - Accent1 2" xfId="45" xr:uid="{00000000-0005-0000-0000-000001000000}"/>
    <cellStyle name="20 % - Accent1 2 2" xfId="75" xr:uid="{00000000-0005-0000-0000-000002000000}"/>
    <cellStyle name="20 % - Accent1 3" xfId="59" xr:uid="{00000000-0005-0000-0000-000003000000}"/>
    <cellStyle name="20 % - Accent1 4" xfId="89" xr:uid="{00000000-0005-0000-0000-000004000000}"/>
    <cellStyle name="20 % - Accent1 5" xfId="103" xr:uid="{00000000-0005-0000-0000-000005000000}"/>
    <cellStyle name="20 % - Accent1 6" xfId="117" xr:uid="{00000000-0005-0000-0000-000006000000}"/>
    <cellStyle name="20 % - Accent1 7" xfId="131" xr:uid="{00000000-0005-0000-0000-000007000000}"/>
    <cellStyle name="20 % - Accent1 8" xfId="145" xr:uid="{00000000-0005-0000-0000-000008000000}"/>
    <cellStyle name="20 % - Accent1 9" xfId="159" xr:uid="{00000000-0005-0000-0000-000009000000}"/>
    <cellStyle name="20 % - Accent2" xfId="22" builtinId="34" customBuiltin="1"/>
    <cellStyle name="20 % - Accent2 2" xfId="47" xr:uid="{00000000-0005-0000-0000-00000B000000}"/>
    <cellStyle name="20 % - Accent2 2 2" xfId="77" xr:uid="{00000000-0005-0000-0000-00000C000000}"/>
    <cellStyle name="20 % - Accent2 3" xfId="61" xr:uid="{00000000-0005-0000-0000-00000D000000}"/>
    <cellStyle name="20 % - Accent2 4" xfId="91" xr:uid="{00000000-0005-0000-0000-00000E000000}"/>
    <cellStyle name="20 % - Accent2 5" xfId="105" xr:uid="{00000000-0005-0000-0000-00000F000000}"/>
    <cellStyle name="20 % - Accent2 6" xfId="119" xr:uid="{00000000-0005-0000-0000-000010000000}"/>
    <cellStyle name="20 % - Accent2 7" xfId="133" xr:uid="{00000000-0005-0000-0000-000011000000}"/>
    <cellStyle name="20 % - Accent2 8" xfId="147" xr:uid="{00000000-0005-0000-0000-000012000000}"/>
    <cellStyle name="20 % - Accent2 9" xfId="161" xr:uid="{00000000-0005-0000-0000-000013000000}"/>
    <cellStyle name="20 % - Accent3" xfId="26" builtinId="38" customBuiltin="1"/>
    <cellStyle name="20 % - Accent3 2" xfId="49" xr:uid="{00000000-0005-0000-0000-000015000000}"/>
    <cellStyle name="20 % - Accent3 2 2" xfId="79" xr:uid="{00000000-0005-0000-0000-000016000000}"/>
    <cellStyle name="20 % - Accent3 3" xfId="63" xr:uid="{00000000-0005-0000-0000-000017000000}"/>
    <cellStyle name="20 % - Accent3 4" xfId="93" xr:uid="{00000000-0005-0000-0000-000018000000}"/>
    <cellStyle name="20 % - Accent3 5" xfId="107" xr:uid="{00000000-0005-0000-0000-000019000000}"/>
    <cellStyle name="20 % - Accent3 6" xfId="121" xr:uid="{00000000-0005-0000-0000-00001A000000}"/>
    <cellStyle name="20 % - Accent3 7" xfId="135" xr:uid="{00000000-0005-0000-0000-00001B000000}"/>
    <cellStyle name="20 % - Accent3 8" xfId="149" xr:uid="{00000000-0005-0000-0000-00001C000000}"/>
    <cellStyle name="20 % - Accent3 9" xfId="163" xr:uid="{00000000-0005-0000-0000-00001D000000}"/>
    <cellStyle name="20 % - Accent4" xfId="30" builtinId="42" customBuiltin="1"/>
    <cellStyle name="20 % - Accent4 2" xfId="51" xr:uid="{00000000-0005-0000-0000-00001F000000}"/>
    <cellStyle name="20 % - Accent4 2 2" xfId="81" xr:uid="{00000000-0005-0000-0000-000020000000}"/>
    <cellStyle name="20 % - Accent4 3" xfId="65" xr:uid="{00000000-0005-0000-0000-000021000000}"/>
    <cellStyle name="20 % - Accent4 4" xfId="95" xr:uid="{00000000-0005-0000-0000-000022000000}"/>
    <cellStyle name="20 % - Accent4 5" xfId="109" xr:uid="{00000000-0005-0000-0000-000023000000}"/>
    <cellStyle name="20 % - Accent4 6" xfId="123" xr:uid="{00000000-0005-0000-0000-000024000000}"/>
    <cellStyle name="20 % - Accent4 7" xfId="137" xr:uid="{00000000-0005-0000-0000-000025000000}"/>
    <cellStyle name="20 % - Accent4 8" xfId="151" xr:uid="{00000000-0005-0000-0000-000026000000}"/>
    <cellStyle name="20 % - Accent4 9" xfId="165" xr:uid="{00000000-0005-0000-0000-000027000000}"/>
    <cellStyle name="20 % - Accent5" xfId="34" builtinId="46" customBuiltin="1"/>
    <cellStyle name="20 % - Accent5 2" xfId="53" xr:uid="{00000000-0005-0000-0000-000029000000}"/>
    <cellStyle name="20 % - Accent5 2 2" xfId="83" xr:uid="{00000000-0005-0000-0000-00002A000000}"/>
    <cellStyle name="20 % - Accent5 3" xfId="67" xr:uid="{00000000-0005-0000-0000-00002B000000}"/>
    <cellStyle name="20 % - Accent5 4" xfId="97" xr:uid="{00000000-0005-0000-0000-00002C000000}"/>
    <cellStyle name="20 % - Accent5 5" xfId="111" xr:uid="{00000000-0005-0000-0000-00002D000000}"/>
    <cellStyle name="20 % - Accent5 6" xfId="125" xr:uid="{00000000-0005-0000-0000-00002E000000}"/>
    <cellStyle name="20 % - Accent5 7" xfId="139" xr:uid="{00000000-0005-0000-0000-00002F000000}"/>
    <cellStyle name="20 % - Accent5 8" xfId="153" xr:uid="{00000000-0005-0000-0000-000030000000}"/>
    <cellStyle name="20 % - Accent5 9" xfId="167" xr:uid="{00000000-0005-0000-0000-000031000000}"/>
    <cellStyle name="20 % - Accent6" xfId="38" builtinId="50" customBuiltin="1"/>
    <cellStyle name="20 % - Accent6 2" xfId="55" xr:uid="{00000000-0005-0000-0000-000033000000}"/>
    <cellStyle name="20 % - Accent6 2 2" xfId="85" xr:uid="{00000000-0005-0000-0000-000034000000}"/>
    <cellStyle name="20 % - Accent6 3" xfId="69" xr:uid="{00000000-0005-0000-0000-000035000000}"/>
    <cellStyle name="20 % - Accent6 4" xfId="99" xr:uid="{00000000-0005-0000-0000-000036000000}"/>
    <cellStyle name="20 % - Accent6 5" xfId="113" xr:uid="{00000000-0005-0000-0000-000037000000}"/>
    <cellStyle name="20 % - Accent6 6" xfId="127" xr:uid="{00000000-0005-0000-0000-000038000000}"/>
    <cellStyle name="20 % - Accent6 7" xfId="141" xr:uid="{00000000-0005-0000-0000-000039000000}"/>
    <cellStyle name="20 % - Accent6 8" xfId="155" xr:uid="{00000000-0005-0000-0000-00003A000000}"/>
    <cellStyle name="20 % - Accent6 9" xfId="169" xr:uid="{00000000-0005-0000-0000-00003B000000}"/>
    <cellStyle name="40 % - Accent1" xfId="19" builtinId="31" customBuiltin="1"/>
    <cellStyle name="40 % - Accent1 2" xfId="46" xr:uid="{00000000-0005-0000-0000-00003D000000}"/>
    <cellStyle name="40 % - Accent1 2 2" xfId="76" xr:uid="{00000000-0005-0000-0000-00003E000000}"/>
    <cellStyle name="40 % - Accent1 3" xfId="60" xr:uid="{00000000-0005-0000-0000-00003F000000}"/>
    <cellStyle name="40 % - Accent1 4" xfId="90" xr:uid="{00000000-0005-0000-0000-000040000000}"/>
    <cellStyle name="40 % - Accent1 5" xfId="104" xr:uid="{00000000-0005-0000-0000-000041000000}"/>
    <cellStyle name="40 % - Accent1 6" xfId="118" xr:uid="{00000000-0005-0000-0000-000042000000}"/>
    <cellStyle name="40 % - Accent1 7" xfId="132" xr:uid="{00000000-0005-0000-0000-000043000000}"/>
    <cellStyle name="40 % - Accent1 8" xfId="146" xr:uid="{00000000-0005-0000-0000-000044000000}"/>
    <cellStyle name="40 % - Accent1 9" xfId="160" xr:uid="{00000000-0005-0000-0000-000045000000}"/>
    <cellStyle name="40 % - Accent2" xfId="23" builtinId="35" customBuiltin="1"/>
    <cellStyle name="40 % - Accent2 2" xfId="48" xr:uid="{00000000-0005-0000-0000-000047000000}"/>
    <cellStyle name="40 % - Accent2 2 2" xfId="78" xr:uid="{00000000-0005-0000-0000-000048000000}"/>
    <cellStyle name="40 % - Accent2 3" xfId="62" xr:uid="{00000000-0005-0000-0000-000049000000}"/>
    <cellStyle name="40 % - Accent2 4" xfId="92" xr:uid="{00000000-0005-0000-0000-00004A000000}"/>
    <cellStyle name="40 % - Accent2 5" xfId="106" xr:uid="{00000000-0005-0000-0000-00004B000000}"/>
    <cellStyle name="40 % - Accent2 6" xfId="120" xr:uid="{00000000-0005-0000-0000-00004C000000}"/>
    <cellStyle name="40 % - Accent2 7" xfId="134" xr:uid="{00000000-0005-0000-0000-00004D000000}"/>
    <cellStyle name="40 % - Accent2 8" xfId="148" xr:uid="{00000000-0005-0000-0000-00004E000000}"/>
    <cellStyle name="40 % - Accent2 9" xfId="162" xr:uid="{00000000-0005-0000-0000-00004F000000}"/>
    <cellStyle name="40 % - Accent3" xfId="27" builtinId="39" customBuiltin="1"/>
    <cellStyle name="40 % - Accent3 2" xfId="50" xr:uid="{00000000-0005-0000-0000-000051000000}"/>
    <cellStyle name="40 % - Accent3 2 2" xfId="80" xr:uid="{00000000-0005-0000-0000-000052000000}"/>
    <cellStyle name="40 % - Accent3 3" xfId="64" xr:uid="{00000000-0005-0000-0000-000053000000}"/>
    <cellStyle name="40 % - Accent3 4" xfId="94" xr:uid="{00000000-0005-0000-0000-000054000000}"/>
    <cellStyle name="40 % - Accent3 5" xfId="108" xr:uid="{00000000-0005-0000-0000-000055000000}"/>
    <cellStyle name="40 % - Accent3 6" xfId="122" xr:uid="{00000000-0005-0000-0000-000056000000}"/>
    <cellStyle name="40 % - Accent3 7" xfId="136" xr:uid="{00000000-0005-0000-0000-000057000000}"/>
    <cellStyle name="40 % - Accent3 8" xfId="150" xr:uid="{00000000-0005-0000-0000-000058000000}"/>
    <cellStyle name="40 % - Accent3 9" xfId="164" xr:uid="{00000000-0005-0000-0000-000059000000}"/>
    <cellStyle name="40 % - Accent4" xfId="31" builtinId="43" customBuiltin="1"/>
    <cellStyle name="40 % - Accent4 2" xfId="52" xr:uid="{00000000-0005-0000-0000-00005B000000}"/>
    <cellStyle name="40 % - Accent4 2 2" xfId="82" xr:uid="{00000000-0005-0000-0000-00005C000000}"/>
    <cellStyle name="40 % - Accent4 3" xfId="66" xr:uid="{00000000-0005-0000-0000-00005D000000}"/>
    <cellStyle name="40 % - Accent4 4" xfId="96" xr:uid="{00000000-0005-0000-0000-00005E000000}"/>
    <cellStyle name="40 % - Accent4 5" xfId="110" xr:uid="{00000000-0005-0000-0000-00005F000000}"/>
    <cellStyle name="40 % - Accent4 6" xfId="124" xr:uid="{00000000-0005-0000-0000-000060000000}"/>
    <cellStyle name="40 % - Accent4 7" xfId="138" xr:uid="{00000000-0005-0000-0000-000061000000}"/>
    <cellStyle name="40 % - Accent4 8" xfId="152" xr:uid="{00000000-0005-0000-0000-000062000000}"/>
    <cellStyle name="40 % - Accent4 9" xfId="166" xr:uid="{00000000-0005-0000-0000-000063000000}"/>
    <cellStyle name="40 % - Accent5" xfId="35" builtinId="47" customBuiltin="1"/>
    <cellStyle name="40 % - Accent5 2" xfId="54" xr:uid="{00000000-0005-0000-0000-000065000000}"/>
    <cellStyle name="40 % - Accent5 2 2" xfId="84" xr:uid="{00000000-0005-0000-0000-000066000000}"/>
    <cellStyle name="40 % - Accent5 3" xfId="68" xr:uid="{00000000-0005-0000-0000-000067000000}"/>
    <cellStyle name="40 % - Accent5 4" xfId="98" xr:uid="{00000000-0005-0000-0000-000068000000}"/>
    <cellStyle name="40 % - Accent5 5" xfId="112" xr:uid="{00000000-0005-0000-0000-000069000000}"/>
    <cellStyle name="40 % - Accent5 6" xfId="126" xr:uid="{00000000-0005-0000-0000-00006A000000}"/>
    <cellStyle name="40 % - Accent5 7" xfId="140" xr:uid="{00000000-0005-0000-0000-00006B000000}"/>
    <cellStyle name="40 % - Accent5 8" xfId="154" xr:uid="{00000000-0005-0000-0000-00006C000000}"/>
    <cellStyle name="40 % - Accent5 9" xfId="168" xr:uid="{00000000-0005-0000-0000-00006D000000}"/>
    <cellStyle name="40 % - Accent6" xfId="39" builtinId="51" customBuiltin="1"/>
    <cellStyle name="40 % - Accent6 2" xfId="56" xr:uid="{00000000-0005-0000-0000-00006F000000}"/>
    <cellStyle name="40 % - Accent6 2 2" xfId="86" xr:uid="{00000000-0005-0000-0000-000070000000}"/>
    <cellStyle name="40 % - Accent6 3" xfId="70" xr:uid="{00000000-0005-0000-0000-000071000000}"/>
    <cellStyle name="40 % - Accent6 4" xfId="100" xr:uid="{00000000-0005-0000-0000-000072000000}"/>
    <cellStyle name="40 % - Accent6 5" xfId="114" xr:uid="{00000000-0005-0000-0000-000073000000}"/>
    <cellStyle name="40 % - Accent6 6" xfId="128" xr:uid="{00000000-0005-0000-0000-000074000000}"/>
    <cellStyle name="40 % - Accent6 7" xfId="142" xr:uid="{00000000-0005-0000-0000-000075000000}"/>
    <cellStyle name="40 % - Accent6 8" xfId="156" xr:uid="{00000000-0005-0000-0000-000076000000}"/>
    <cellStyle name="40 % - Accent6 9" xfId="170" xr:uid="{00000000-0005-0000-0000-000077000000}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4" xfId="32" builtinId="44" customBuiltin="1"/>
    <cellStyle name="60 % - Accent5" xfId="36" builtinId="48" customBuiltin="1"/>
    <cellStyle name="60 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 10" xfId="158" xr:uid="{00000000-0005-0000-0000-000087000000}"/>
    <cellStyle name="Commentaire 2" xfId="42" xr:uid="{00000000-0005-0000-0000-000088000000}"/>
    <cellStyle name="Commentaire 2 2" xfId="72" xr:uid="{00000000-0005-0000-0000-000089000000}"/>
    <cellStyle name="Commentaire 3" xfId="44" xr:uid="{00000000-0005-0000-0000-00008A000000}"/>
    <cellStyle name="Commentaire 3 2" xfId="74" xr:uid="{00000000-0005-0000-0000-00008B000000}"/>
    <cellStyle name="Commentaire 4" xfId="58" xr:uid="{00000000-0005-0000-0000-00008C000000}"/>
    <cellStyle name="Commentaire 5" xfId="88" xr:uid="{00000000-0005-0000-0000-00008D000000}"/>
    <cellStyle name="Commentaire 6" xfId="102" xr:uid="{00000000-0005-0000-0000-00008E000000}"/>
    <cellStyle name="Commentaire 7" xfId="116" xr:uid="{00000000-0005-0000-0000-00008F000000}"/>
    <cellStyle name="Commentaire 8" xfId="130" xr:uid="{00000000-0005-0000-0000-000090000000}"/>
    <cellStyle name="Commentaire 9" xfId="144" xr:uid="{00000000-0005-0000-0000-000091000000}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10" xfId="157" xr:uid="{00000000-0005-0000-0000-000096000000}"/>
    <cellStyle name="Normal 2" xfId="41" xr:uid="{00000000-0005-0000-0000-000097000000}"/>
    <cellStyle name="Normal 2 2" xfId="71" xr:uid="{00000000-0005-0000-0000-000098000000}"/>
    <cellStyle name="Normal 3" xfId="43" xr:uid="{00000000-0005-0000-0000-000099000000}"/>
    <cellStyle name="Normal 3 2" xfId="73" xr:uid="{00000000-0005-0000-0000-00009A000000}"/>
    <cellStyle name="Normal 4" xfId="57" xr:uid="{00000000-0005-0000-0000-00009B000000}"/>
    <cellStyle name="Normal 5" xfId="87" xr:uid="{00000000-0005-0000-0000-00009C000000}"/>
    <cellStyle name="Normal 6" xfId="101" xr:uid="{00000000-0005-0000-0000-00009D000000}"/>
    <cellStyle name="Normal 7" xfId="115" xr:uid="{00000000-0005-0000-0000-00009E000000}"/>
    <cellStyle name="Normal 8" xfId="129" xr:uid="{00000000-0005-0000-0000-00009F000000}"/>
    <cellStyle name="Normal 9" xfId="143" xr:uid="{00000000-0005-0000-0000-0000A0000000}"/>
    <cellStyle name="Satisfaisant" xfId="6" builtinId="26" customBuiltin="1"/>
    <cellStyle name="Sortie" xfId="10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3" builtinId="23" customBuiltin="1"/>
  </cellStyles>
  <dxfs count="1">
    <dxf>
      <fill>
        <patternFill>
          <bgColor theme="9" tint="0.39997558519241921"/>
        </patternFill>
      </fill>
    </dxf>
  </dxfs>
  <tableStyles count="0" defaultTableStyle="TableStyleMedium2" defaultPivotStyle="PivotStyleLight16"/>
  <colors>
    <mruColors>
      <color rgb="FFCCCCFF"/>
      <color rgb="FFFF99CC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revisionHeaders" Target="revisions/revisionHeaders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7</xdr:col>
      <xdr:colOff>342900</xdr:colOff>
      <xdr:row>4</xdr:row>
      <xdr:rowOff>161367</xdr:rowOff>
    </xdr:to>
    <xdr:sp macro="" textlink="">
      <xdr:nvSpPr>
        <xdr:cNvPr id="2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333375</xdr:colOff>
      <xdr:row>4</xdr:row>
      <xdr:rowOff>161367</xdr:rowOff>
    </xdr:to>
    <xdr:sp macro="" textlink="">
      <xdr:nvSpPr>
        <xdr:cNvPr id="3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342900</xdr:colOff>
      <xdr:row>4</xdr:row>
      <xdr:rowOff>161367</xdr:rowOff>
    </xdr:to>
    <xdr:sp macro="" textlink="">
      <xdr:nvSpPr>
        <xdr:cNvPr id="4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333375</xdr:colOff>
      <xdr:row>4</xdr:row>
      <xdr:rowOff>161367</xdr:rowOff>
    </xdr:to>
    <xdr:sp macro="" textlink="">
      <xdr:nvSpPr>
        <xdr:cNvPr id="5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6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>
          <a:off x="8489156" y="41671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7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 bwMode="auto">
        <a:xfrm>
          <a:off x="8489156" y="41671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8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 bwMode="auto">
        <a:xfrm>
          <a:off x="8489156" y="41671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9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 bwMode="auto">
        <a:xfrm>
          <a:off x="8489156" y="41671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10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 bwMode="auto">
        <a:xfrm>
          <a:off x="8489156" y="325040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11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 bwMode="auto">
        <a:xfrm>
          <a:off x="8489156" y="325040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12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 bwMode="auto">
        <a:xfrm>
          <a:off x="8489156" y="325040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13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 bwMode="auto">
        <a:xfrm>
          <a:off x="8489156" y="325040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14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 bwMode="auto">
        <a:xfrm>
          <a:off x="8489156" y="6084094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15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 bwMode="auto">
        <a:xfrm>
          <a:off x="8489156" y="6084094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16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 bwMode="auto">
        <a:xfrm>
          <a:off x="8489156" y="6084094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17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 bwMode="auto">
        <a:xfrm>
          <a:off x="8489156" y="6084094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18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 bwMode="auto">
        <a:xfrm>
          <a:off x="8489156" y="851296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19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 bwMode="auto">
        <a:xfrm>
          <a:off x="8489156" y="851296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20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 bwMode="auto">
        <a:xfrm>
          <a:off x="8489156" y="851296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21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 bwMode="auto">
        <a:xfrm>
          <a:off x="8489156" y="851296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22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 bwMode="auto">
        <a:xfrm>
          <a:off x="8489156" y="1053703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23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 bwMode="auto">
        <a:xfrm>
          <a:off x="8489156" y="1053703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24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 bwMode="auto">
        <a:xfrm>
          <a:off x="8489156" y="1053703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25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 bwMode="auto">
        <a:xfrm>
          <a:off x="8489156" y="1053703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26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 bwMode="auto">
        <a:xfrm>
          <a:off x="8489156" y="1337071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27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 bwMode="auto">
        <a:xfrm>
          <a:off x="8489156" y="1337071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28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 bwMode="auto">
        <a:xfrm>
          <a:off x="8489156" y="1337071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29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 bwMode="auto">
        <a:xfrm>
          <a:off x="8489156" y="1337071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30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 bwMode="auto">
        <a:xfrm>
          <a:off x="8489156" y="1620440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31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 bwMode="auto">
        <a:xfrm>
          <a:off x="8489156" y="1620440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32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 bwMode="auto">
        <a:xfrm>
          <a:off x="8489156" y="1620440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33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 bwMode="auto">
        <a:xfrm>
          <a:off x="8489156" y="1620440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34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 bwMode="auto">
        <a:xfrm>
          <a:off x="8489156" y="19038094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35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 bwMode="auto">
        <a:xfrm>
          <a:off x="8489156" y="19038094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36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 bwMode="auto">
        <a:xfrm>
          <a:off x="8489156" y="19038094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37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 bwMode="auto">
        <a:xfrm>
          <a:off x="8489156" y="19038094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38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 bwMode="auto">
        <a:xfrm>
          <a:off x="8715375" y="1053703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39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 bwMode="auto">
        <a:xfrm>
          <a:off x="8715375" y="1053703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40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 bwMode="auto">
        <a:xfrm>
          <a:off x="8715375" y="1053703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41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 bwMode="auto">
        <a:xfrm>
          <a:off x="8715375" y="1053703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42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 bwMode="auto">
        <a:xfrm>
          <a:off x="8715375" y="1053703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43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 bwMode="auto">
        <a:xfrm>
          <a:off x="8715375" y="1053703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44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 bwMode="auto">
        <a:xfrm>
          <a:off x="8715375" y="1053703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45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 bwMode="auto">
        <a:xfrm>
          <a:off x="8715375" y="1053703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46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 bwMode="auto">
        <a:xfrm>
          <a:off x="8715375" y="2632471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47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 bwMode="auto">
        <a:xfrm>
          <a:off x="8715375" y="2632471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48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 bwMode="auto">
        <a:xfrm>
          <a:off x="8715375" y="2632471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49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 bwMode="auto">
        <a:xfrm>
          <a:off x="8715375" y="2632471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50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 bwMode="auto">
        <a:xfrm>
          <a:off x="8715375" y="26931938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51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 bwMode="auto">
        <a:xfrm>
          <a:off x="8715375" y="26931938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52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 bwMode="auto">
        <a:xfrm>
          <a:off x="8715375" y="26931938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53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 bwMode="auto">
        <a:xfrm>
          <a:off x="8715375" y="26931938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54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 bwMode="auto">
        <a:xfrm>
          <a:off x="8715375" y="30170438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55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 bwMode="auto">
        <a:xfrm>
          <a:off x="8715375" y="30170438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56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 bwMode="auto">
        <a:xfrm>
          <a:off x="8715375" y="30170438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57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 bwMode="auto">
        <a:xfrm>
          <a:off x="8715375" y="30170438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58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 bwMode="auto">
        <a:xfrm>
          <a:off x="8715375" y="33408938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59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 bwMode="auto">
        <a:xfrm>
          <a:off x="8715375" y="33408938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60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 bwMode="auto">
        <a:xfrm>
          <a:off x="8715375" y="33408938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61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 bwMode="auto">
        <a:xfrm>
          <a:off x="8715375" y="33408938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62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 bwMode="auto">
        <a:xfrm>
          <a:off x="8715375" y="36242625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63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 bwMode="auto">
        <a:xfrm>
          <a:off x="8715375" y="36242625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64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 bwMode="auto">
        <a:xfrm>
          <a:off x="8715375" y="36242625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65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 bwMode="auto">
        <a:xfrm>
          <a:off x="8715375" y="36242625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66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 bwMode="auto">
        <a:xfrm>
          <a:off x="8715375" y="39885938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67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 bwMode="auto">
        <a:xfrm>
          <a:off x="8715375" y="39885938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68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 bwMode="auto">
        <a:xfrm>
          <a:off x="8715375" y="39885938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69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 bwMode="auto">
        <a:xfrm>
          <a:off x="8715375" y="39885938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70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 bwMode="auto">
        <a:xfrm>
          <a:off x="8715375" y="3604021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71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 bwMode="auto">
        <a:xfrm>
          <a:off x="8715375" y="3604021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72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 bwMode="auto">
        <a:xfrm>
          <a:off x="8715375" y="3604021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73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 bwMode="auto">
        <a:xfrm>
          <a:off x="8715375" y="3604021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74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 bwMode="auto">
        <a:xfrm>
          <a:off x="8715375" y="3968353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75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 bwMode="auto">
        <a:xfrm>
          <a:off x="8715375" y="3968353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76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 bwMode="auto">
        <a:xfrm>
          <a:off x="8715375" y="3968353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77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 bwMode="auto">
        <a:xfrm>
          <a:off x="8715375" y="3968353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78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 bwMode="auto">
        <a:xfrm>
          <a:off x="8715375" y="4292203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79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 bwMode="auto">
        <a:xfrm>
          <a:off x="8715375" y="4292203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80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 bwMode="auto">
        <a:xfrm>
          <a:off x="8715375" y="4292203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81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 bwMode="auto">
        <a:xfrm>
          <a:off x="8715375" y="4292203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82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 bwMode="auto">
        <a:xfrm>
          <a:off x="8715375" y="46565344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83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 bwMode="auto">
        <a:xfrm>
          <a:off x="8715375" y="46565344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84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 bwMode="auto">
        <a:xfrm>
          <a:off x="8715375" y="46565344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85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 bwMode="auto">
        <a:xfrm>
          <a:off x="8715375" y="46565344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86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 bwMode="auto">
        <a:xfrm>
          <a:off x="8715375" y="49803844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87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 bwMode="auto">
        <a:xfrm>
          <a:off x="8715375" y="49803844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42900" cy="314325"/>
    <xdr:sp macro="" textlink="">
      <xdr:nvSpPr>
        <xdr:cNvPr id="88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 bwMode="auto">
        <a:xfrm>
          <a:off x="8715375" y="49803844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</xdr:row>
      <xdr:rowOff>0</xdr:rowOff>
    </xdr:from>
    <xdr:ext cx="333375" cy="314325"/>
    <xdr:sp macro="" textlink="">
      <xdr:nvSpPr>
        <xdr:cNvPr id="89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 bwMode="auto">
        <a:xfrm>
          <a:off x="8715375" y="49803844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6027"/>
    <xdr:sp macro="" textlink="">
      <xdr:nvSpPr>
        <xdr:cNvPr id="90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A4DAE4C2-8F78-4A3B-B29C-D7723EEE9162}"/>
            </a:ext>
          </a:extLst>
        </xdr:cNvPr>
        <xdr:cNvSpPr/>
      </xdr:nvSpPr>
      <xdr:spPr bwMode="auto">
        <a:xfrm>
          <a:off x="8776607" y="421821"/>
          <a:ext cx="342900" cy="316027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6027"/>
    <xdr:sp macro="" textlink="">
      <xdr:nvSpPr>
        <xdr:cNvPr id="91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94C5D550-9262-4EAC-B28B-CCB58E0C3587}"/>
            </a:ext>
          </a:extLst>
        </xdr:cNvPr>
        <xdr:cNvSpPr/>
      </xdr:nvSpPr>
      <xdr:spPr bwMode="auto">
        <a:xfrm>
          <a:off x="8776607" y="421821"/>
          <a:ext cx="333375" cy="316027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6027"/>
    <xdr:sp macro="" textlink="">
      <xdr:nvSpPr>
        <xdr:cNvPr id="92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41CBEA3-9185-4305-98E6-1A588FEE0193}"/>
            </a:ext>
          </a:extLst>
        </xdr:cNvPr>
        <xdr:cNvSpPr/>
      </xdr:nvSpPr>
      <xdr:spPr bwMode="auto">
        <a:xfrm>
          <a:off x="8776607" y="421821"/>
          <a:ext cx="342900" cy="316027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6027"/>
    <xdr:sp macro="" textlink="">
      <xdr:nvSpPr>
        <xdr:cNvPr id="93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E34521-2BA8-4F08-A987-326E8C9FD74F}"/>
            </a:ext>
          </a:extLst>
        </xdr:cNvPr>
        <xdr:cNvSpPr/>
      </xdr:nvSpPr>
      <xdr:spPr bwMode="auto">
        <a:xfrm>
          <a:off x="8776607" y="421821"/>
          <a:ext cx="333375" cy="316027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94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94A05831-E01D-4DDC-96C6-50DE0D5FF315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95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673D0769-9ABA-4658-B93E-0CAE21621475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96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DC7B8B5-A8FB-4993-A11D-A650E4F6D3A3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97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4083F1-C379-4E5A-84F3-2CF9C596F98C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98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29621DD-5DF5-4F92-8538-34F101AC9B3C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99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2A1D400B-BD57-482C-98B7-4367A494946D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00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F93FE73-0647-4C68-8616-3B96A64BEF22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01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F8D402-CA28-4708-9A0E-2F1029C5C3FB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02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55349411-60AF-4615-9231-21398B5B8229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03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ACE596DB-C190-4F7F-8E93-A8D0FE2CD9C3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04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6829528-B1B4-41F8-80C9-BD71A90F5780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05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4C2062-C67F-4C45-9DA5-D2F0DD3288E2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06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5E391254-846E-4440-A3AC-1340684C52E2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07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5157929A-2DCB-421A-8A5B-1D3B4A133AFD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08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EABEAF3-A6B5-47A0-B78D-07DB6005B82A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09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AC4B7D-2B26-48F0-AC01-B9877CA204C8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10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A47D436A-38DB-4F95-972E-64C1D391233C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11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558B88D-8773-481F-84CD-30F997F9A6D9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12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CD7D45-47C4-4174-A2BD-14F11AB7DF54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13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3E17CA-E58E-48C5-8D3A-FDC96843D22C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14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D5F1419A-4641-4673-A6A5-90415A7482FC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15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33E1B631-F94D-424A-A3CE-96A7501A885E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16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0775990-8C1C-47D2-B0AE-07D62EDF784F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17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EC12DE-E5D6-486B-83B1-30C5002532BA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18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5B5F9C59-DC01-4121-97EE-676102DF811B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19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5517BED0-4DB8-4A30-A572-61B6598B891C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20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F868E54-D64B-463B-B974-05B3858F4265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21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8AA0E2-C3AC-49DD-A61D-808A0502556F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22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AD95FB1E-DA19-4488-A038-874CEC5D0C6F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23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EDB7CD-06E7-42B2-82CF-084A74952042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24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854DE2D-2AEE-44F9-B200-8EED85257F3D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25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A3184B-BCFF-46EB-894B-38C588CC355D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26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86A27329-E8F2-4407-8D11-BBF5003F3DA3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27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C6CFA160-D923-4701-AD4A-73AA079CFDA2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28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0DA17C8-108B-4948-A1E3-EF49B3F497B7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29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98FDBA-0439-48A2-88DC-0D1984F78CE3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30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DD9711BD-AE24-4864-A5BB-2118290FA3FA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31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9DCFED14-4294-4796-ACC8-57F931890A1A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32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CD55E32-B112-4242-8ABD-063E6AEE6070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33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C20141-FBA6-4290-BE1A-FD68CE748113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34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EEACFCFF-530B-4223-AB7E-B773848C803E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35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F1246C4B-BCE6-4636-BB00-1B1249A3FB8A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36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6263AA7-9BEB-48A0-9892-3A80E66B2B8F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37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3C5B00-FF1E-498B-85D1-A30B80BD37CB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38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6DED32BC-BF5C-472A-A25F-9A1DDABF6B9C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39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29B22CA5-6BAC-468E-A1CC-05DD2BDD49DC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40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5F692C1-FF97-4410-A3EF-9DDC7BB9E455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41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BC8CDD-7FA2-47C3-B2C0-0C2CB6D65BAC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42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61A7AF7D-CB98-4D9B-BC7F-5EE172A006F2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43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2EFCA93-184F-49CE-B7F8-AF739559B80F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44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A521CC2-F7E6-4432-8C09-2FB502EF6AFF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45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C5E724-DC20-4E77-9C86-7B3A6B409988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46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26D905AC-B655-4644-9D73-624D92ADC61C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47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7DF30A8F-9558-4609-BE53-EE7331C8C4F2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48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7417BAB-7E23-4C26-823B-B0EFA1ECB36F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49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DDD842-C8BC-4245-AF76-14197DDCFA05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50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DE5D2335-196B-4A30-BAD1-BA958C74BB81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51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1D1A9E3F-8132-4BF5-819C-721BF363810F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52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9AF652D-DAEC-4EC0-BE46-157ACE28D30B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53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5E8222-D7CE-449F-8EC2-6BFEDF6628CC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54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64D1BFE6-A08A-4440-BC89-CD166F7D3B40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55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F50EC037-D558-46D4-ABB6-8AF3F7B84A9C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56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14A1629-C44D-4F99-B608-2B80DAFF1FDC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57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E64DFD-4EFA-446A-A257-E987331F07D9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58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F9320D0E-0D3C-4805-BCBF-A954AEB3640A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59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7030E184-3215-4496-9C8D-6264A076B8B8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60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EB736F1-6EE5-4ADA-981E-710D2007BFDC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61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894D37-5C99-4ABE-A7B1-911B2596C6F3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62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7C263586-C037-4E0C-B948-A84CAFF0CCC3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63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E991FB78-727C-4DC2-AD1F-1ED51FBE3874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64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68F273E-73C2-40BA-A0A4-6BD7B625349A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65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FF837C-9694-4314-9218-701F28D35BCC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66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733EFCA6-9FE7-46D8-A470-47ABB0465FEE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67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37F10EEE-7AD1-46D7-BBFE-5E3FFF153529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68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99A63D7-EF5C-4C83-B030-9D72D3519B04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69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9DB4F7-7133-4BC1-AFC6-3918556D7090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70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C866F149-2AEF-4A47-9746-7DD6B57AC755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71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ED8753C0-3A56-425E-BB45-884073688418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72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8614AF7-EB5F-4C24-9D6F-29AD90D48726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73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F5E93AA-F805-47CA-8C04-9F6FD208FBAB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74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158BD9CC-A18F-4D3D-A6F7-D819BA7D3EAF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75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D37ABC13-B18B-416A-B40C-1FCA95EF5014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42900" cy="314325"/>
    <xdr:sp macro="" textlink="">
      <xdr:nvSpPr>
        <xdr:cNvPr id="176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69CF32A-2311-4C4F-9DF7-FE389AC91285}"/>
            </a:ext>
          </a:extLst>
        </xdr:cNvPr>
        <xdr:cNvSpPr/>
      </xdr:nvSpPr>
      <xdr:spPr bwMode="auto">
        <a:xfrm>
          <a:off x="8776607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27</xdr:row>
      <xdr:rowOff>0</xdr:rowOff>
    </xdr:from>
    <xdr:ext cx="333375" cy="314325"/>
    <xdr:sp macro="" textlink="">
      <xdr:nvSpPr>
        <xdr:cNvPr id="177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B0D790-A08F-4166-AB52-D1EABBCD46C2}"/>
            </a:ext>
          </a:extLst>
        </xdr:cNvPr>
        <xdr:cNvSpPr/>
      </xdr:nvSpPr>
      <xdr:spPr bwMode="auto">
        <a:xfrm>
          <a:off x="8776607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6027"/>
    <xdr:sp macro="" textlink="">
      <xdr:nvSpPr>
        <xdr:cNvPr id="178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BEA55B25-6676-4C02-A68D-DF3911E33000}"/>
            </a:ext>
          </a:extLst>
        </xdr:cNvPr>
        <xdr:cNvSpPr/>
      </xdr:nvSpPr>
      <xdr:spPr bwMode="auto">
        <a:xfrm>
          <a:off x="8776607" y="8722179"/>
          <a:ext cx="342900" cy="316027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6027"/>
    <xdr:sp macro="" textlink="">
      <xdr:nvSpPr>
        <xdr:cNvPr id="179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CC9182A-411C-4673-9448-8117B741992A}"/>
            </a:ext>
          </a:extLst>
        </xdr:cNvPr>
        <xdr:cNvSpPr/>
      </xdr:nvSpPr>
      <xdr:spPr bwMode="auto">
        <a:xfrm>
          <a:off x="8776607" y="8722179"/>
          <a:ext cx="333375" cy="316027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6027"/>
    <xdr:sp macro="" textlink="">
      <xdr:nvSpPr>
        <xdr:cNvPr id="180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CE83D5C-A554-4889-B70F-85036ED7FEC9}"/>
            </a:ext>
          </a:extLst>
        </xdr:cNvPr>
        <xdr:cNvSpPr/>
      </xdr:nvSpPr>
      <xdr:spPr bwMode="auto">
        <a:xfrm>
          <a:off x="8776607" y="8722179"/>
          <a:ext cx="342900" cy="316027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6027"/>
    <xdr:sp macro="" textlink="">
      <xdr:nvSpPr>
        <xdr:cNvPr id="181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8364F0-A9EC-4B26-9058-A7F1F4D1B1D2}"/>
            </a:ext>
          </a:extLst>
        </xdr:cNvPr>
        <xdr:cNvSpPr/>
      </xdr:nvSpPr>
      <xdr:spPr bwMode="auto">
        <a:xfrm>
          <a:off x="8776607" y="8722179"/>
          <a:ext cx="333375" cy="316027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182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6A6EF054-9D30-4D52-89D5-A08A151C50D6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183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EB2F8F37-DA13-4387-992D-C3FF1E438B8E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184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2C8DC41-93DB-46FA-A7B1-275ACE70252C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185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3B8785-17B6-45ED-8E0C-7BB93E73D600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186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223D9FB7-968E-4FF6-B13E-A403BE7208A7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187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17FB7E68-42C7-46E1-9671-4D62E9D950AA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188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E623F0E-ACFD-4927-8D9E-18EFA9E79FC9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189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EFB300-5095-466E-A1FE-551D39D27513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190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DDBDC9D0-29EE-40AB-B35A-8FB5015318E9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191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18C05E81-3169-42E3-9EE4-A79989079275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192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4A66A51-4309-4496-BEF8-5FAE74CD4D89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193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448BB5-3B3D-46C0-B776-1236D4FE438D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194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F8078C0A-4E53-4D86-A185-E045AED6FC19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195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3C66E47E-DC3E-457C-93DD-69403550160C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196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9403561-01F5-40EE-839B-27FB4F17FD1B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197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6A6216-BE30-4835-B64D-44C0D939B726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198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DECEAA51-F809-4ABA-8F3F-EA2936520F76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199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3D8AC490-8B55-4454-8096-D4F78ED102EB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200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34DAD05-383E-4E51-926D-85840BF0DA55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201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3ECA58-BAD1-4ED5-A202-BA5B5BFC4024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202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9294A410-189C-49F2-8F88-637DA2B1D270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203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AF0E4DEA-38D5-4AF5-946A-F25397846C0B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204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EFE00D9-799D-4485-B739-F8B11D5D5DEE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205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BD0662-CA1B-411F-B3C0-B6693CAA3635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206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BD4AFE27-8476-4491-BB3C-9E87C777AF7A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207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B688EAC1-87C5-4424-9B98-C2269C3D95B2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208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7FF5DDB-A93C-4791-B8CC-F602B936993C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209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420D09-4D97-4108-A214-3BF130388AFD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210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4D8DADA2-9041-430E-BD35-76CF9033DD54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211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F5E37E3C-85D7-4705-90FE-3E5C22315366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212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985DEC4-BF9E-4CA6-9565-D169DA4B5657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213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6AB77D-2B36-4422-BC50-CA4214535D94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214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E97360D-8B00-4292-98B1-1523BAFB3B58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215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89E5B22-849D-4EF5-A2EA-DD57D1C0401C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216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2915AB8-6FD0-4C4C-80CE-E91C3BA27141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217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E0E631-6933-4B1F-9358-AE1D91B408F9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218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607B32B9-4E3E-4830-BBAD-F07118B523AC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219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3563A1D4-301B-4526-A14F-FFC68BB34DF1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220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E70441F-32CA-48A1-BCE1-FC87BF1E8969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221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F367ED-50FF-4355-911F-E3E2B2EE1490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222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4F56B147-14AD-494E-AFEF-EE4589A34415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223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D370C1D-478E-4CA0-9F24-FAE52061A3AC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224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3CEE511-A586-468F-8B47-2C03D7BBDB64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225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9C8E6C-EC8E-49B3-AC54-6E30D2D281D6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226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F4D055A8-B0E1-44D2-B75B-B69C7F0E6369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227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6B48BAAC-4764-4EFA-A4A6-A792AB3C63A0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228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CBE1B5C-A96A-4CA1-9FE3-14EC991A98C8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229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677E8FB-4AD1-46B7-A683-8695C69F4A1D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230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CD372A24-9D91-4860-BDA8-CAEFB7893DC1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231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39322291-926D-457E-B95B-719465038809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232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30DEA71-F1A7-4230-8A2F-1C167E24B401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233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77D7BF-A56C-4524-B35A-8078819D99CF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234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6E3570DC-D7C5-499A-88B8-D19256301A3F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235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194DE4B7-08C6-4C6D-9A03-D9FA7FD7C36E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236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C099502-4036-45D6-9B14-C62C09DF805B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237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F0B5DD-DD5B-4808-A77A-156499C97678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238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B81DEE08-E7C6-482D-AFD6-45CAB36A5F89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239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B09CE6A2-07A9-4A8A-853D-E70B11154CF7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240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CDF8B55-8329-4B9A-B5CB-3F647F4A1F84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241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5A2696-4EBF-4568-A3A2-C48F11ABA625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242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EB3BF834-3CEA-4CB4-93F4-DFA47AB81533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243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34B8CA9C-DAE7-4879-B2F5-463FA6EF6171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244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C29EF98-5F5E-48D4-A64D-400B00CCBFF4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245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FB432D-E66E-416C-A985-EBC2B6F3CAC1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246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F0558C45-46D3-47E3-9FF5-C67EE2A56B6E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247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21C0C8E8-D1CD-42CE-9EFB-84FB4DA00816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248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8D4CC03-62F1-4EED-9931-2D044C93DD16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249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0AA4FC-88A8-4673-9E5D-828D2F13F80C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250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AF3EB867-668D-4A37-9F45-E79CFC1877D2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251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E0BF0D77-9477-437C-9031-797A91367EEE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252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279B0D6-71CA-497E-BB8E-C93CB4DAF784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253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30FF51-3A7F-4F06-95AA-72B90A25D04B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254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AB757ADE-F7C1-4CFC-848C-C56A8FA2D765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255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49EF4BB8-9FE8-4233-9BD5-CB37EEF0984A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256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0FCCB6-5DA4-425E-9C06-DBCF300C0865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257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649987-17F9-4E35-A51E-C7FC11A7D19C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258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9068F3AC-359D-46BC-93A8-9BF8337E6E08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259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C5AD0E4-057A-4A8D-81B0-55BCDB8BA7B6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260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41E8E8-BBC5-4C72-815A-691F7185BC55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261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360E52-7BFA-4551-834E-A1E23467FB9C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262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3D06B6B8-2D30-4A66-BB98-7A845A67F955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263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134F283-6EC7-4950-9A30-E82C47DEEAC1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42900" cy="314325"/>
    <xdr:sp macro="" textlink="">
      <xdr:nvSpPr>
        <xdr:cNvPr id="264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37B0BD6-56E2-4151-8AB6-495AAF67DFE7}"/>
            </a:ext>
          </a:extLst>
        </xdr:cNvPr>
        <xdr:cNvSpPr/>
      </xdr:nvSpPr>
      <xdr:spPr bwMode="auto">
        <a:xfrm>
          <a:off x="8776607" y="8722179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69</xdr:row>
      <xdr:rowOff>0</xdr:rowOff>
    </xdr:from>
    <xdr:ext cx="333375" cy="314325"/>
    <xdr:sp macro="" textlink="">
      <xdr:nvSpPr>
        <xdr:cNvPr id="265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9AFA7C-0F68-4161-83C6-34776D558C0B}"/>
            </a:ext>
          </a:extLst>
        </xdr:cNvPr>
        <xdr:cNvSpPr/>
      </xdr:nvSpPr>
      <xdr:spPr bwMode="auto">
        <a:xfrm>
          <a:off x="8776607" y="8722179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6027"/>
    <xdr:sp macro="" textlink="">
      <xdr:nvSpPr>
        <xdr:cNvPr id="266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44737604-5E8B-415E-AD27-9FB49902802B}"/>
            </a:ext>
          </a:extLst>
        </xdr:cNvPr>
        <xdr:cNvSpPr/>
      </xdr:nvSpPr>
      <xdr:spPr bwMode="auto">
        <a:xfrm>
          <a:off x="8776607" y="21594536"/>
          <a:ext cx="342900" cy="316027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6027"/>
    <xdr:sp macro="" textlink="">
      <xdr:nvSpPr>
        <xdr:cNvPr id="267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855957B1-2C65-4235-922B-7BE57FB3FDFE}"/>
            </a:ext>
          </a:extLst>
        </xdr:cNvPr>
        <xdr:cNvSpPr/>
      </xdr:nvSpPr>
      <xdr:spPr bwMode="auto">
        <a:xfrm>
          <a:off x="8776607" y="21594536"/>
          <a:ext cx="333375" cy="316027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6027"/>
    <xdr:sp macro="" textlink="">
      <xdr:nvSpPr>
        <xdr:cNvPr id="268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151F8B-DEC2-4FFC-953C-BB6727441B62}"/>
            </a:ext>
          </a:extLst>
        </xdr:cNvPr>
        <xdr:cNvSpPr/>
      </xdr:nvSpPr>
      <xdr:spPr bwMode="auto">
        <a:xfrm>
          <a:off x="8776607" y="21594536"/>
          <a:ext cx="342900" cy="316027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6027"/>
    <xdr:sp macro="" textlink="">
      <xdr:nvSpPr>
        <xdr:cNvPr id="269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C22433-225D-444F-B10F-F04906A92B61}"/>
            </a:ext>
          </a:extLst>
        </xdr:cNvPr>
        <xdr:cNvSpPr/>
      </xdr:nvSpPr>
      <xdr:spPr bwMode="auto">
        <a:xfrm>
          <a:off x="8776607" y="21594536"/>
          <a:ext cx="333375" cy="316027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270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4DE7544E-A101-4BBF-8B63-E03BC014C9BD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271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7A018FA2-2F43-4714-8312-FAF5B2243D02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272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FA5DB39-6A81-45C4-A9DE-7F4BA6CCC948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273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25D1798-C1E2-4503-927B-A69D3949077C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274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990E6D3A-78AD-4E48-8282-326AD2444964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275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B692C69F-F7DA-43D7-9D36-85A1A7E9E815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276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A1296E9-6CC6-496B-88BD-3F008C656820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277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E5779E-61EC-4AB8-930B-67DBA70B9B27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278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7AAD6E52-2A4B-4421-940D-69F0C46A81B1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279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AA4F7345-6277-4A1A-A87D-1FF203097FC5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280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1615203-E896-4A4A-822F-2ACA8F3E5900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281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706F91-8B7C-45AB-AE19-6B80CEEC4B4F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282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596C82FE-EDA9-49E8-A452-D4219C018F8D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283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8A4015D2-70E1-4A3B-BE62-D0EDE9867FA4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284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FCF63A5-FD94-43C1-AFA2-29376B666B76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285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650165-3780-4075-9628-94AF899FCD4E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286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F192D249-82DA-4D3B-B064-189282C8217C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287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8377D449-A5F0-4073-9A8C-9B9092D3DAA5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288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07B9475-DFD4-4836-9EC8-9134299B6094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289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545A11-7D92-46E1-8947-8EA502CA9F65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290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62E30A75-D5E3-48E8-B8D4-B9A3182413BC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291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9D0C506D-C62C-4EB0-826F-576040FA7290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292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B501CEA-A44A-4AC2-B41A-40A7CB4CC754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293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7ECD1B-9F3F-4BF6-A5C0-48813BE87E92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294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7384A4EF-1E6E-459E-B173-FCF0FDA11112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295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2163C873-FF89-4608-AC6D-42A5D7474A4E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296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6025963-501E-41CD-8E58-DE915CD679ED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297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CA4348-CEBA-4010-8902-3DDCEB69BA95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298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2B04E412-C927-44F1-978B-C3B9549D6FD8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299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973EC3-AEA7-453B-BEC0-0C65D729DDAC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300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7F4F010-495E-46EB-A50F-6E6B4CEAF7E8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301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C08C38-F51D-4C51-89B8-95EAAEA2184E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302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2832E3F9-6613-41E8-B87E-91CE67B0BE18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303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D54407F6-6C9D-42E1-A6FC-5B13E3B39C3D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304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54C4940-7B35-4FF3-AF98-6DD8C5DDE29B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305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AAD4F8-8681-4ADF-B68B-B4D7E8BD850A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306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44C0D99D-2116-42AF-AADA-5340D6DCDFD8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307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3F50728D-B1A3-4B6F-A68B-F50FBCAEFB89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308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EF4C085-B789-4709-9206-BFAA6145FAC0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309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4D1513-8491-4B9F-A099-A7CD775CD640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310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751EBB34-7D57-4302-8AD9-78CFDBA6D3AF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311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EC3FF27D-2BF7-488D-AF90-CDE35A0C793F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312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0849427-4BDF-433D-A7A4-287E646D9004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313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67D15C-41A6-404E-8A59-1B4058A0066F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314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4B41E9C4-0723-46F0-9ED3-22F8C91AECDA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315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12B07199-B9D0-4751-A1C6-406E4F2AE2DA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316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AA9431B-A41D-462F-8B50-516DECB2C90C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317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1E7B80-B05B-4FDA-9CD2-1402BEB8D0B2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318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211F9068-8D58-489B-AC72-72D48DAD00E9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319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FCC6CBEC-65E4-49BE-915A-A605E94FE6E8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320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D2FE861-6C3B-41DF-9A22-48486AB3BC50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321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26EA27-76F7-4AEB-A4D1-D6569CD70BDB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322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CC0FCC07-E648-4451-8BA2-DE38318FD786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323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7756D91D-E867-40EB-A64D-126084EB981A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324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F173F41-413C-4D27-AE74-F9220137972A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325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975A40-9C2D-40D9-8CA7-7D222AA8841D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326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35BF3A8-B4D4-42AE-BB57-698E7B44CF17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327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DB77DEB9-99E3-438F-98F8-FA5F2043B666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328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D9C75FA-F6A2-464B-9E59-9D3EB326F581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329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129F12-BC58-4221-B1E2-13423BA85EFB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330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E588557C-49F9-47F0-A33F-505D6A2E082A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331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4A85EFF3-0CD0-4F55-9333-003E9305C48D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332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8361FC4-8DBA-41A8-B44D-1851110A4132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333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598F38-7750-48A1-AC49-308A646DA9D2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334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330C2617-9186-4E5A-A782-DD061CDB7BAE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335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D12A030A-67BE-4E63-A0FB-B009D966D644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336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4CE76F5-7850-450D-85F4-C1FC172A170B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337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C3C102-20C5-4554-A791-332F6E7AD108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338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EE42C509-6337-422F-A932-3D583698806F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339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7271F46A-E08E-4AC4-9492-ABA488BF2124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340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73DD1DC-C58B-4E2F-B8B3-4DBBE8CFBE72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341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2F4792-30AF-4ECC-B21D-AA2AB7238B5B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342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4A04FC64-12D5-437B-8173-86F307068373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343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B8CBA2BB-464B-42B3-8E15-AEE801FC596E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344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2C9B001-FA31-405D-BAD1-C298A873FACB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345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79727A-FB16-4068-B266-2332D6388767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346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5FE71A50-3401-43E9-96E4-9B663A059D36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347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C885F5E1-B4E8-4878-B8DC-A93884BF3026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348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4462EDA-A78E-4BD4-8188-47688A587E9E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349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689CD4-88E9-4651-BA8E-08D20FE4D61E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350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A9C605B1-752E-4EF4-B35C-465597ACBD3C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351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33C6D99A-FF94-4DE0-9217-8DD78FD61ACE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42900" cy="314325"/>
    <xdr:sp macro="" textlink="">
      <xdr:nvSpPr>
        <xdr:cNvPr id="352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689FBC0-0D5E-4ED2-9401-A8DE87A2E19A}"/>
            </a:ext>
          </a:extLst>
        </xdr:cNvPr>
        <xdr:cNvSpPr/>
      </xdr:nvSpPr>
      <xdr:spPr bwMode="auto">
        <a:xfrm>
          <a:off x="8776607" y="21594536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132</xdr:row>
      <xdr:rowOff>0</xdr:rowOff>
    </xdr:from>
    <xdr:ext cx="333375" cy="314325"/>
    <xdr:sp macro="" textlink="">
      <xdr:nvSpPr>
        <xdr:cNvPr id="353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7B8798-C6A3-4CC5-8D58-8A2987FCDAFB}"/>
            </a:ext>
          </a:extLst>
        </xdr:cNvPr>
        <xdr:cNvSpPr/>
      </xdr:nvSpPr>
      <xdr:spPr bwMode="auto">
        <a:xfrm>
          <a:off x="8776607" y="21594536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6027"/>
    <xdr:sp macro="" textlink="">
      <xdr:nvSpPr>
        <xdr:cNvPr id="354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5D15E378-4EEA-4CEF-A2BD-23435E6F117C}"/>
            </a:ext>
          </a:extLst>
        </xdr:cNvPr>
        <xdr:cNvSpPr/>
      </xdr:nvSpPr>
      <xdr:spPr bwMode="auto">
        <a:xfrm>
          <a:off x="8790214" y="421821"/>
          <a:ext cx="342900" cy="316027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6027"/>
    <xdr:sp macro="" textlink="">
      <xdr:nvSpPr>
        <xdr:cNvPr id="355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8A9E3AFF-FFFB-4088-9D97-D5E4A5FDB6C9}"/>
            </a:ext>
          </a:extLst>
        </xdr:cNvPr>
        <xdr:cNvSpPr/>
      </xdr:nvSpPr>
      <xdr:spPr bwMode="auto">
        <a:xfrm>
          <a:off x="8790214" y="421821"/>
          <a:ext cx="333375" cy="316027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6027"/>
    <xdr:sp macro="" textlink="">
      <xdr:nvSpPr>
        <xdr:cNvPr id="356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2B96A70-BB49-4F3E-8E37-8E40585DBA2E}"/>
            </a:ext>
          </a:extLst>
        </xdr:cNvPr>
        <xdr:cNvSpPr/>
      </xdr:nvSpPr>
      <xdr:spPr bwMode="auto">
        <a:xfrm>
          <a:off x="8790214" y="421821"/>
          <a:ext cx="342900" cy="316027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6027"/>
    <xdr:sp macro="" textlink="">
      <xdr:nvSpPr>
        <xdr:cNvPr id="357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131C8B-DAFF-4BC0-B3D6-0AE5D3ECB61B}"/>
            </a:ext>
          </a:extLst>
        </xdr:cNvPr>
        <xdr:cNvSpPr/>
      </xdr:nvSpPr>
      <xdr:spPr bwMode="auto">
        <a:xfrm>
          <a:off x="8790214" y="421821"/>
          <a:ext cx="333375" cy="316027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358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8C2A9F1E-9E87-4AB3-870D-E530C2C9643A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359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E7E966AD-BF0C-4720-8AB6-73AC40095E75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360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E1CB73B-697E-412C-B42D-64333E4A6CD9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361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25966C-4D8A-429C-87D8-4F7CC07B2D58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362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4425688A-3CBA-4783-B01A-C402DF2E278C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363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BC370B45-771A-4A2F-97DB-1C36374CA978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364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17DB293-8624-4526-B33B-DC8C3734BB53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365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7D29FF-874B-489F-9B56-433FEF6F265E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366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AB3E653A-47A4-4E75-8178-B08AF14CBFF9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367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8254A9DF-4F7C-4E52-B59E-2A0E997CE0F0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368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6600313-DBE2-429E-9E27-525DDE016130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369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C2FD07-9A95-491F-A53A-6DBB3793DA50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370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8283D135-557D-4F8B-9142-90BB1C4BC7AD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371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67C4F5FA-B566-4742-8FDA-8917858BA37C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372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B6BEC4B-8DB5-434C-9D20-092C7454991C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373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529927-5BCB-41A3-9331-2DADB6CF903F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374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E4504020-6FE7-4A60-B73A-C3B2A012A1CB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375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8E4708A3-262F-42BD-A86D-5614E0505449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376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1EB1A62-7A84-482E-A34A-0CE74F446EA4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377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78FC6C-3E22-4028-B121-70331007CCC7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378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7190AEDF-906C-43EF-B27E-863C88D7D1CE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379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28F2F7D6-7F50-40B5-8C2D-75FE514A9EE9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380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583AF90-B0F6-418A-A4DC-38CE4DC6EDD9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381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1B3D9C-6089-46B9-A02A-C30BB58C31DE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382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DE74C932-A55E-4677-9481-EF36C9D008B2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383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F97D0475-B778-448D-AA2F-9E5438AF2EFF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384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B1376CC-0705-48D1-AD2D-C225854DB1CF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385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2198F4E-A124-46CF-BB61-C6456CD93761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386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FD2597-6F48-4504-9C98-45D0EF1DC007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387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86E5C36A-C4F0-4913-A710-3DEC6C56746E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388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C7D7601-E730-4A5D-969C-D984214B773C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389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284134-CDB4-4203-B989-AA02FAB101B8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390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407A2C1E-DAB0-4186-B7F1-CBFC82B74140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391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66F23424-B527-4204-85F3-B2206B6CBABF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392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1544E06-2235-472D-875D-74E0FC4DE40F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393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37E040-77C9-4EBB-BE2D-0977C1F0FA79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394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20233312-C4EC-4330-8CFB-AA3CF1478404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395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B8DB4B28-813E-44EC-9E68-A0A300D5F99F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396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4CE5D9-F341-41F6-8676-DCBFFCBD2375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397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CEC14C-902E-4A78-8ED4-EE0AFD100702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398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F066C81F-3058-40BF-91DA-D8685F3A252A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399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F1C9311B-7036-47CB-AAA9-9D2AFFE31220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400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C5ABE95-72FE-4110-B64D-64EB278120F6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401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C37CE0-A042-4C6D-BE2B-AD8E6A70DBDE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402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99B80EB5-FFFF-4CB8-A9CD-87CF689E2D2E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403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6B358E7F-DDDD-4E2D-93B1-3259BACF7F50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404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5A59690-6F0F-4DD2-893C-163E91089CD0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405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E6D660-DE58-4A37-A4E7-0B29658FF726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406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4B788392-88C4-4918-8DDD-DE85CF5FE721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407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64EDBC87-ECC8-4E69-AB71-1B1938F3D355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408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EB6734D-A536-48A6-92DD-396ACA9EAA70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409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0F79EA-E7A2-4084-A4F9-2773C55EBC04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410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E7F968A5-1D50-411D-A688-9E369ADE595B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411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D0CB7100-DCD1-49BF-9322-0B9158819372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412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FA4447C-4BE8-435C-82EB-DE3CDFB9C7AF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413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5DC658-EB7A-4F70-AC2D-C1BB5AD231BD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414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92719249-BE3E-451D-929E-000E045540DA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415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4E9103D2-5A76-484A-8AC5-56171AB4A884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416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2E88EA7-330F-4F36-8B54-30569F471EB6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417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137A45-0230-44B5-ADD6-27E42FB153C2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418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66410500-A247-4A40-ABCE-3997E50EDBDF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419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4471857-BBDB-4EA5-AD76-C4C70D5A3840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420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3EFAB6F-79C0-4EC5-AF45-1F7A2E73388C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421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DB0641-C3D3-4E17-952D-7DE9F8DE105C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422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E5886D8C-03D6-4245-AB04-8032B39278EE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423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9BB492FE-F424-43DA-8205-23D06ADF31D1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424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DCD1907-E1F4-4E21-91B3-C8BAC009FF77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425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DE86B6-BA72-4E97-B901-4C9A674D8D5A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426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281B3154-5EEA-42C9-AB09-C216E8C5BEB3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427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BF40B51C-B894-4002-A2E0-DA79F3F23ABE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428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50130B4-6CCE-406E-AA89-931B3369D499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429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39EFBE-0AC9-41B3-8304-BFDCE2CCF575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430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766BB6FD-8E26-464B-9533-6F3499E1979E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431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BBB3241C-0F2B-48C2-B21C-74D928EAB5B2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432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39B7CC8-63C9-48A5-81E8-D47FB4A73869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433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44046A-7126-4CE6-902D-22A51FC8EE6D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434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2540756E-4726-448E-8B73-8CBB4AFC2124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435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D8A42466-43BC-4301-907C-A2BDBE4F7520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436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B67AB5D-A278-401D-BA40-564C34A53365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437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77DC78-23BC-4E91-B921-E790F9452CAD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438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63FA3DA3-9719-41A4-8D71-97B9EA62DB00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439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607BEECE-378B-4C68-AFEE-025FAF9D8BDE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42900" cy="314325"/>
    <xdr:sp macro="" textlink="">
      <xdr:nvSpPr>
        <xdr:cNvPr id="440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CC35D09-95C4-4825-A5DB-D28A205C9EC9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63</xdr:row>
      <xdr:rowOff>0</xdr:rowOff>
    </xdr:from>
    <xdr:ext cx="333375" cy="314325"/>
    <xdr:sp macro="" textlink="">
      <xdr:nvSpPr>
        <xdr:cNvPr id="441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7650D8-A10B-496C-994A-C85897810414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6027"/>
    <xdr:sp macro="" textlink="">
      <xdr:nvSpPr>
        <xdr:cNvPr id="442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7184FCE3-1106-426B-B1F2-5A7B297967B9}"/>
            </a:ext>
          </a:extLst>
        </xdr:cNvPr>
        <xdr:cNvSpPr/>
      </xdr:nvSpPr>
      <xdr:spPr bwMode="auto">
        <a:xfrm>
          <a:off x="8790214" y="421821"/>
          <a:ext cx="342900" cy="316027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6027"/>
    <xdr:sp macro="" textlink="">
      <xdr:nvSpPr>
        <xdr:cNvPr id="443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D0CD76AA-DD3E-4223-BBE7-13E76EB40B24}"/>
            </a:ext>
          </a:extLst>
        </xdr:cNvPr>
        <xdr:cNvSpPr/>
      </xdr:nvSpPr>
      <xdr:spPr bwMode="auto">
        <a:xfrm>
          <a:off x="8790214" y="421821"/>
          <a:ext cx="333375" cy="316027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6027"/>
    <xdr:sp macro="" textlink="">
      <xdr:nvSpPr>
        <xdr:cNvPr id="444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6B0DAAD-989D-4CA0-A49D-84A18ECBE103}"/>
            </a:ext>
          </a:extLst>
        </xdr:cNvPr>
        <xdr:cNvSpPr/>
      </xdr:nvSpPr>
      <xdr:spPr bwMode="auto">
        <a:xfrm>
          <a:off x="8790214" y="421821"/>
          <a:ext cx="342900" cy="316027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6027"/>
    <xdr:sp macro="" textlink="">
      <xdr:nvSpPr>
        <xdr:cNvPr id="445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9921E3-9F61-4BDB-8315-FE0F42CEEC4C}"/>
            </a:ext>
          </a:extLst>
        </xdr:cNvPr>
        <xdr:cNvSpPr/>
      </xdr:nvSpPr>
      <xdr:spPr bwMode="auto">
        <a:xfrm>
          <a:off x="8790214" y="421821"/>
          <a:ext cx="333375" cy="316027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446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1E22F38A-8AC1-422F-B654-0D28BC6B8F5C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447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1DA38C5F-9CC3-45BA-A00B-897547CC085F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448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015E958-3E27-40DD-972D-EF30DFE4095F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449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D9BAB8-FB73-4925-B353-4B6F575F3ECA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450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CB09E15F-FACF-47E3-A224-EF738C65B959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451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80193C8D-B0F4-4010-9952-DC1E11CE8C85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452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32AEF4E-FDC5-46F0-AA49-1FF2850F4D12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453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8BCA13-B65E-4D0D-BC10-BEE3D12C9EBB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454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33F5F428-0BE2-4941-A505-04D09A50C328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455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1FCEE35B-6468-4C97-B654-9F8EBEBAAA63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456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89A326-BB22-4567-B37A-A7434141B237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457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55D5F3-05CA-4D7D-BA3F-DC4498ADAC60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458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6AABB512-C839-4B03-A79D-CFD5143759BE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459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969B9F8A-68DE-4D80-BB71-95708A37C7B5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460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E53351-B123-48C2-AFB2-D8865825D942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461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E9ECD8-2D25-43AB-B664-3CA55ABA38CD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462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C5F3CFD5-5684-4D4B-B6DE-4CB433389B43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463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3CF2138C-0864-4027-BE43-189813A0E894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464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376C3AF-E8DA-4139-B7F3-2B1611BF8819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465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91C2E3-454D-4A97-B1E8-23D97250612B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466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20965D81-5A3A-41E9-A8F5-553C90B5B86D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467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853CE66A-5026-4660-8BEC-E968C43F209A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468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7EEE13A-7C47-4898-80DC-BFA2526FBC5E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469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98241B-25FB-4652-9D27-7642B49B52DE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470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F88FDDA6-40B9-4F9A-BCC1-F5D88F798366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471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BC5C8E85-6F1B-49B8-9B4D-BD0B51485263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472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8F2AE4-4DC6-4542-ABFB-4AA4561C28A8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473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593E97-3D76-45A9-AA95-011D3F6E5992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474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E5CFC8F6-899C-4CFE-813F-D763389F6C9B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475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4C5D2BFF-8ADB-421B-A15A-99F06BEAB87B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476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34A6A3-F415-4250-AB8C-E08F98942983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477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77FDDD-4E1C-4131-BE11-D46060A2C081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478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9EE4FB20-3AF5-4323-8DB1-0B6BF6AFEC47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479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98C9E95C-42FD-4B7E-8CA1-6A2ACC8789F9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480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2BCA5C6-6966-42E4-A927-0A9A2E7C10E8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481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F5446A-61F7-4DEA-BDBE-CF26A3B389BE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482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88E605F2-A2A7-4BDF-B6CB-84205B45ECDF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483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1451618F-3F36-4FCE-AECF-A05227362824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484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4B4740D-BC5C-43D3-87C4-C9E186A5C709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485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F34DE1-3721-4CEE-A1F7-B06680A272F9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486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FC7DF004-6021-4C5D-BA07-B07F1AE1B146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487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DC35AF82-8A50-4B4A-9D5D-244D84772C57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488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35AC116-335C-4FFF-960F-68E6A8663DAD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489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66C77E-45F4-4A4B-94C4-A3FE9379725B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490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88D89BD9-2FCA-4744-80DE-555EE272A574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491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E586BE94-9A9F-4CCF-8728-3495B59D4F1B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492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C35D6ED-B41D-4A99-9677-BB3DB2B90E96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493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BF5C61-07E5-432F-9A96-2E9331A45757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494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5457FFFA-FF63-48FC-97CD-6FBE9E7333A8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495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B7276E96-C99F-4BF4-A705-ADBE05B93179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496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8ECB73F-CD5D-43A5-8CCB-F4D592B28997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497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307847-E435-4C55-B027-3636DBB3357B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498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55644C7C-B5C5-4F21-A983-1B7A5E81583E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499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C45C3E9F-53BA-4F52-9E82-C2851A5C72B8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500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193ADF-20D0-4A08-BEA8-67ED09255849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501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DA0695-0239-4776-90FF-174DE3FBBEC6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502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1CC8EEC7-0EEE-435A-A9C4-2D424B550B44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503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509C9E79-8A38-453C-BBCF-9F62DFBEEF30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504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AA5B17E-AD23-41F5-BF07-824A24608BE8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505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420CCF-D04D-4ED6-911D-B59A4CEA4A46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506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1368D448-ABD9-45F4-9647-12700380B455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507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91754642-B66B-4071-9E00-C73581E3AE4E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508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C28F60E-9BA8-44F7-B40D-25D8642C66F1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509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FC1838-A96D-4AD4-B9EB-3ACAA7D0ECE3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510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D48E009B-C7AD-430B-A848-D574782D29A0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511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6A7FC5B-DFE7-478D-9EA5-DE56DF61FEF9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512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74CA827-11E3-46A5-B623-9468472020A6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513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A44468-AFF1-480C-A625-A290BEC7D9B6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514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919B8B44-E860-4DB1-826A-FA2E1EA27B2C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515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4AB06134-DC19-4AD3-A68D-1E800DF3B9FF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516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B6662AF-F9B9-4B9F-95C1-25436C3CE13B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517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AB52D21-6050-4760-82A7-0C5D7FE91983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518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72AD69CA-F07E-406B-A6E5-0532F45C146D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519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2E76BD13-165B-4DA5-918F-50162E57C651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520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C074188-DED3-45D7-B5C6-E0B785996B8D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521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891891-4BA8-44F5-8E86-4BFF8D8F6FFE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522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C39E9715-B897-488F-85DE-CB06E0EF171E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523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D1172810-B5E4-4CD0-88EC-61A67CB0A5C2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524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B99B575-8AC6-4274-88D8-9905544B0431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525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9CCBCD-4DFD-4413-A91B-58BBB59A269F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526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F7A5E9A3-0B0C-41E7-8D04-60F78232BCDD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527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B33EDB26-8CFB-4C52-AC30-FDD9B1716D4B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42900" cy="314325"/>
    <xdr:sp macro="" textlink="">
      <xdr:nvSpPr>
        <xdr:cNvPr id="528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5D84394-9CFD-4DB1-BE6B-F82F75ADD833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87</xdr:row>
      <xdr:rowOff>0</xdr:rowOff>
    </xdr:from>
    <xdr:ext cx="333375" cy="314325"/>
    <xdr:sp macro="" textlink="">
      <xdr:nvSpPr>
        <xdr:cNvPr id="529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2B226D-2FD7-4CDE-B285-E5907AFCE099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6027"/>
    <xdr:sp macro="" textlink="">
      <xdr:nvSpPr>
        <xdr:cNvPr id="530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FF574470-D1E2-4A02-823D-C39E230EF532}"/>
            </a:ext>
          </a:extLst>
        </xdr:cNvPr>
        <xdr:cNvSpPr/>
      </xdr:nvSpPr>
      <xdr:spPr bwMode="auto">
        <a:xfrm>
          <a:off x="8790214" y="421821"/>
          <a:ext cx="342900" cy="316027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6027"/>
    <xdr:sp macro="" textlink="">
      <xdr:nvSpPr>
        <xdr:cNvPr id="531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57586A46-EC74-4134-9289-CCC4AD9B02D1}"/>
            </a:ext>
          </a:extLst>
        </xdr:cNvPr>
        <xdr:cNvSpPr/>
      </xdr:nvSpPr>
      <xdr:spPr bwMode="auto">
        <a:xfrm>
          <a:off x="8790214" y="421821"/>
          <a:ext cx="333375" cy="316027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6027"/>
    <xdr:sp macro="" textlink="">
      <xdr:nvSpPr>
        <xdr:cNvPr id="532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7C7C97B-A951-4EE4-904A-BC9F09E26DC0}"/>
            </a:ext>
          </a:extLst>
        </xdr:cNvPr>
        <xdr:cNvSpPr/>
      </xdr:nvSpPr>
      <xdr:spPr bwMode="auto">
        <a:xfrm>
          <a:off x="8790214" y="421821"/>
          <a:ext cx="342900" cy="316027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6027"/>
    <xdr:sp macro="" textlink="">
      <xdr:nvSpPr>
        <xdr:cNvPr id="533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F0CC043-0E11-40B7-81C1-956C7C317890}"/>
            </a:ext>
          </a:extLst>
        </xdr:cNvPr>
        <xdr:cNvSpPr/>
      </xdr:nvSpPr>
      <xdr:spPr bwMode="auto">
        <a:xfrm>
          <a:off x="8790214" y="421821"/>
          <a:ext cx="333375" cy="316027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534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C767F94-8FC2-4E89-939E-CCC9A0333548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535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B42AFBBD-6E96-4166-B5FD-BCE6E5608683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536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7FF95B9-CCE0-408D-ABD9-FE4E14456964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537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953C25-F41C-47B6-A15A-EE23F6BF132D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538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8E92F7F4-2D23-409B-9B62-9121BF2D935A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539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D07463C9-0C01-4D60-BF90-26B1B4FF2573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540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A14AD8E-6559-4778-9647-940D3CC11A49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541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7DA8AC-DC10-4BCC-A280-000763EE5B22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542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EE360847-5ABD-4949-BB9B-A8E886F23AF1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543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69DC11B9-71CF-4C68-9AED-32716CAE230B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544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9AA43FB-0F7E-46B9-BF9F-1B06919CD775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545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F97349-746C-48C7-AE97-BD7A520B66E5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546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B4654E23-DE18-4224-A37F-5CF6E783503D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547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4C8F845E-DF25-4C37-8783-C04EC84F1275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548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73F382E-E688-461F-B8B5-CD7C64685BD9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549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0D4DEB-97D2-4AE8-82D7-38E035117D5F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550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A5F837BF-0F50-46C8-8F0C-E2FE0DF9B2A9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551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78D753A5-3B55-464B-B369-0C27BA2441BC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552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55B3CBA-471B-4EAF-BDB6-C8E090F65902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553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CC64C9-3CAF-4773-A533-F78B129004F6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554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E83B994F-2411-44BC-A06A-5E6987BD1425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555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F19D1F42-87E6-429F-AB95-B1A1C82F007A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556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836ECE8-F57F-4368-B792-B30488888068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557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0EA2ED-E405-4ACF-A5F6-9811C403EEF3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558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21DD1974-6ADD-4EF4-AEAC-88627F50AE92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559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1AFCB6A-36E9-465C-AC28-E45BC2137019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560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D5B9F4C-3803-4E0A-9E3A-7EB4BAAB2AC8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561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DDF681-9125-4AB1-B6FC-98E8A10A8176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562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F44E2297-3805-429E-A673-F1B9FFEBC739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563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AFCD6658-7668-4CBB-A1A8-3E969A83568F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564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B3E5E03-647B-4793-84F5-0D3997382898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565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393D48-B0D6-448C-A25B-23AE02E00FAA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566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27C6F413-92C1-4AA3-9543-E6D1BD18865D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567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F9FD5D9-6E37-4E00-9FAE-87D98AD12910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568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925B5F8-7912-4157-9D3B-FC8EBDDE3CBE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569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71B7F9-C6B8-4791-8E28-AAEA278694DE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570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2BC0362F-5FE9-4228-B52E-6E5F45DEE977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571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7669451C-1E54-4BA5-B93D-8FD44AF80BF3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572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2C20382-0D74-4DA9-B2E0-1D938C78883B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573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AB4040-7790-410D-905B-D88C02A7101F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574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C5E3F888-C418-4D1F-81D4-BFF2EEAA5670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575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2840C209-5DF0-489A-9635-F1F23EC23DF9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576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3E119A4-4D0C-4D2B-89C1-14302D0B0712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577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640347-C7A4-423C-B546-A6C0D1C1DEA3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578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1AE18B74-C372-49B6-AEC4-EFEFF46E59E8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579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DBE1B571-212B-49AE-9D2F-ED69CF6BF814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580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B539A28-440C-4DB9-AC66-CA17659EBB4C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581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FDEC0D3-55A6-4BF6-A8A2-173F1C6DBDE7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582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C6EE4987-7D90-4A6E-B31E-C22DF90E79A0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583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D4C426E2-FFC4-429C-816C-525EFF09437E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584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DDBFAF9-1BE3-410E-8BBB-9560F7588E40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585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3C4E7F-461A-42C0-8CD7-720C776B7E56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586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CB208670-037B-4F06-BD9A-9A644BF37BB8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587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4E28DCED-BF87-4593-B4DB-F4B2FE0B655C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588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61C85F2-EC58-4508-9CF2-3337C467EA33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589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A40555-9D63-40D7-8C77-7F7925443A96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590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40EDDA24-0DFC-4458-B4B6-9C75B1CEE2B5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591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101FC106-3E6A-4566-8534-800EEEEF141F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592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43BC20-178E-411C-A187-3A0C6826AF97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593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B5DBEF-23DF-4F98-A3F7-4F4C12F73D33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594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222F7FE9-94D0-4002-9548-E4F86E9B9387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595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D7748B4D-C2F8-4AF6-833C-AE267DACBA09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596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523EF52-DF0E-42E8-BE21-7B9559EE1890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597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05D3A9-0173-4DC4-854D-B3CD0CED407F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598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EA06B3D6-10A9-441F-B4A3-6FF4C3B77B2C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599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6A3890D4-B824-43E6-8E70-9B1D4CD0338F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600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D12069C-67DF-435F-8F4B-4E91E40F5970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601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CDF25F-6206-4294-AE43-22C775289094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602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DF9C41FB-0061-4A44-A19C-94A43FFE2A74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603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D2EA1D7F-6B97-4177-AAEB-1D5569174B34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604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9A100FB-3340-4152-B25F-8D92FDC85E3F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605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F028833-E5CE-4379-B7BC-180545E52D95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606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D2BEA5D5-C9CC-4F7E-888F-85797FF44141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607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A0960300-FE79-422B-9D1C-036FF1A132E0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608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A09D0F4-0816-4F64-8C27-F72CA7EC6914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609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963341-7378-47AA-9C5B-F28BCA229FF7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610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3550C2E0-5DDF-4605-AA13-EEE266D8CC0C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611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9CB2EF82-4798-422D-9A46-649716E6465B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612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5302BBF-7806-4DD0-9A6D-6DB4E59EF1D9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613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8D5606-5F74-4227-B2C2-DA2BD63F851B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614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D6E05404-7932-473E-982B-76966401CEEB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615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60D3D9A-EA67-4683-9872-049192E06E6A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42900" cy="314325"/>
    <xdr:sp macro="" textlink="">
      <xdr:nvSpPr>
        <xdr:cNvPr id="616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45E55D0-0A7E-4909-9FAD-59C811DCFEAF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129</xdr:row>
      <xdr:rowOff>0</xdr:rowOff>
    </xdr:from>
    <xdr:ext cx="333375" cy="314325"/>
    <xdr:sp macro="" textlink="">
      <xdr:nvSpPr>
        <xdr:cNvPr id="617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094401-02F9-44FC-AF25-235E46F84042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6027"/>
    <xdr:sp macro="" textlink="">
      <xdr:nvSpPr>
        <xdr:cNvPr id="618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B9EAD767-5028-45D3-8C95-0BC4F3A20E24}"/>
            </a:ext>
          </a:extLst>
        </xdr:cNvPr>
        <xdr:cNvSpPr/>
      </xdr:nvSpPr>
      <xdr:spPr bwMode="auto">
        <a:xfrm>
          <a:off x="8790214" y="421821"/>
          <a:ext cx="342900" cy="316027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6027"/>
    <xdr:sp macro="" textlink="">
      <xdr:nvSpPr>
        <xdr:cNvPr id="619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317D9095-50B4-4B3C-BD6A-CD4D6A1F03A6}"/>
            </a:ext>
          </a:extLst>
        </xdr:cNvPr>
        <xdr:cNvSpPr/>
      </xdr:nvSpPr>
      <xdr:spPr bwMode="auto">
        <a:xfrm>
          <a:off x="8790214" y="421821"/>
          <a:ext cx="333375" cy="316027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6027"/>
    <xdr:sp macro="" textlink="">
      <xdr:nvSpPr>
        <xdr:cNvPr id="620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9F9C3C4-BA4C-4C20-8A5B-36D257FC341F}"/>
            </a:ext>
          </a:extLst>
        </xdr:cNvPr>
        <xdr:cNvSpPr/>
      </xdr:nvSpPr>
      <xdr:spPr bwMode="auto">
        <a:xfrm>
          <a:off x="8790214" y="421821"/>
          <a:ext cx="342900" cy="316027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6027"/>
    <xdr:sp macro="" textlink="">
      <xdr:nvSpPr>
        <xdr:cNvPr id="621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EFC10F-9371-4E93-A240-F57F738E3017}"/>
            </a:ext>
          </a:extLst>
        </xdr:cNvPr>
        <xdr:cNvSpPr/>
      </xdr:nvSpPr>
      <xdr:spPr bwMode="auto">
        <a:xfrm>
          <a:off x="8790214" y="421821"/>
          <a:ext cx="333375" cy="316027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22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AC96337F-F4F1-4DA6-B93B-F5F52DE759CC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23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43F55CB6-4530-4624-BCF1-DE9D8760ECE2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24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CA6198-486F-40C2-946C-97CC2575FC68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25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C0FF99-6A2B-4B22-9B62-6291CD71D8A0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26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F841B5D-E824-4944-AEAE-133819BFB3FA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27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FCBA1577-B444-4F43-8905-96AE5D11F1F8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28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AAF4105-BB7A-4826-A0BF-6AC26A88E65C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29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47793F-8329-4D6A-86ED-EB2AA5ADABF3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30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B7B911A3-1A76-4189-B50E-032A79A2F764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31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745619D-409E-452D-80A3-73C8E734E82D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32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ECDD6D8-E3C2-4F2F-AE62-EAD46F56FA9B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33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A85019-4F45-4F12-866C-CFEC4DE4DFCE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34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6EE49D4E-DB14-4DD0-93C5-A03D26394A1A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35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907ADB6E-7EFD-4685-9CE2-D48E62A69C78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36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2C7C27-99C5-413D-9607-1F8D4B51A4A3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37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B008CD-B4E1-4E07-A44C-D03483F1A7EF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38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45E99BFD-9336-4E29-B1E0-265FBF29F3D4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39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25E6C0B4-302C-495A-8C72-0F39154893B3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40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7CED082-17AB-42AE-81FA-36E707C8DEFB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41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A10D855-05F9-4600-AA08-83992188BF67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42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DFBDFCF7-9773-4C6E-A205-4BE133D5F222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43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1D2ACAEB-1292-42C8-B5ED-3FCAEDD5F552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44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B96E77-A37A-4B48-AA54-4AFE85417343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45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251783-EC5F-4D21-B4EF-781C41FFF602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46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CAC2F9C9-4337-4668-8392-E3B24173C66B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47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67A95102-C727-4B0D-BE09-F9B6E46E47C2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48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AB550D9-99C1-4C9A-9137-E1C77FA8369B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49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C81387-A188-44BF-B576-393E3B3FDC95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50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AFBA1B29-28BA-41B9-A64F-CB848AAC8604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51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D71E8BD-D02D-45C5-917F-2A3B192BAEFA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52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0942F59-651B-47DE-A15E-C72CC78FCB89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53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2BC726-DDC9-4DD8-85B8-48CC99F315CD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54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544B9715-C26B-4935-96D4-16A24CFF882D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55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393C0C04-4E12-42EF-9970-3453D7052E97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56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29B6F77-C05E-4440-9241-7D8039A37208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57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223C80-A6F3-4B5E-8DBD-792A1407BACC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58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C32D02-296A-4720-B01F-D5B286F46025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59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FEE14566-BEC6-43B9-8679-15E771E2FE82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60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2287348-1D24-4B2F-BF9A-C044EE8998B3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61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78EA6D-962B-46BB-BDB5-F1945F1AF613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62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E92ABF96-74A5-4C2F-8CB5-817CA4593971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63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A321B228-0493-4C66-85EC-FDB30788DB65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64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6CE4175-1D47-43D6-AC84-612EF76717CD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65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D6A1B1-456C-4407-A50A-8CB900565770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66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81DFA35E-B0F7-4442-8A72-E95933A6F45C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67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705F6C98-A195-4C36-B36C-9C77B50C9DA3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68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458CFEF-A271-4CAD-8FE6-95BA636F2F36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69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2F3CAC-2CE9-4ABE-BD97-886C765459A4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70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DA22920-AF8D-4416-8FBD-85B10022F94D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71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944F9A82-B9CE-4A1D-AE74-D85A7D84E23E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72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6BFBA97-81E4-4B47-8CBF-66625CE9E900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73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A35088-006E-4ECA-904B-F4AD486AE78E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74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470298F8-8128-4516-9205-5119A91D8B13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75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6D566EB0-7BA2-4248-8513-09FAB5F1E113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76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06F4099-8527-4216-BDB1-24FD9A209F6F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77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B236E6-2E19-4014-8826-932AF68B731C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78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2FA4428D-C5FE-4933-9BD9-8796FDA71D8E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79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A192BB37-7082-4ED3-AEE7-E5D7857C705B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80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D06A85C-B452-4A03-A665-CC954261EEF6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81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CB4CB5-B41C-41DF-9E61-3E9F09D439ED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82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7FFA8D60-427A-46C7-949D-6845366A3816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83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77A46B94-1D79-4B19-B380-95340923B932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84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238610B-93DB-4271-B68E-FC62B91C808E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85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48324E-8745-4A9C-8D2C-3A6C4C8B626D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86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3A82717C-0C26-47B6-ACAE-B6268BB16BE6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87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4E64F305-7905-4E9B-B8F0-1673D15A6126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88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F7C10D3-E540-4FC9-943E-F73D41A3F0D4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89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F16C65-5CB2-4714-866E-7660EE900042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90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B8520995-7766-4B90-A8A6-374A4915116A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91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9D7EE876-068F-4B95-B749-11A7B17E4C20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92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816C232-44F3-42FE-B161-0C72B29D78AD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93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AE2789-E6C7-489A-8D1D-AE571847BD7C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94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9BDB46EA-FCCA-4A8A-9747-874D5CC0FE93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95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64FB5ED0-A5B3-42B7-A3AE-30ED6C368E80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96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A636755-239A-480F-91A8-B6A0D60E24DE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97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8BE60B-FE82-4853-8EC8-2CB83CA996A8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698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2D9B43AA-614C-4E09-AA8D-2CEBBC30FF3B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699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7F590627-CF75-437D-B36F-D37A7753BB72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700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37F0E7-CAEB-4CAA-951E-7DEAEC738FDD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701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9DB9F5-C57A-45AD-BE3F-3C39AE452CC5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702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57BE0818-E120-4B83-8BD6-C4688DD6D8F4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703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8056A50E-8C7B-4D10-86A9-381C2204EB66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42900" cy="314325"/>
    <xdr:sp macro="" textlink="">
      <xdr:nvSpPr>
        <xdr:cNvPr id="704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AE19E19-FB01-438D-B58B-553A2F0B9BB7}"/>
            </a:ext>
          </a:extLst>
        </xdr:cNvPr>
        <xdr:cNvSpPr/>
      </xdr:nvSpPr>
      <xdr:spPr bwMode="auto">
        <a:xfrm>
          <a:off x="8790214" y="421821"/>
          <a:ext cx="342900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192</xdr:row>
      <xdr:rowOff>0</xdr:rowOff>
    </xdr:from>
    <xdr:ext cx="333375" cy="314325"/>
    <xdr:sp macro="" textlink="">
      <xdr:nvSpPr>
        <xdr:cNvPr id="705" name="Picture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037243-7D9C-4F9B-8BB5-697B5259C561}"/>
            </a:ext>
          </a:extLst>
        </xdr:cNvPr>
        <xdr:cNvSpPr/>
      </xdr:nvSpPr>
      <xdr:spPr bwMode="auto">
        <a:xfrm>
          <a:off x="8790214" y="421821"/>
          <a:ext cx="333375" cy="3143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ning%20sauce%20S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lanning%20sauce%20S0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lanning%20sauce%20S1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lanning%20sauce%20S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euil2"/>
      <sheetName val="Feuil1"/>
    </sheetNames>
    <sheetDataSet>
      <sheetData sheetId="0">
        <row r="1">
          <cell r="B1" t="str">
            <v>N° Comm.</v>
          </cell>
          <cell r="C1" t="str">
            <v>2e code Article</v>
          </cell>
          <cell r="D1" t="str">
            <v>Description Article</v>
          </cell>
          <cell r="E1" t="str">
            <v>Date Dmdée</v>
          </cell>
          <cell r="F1" t="str">
            <v>Quantité Commandée</v>
          </cell>
          <cell r="G1" t="str">
            <v>Planif.</v>
          </cell>
          <cell r="H1" t="str">
            <v>Statut</v>
          </cell>
          <cell r="I1" t="str">
            <v>Type Art.</v>
          </cell>
          <cell r="J1" t="str">
            <v>Date effet Prévue</v>
          </cell>
          <cell r="K1" t="str">
            <v>Date Début</v>
          </cell>
          <cell r="L1" t="str">
            <v>Type</v>
          </cell>
          <cell r="M1" t="str">
            <v>UM Art.</v>
          </cell>
          <cell r="N1" t="str">
            <v>Magasin/ Usine</v>
          </cell>
          <cell r="O1" t="str">
            <v>Date Comm.</v>
          </cell>
          <cell r="P1" t="str">
            <v>N° Ligne</v>
          </cell>
          <cell r="Q1" t="str">
            <v>Description OF</v>
          </cell>
          <cell r="R1" t="str">
            <v>Priorité</v>
          </cell>
          <cell r="S1" t="str">
            <v>Qté comm. UM sec.</v>
          </cell>
          <cell r="T1" t="str">
            <v>UM Sec</v>
          </cell>
          <cell r="U1" t="str">
            <v>Description</v>
          </cell>
          <cell r="V1" t="str">
            <v>Chaîne/ Cellule</v>
          </cell>
          <cell r="W1" t="str">
            <v>Cmde clt Asso.</v>
          </cell>
          <cell r="X1" t="str">
            <v>Type Associé</v>
          </cell>
          <cell r="Y1" t="str">
            <v>Soc. Clé</v>
          </cell>
          <cell r="Z1" t="str">
            <v>OF Regrpt</v>
          </cell>
          <cell r="AA1" t="str">
            <v>Client</v>
          </cell>
          <cell r="AB1" t="str">
            <v>Supérieur</v>
          </cell>
          <cell r="AC1" t="str">
            <v>Cat. 01</v>
          </cell>
          <cell r="AD1" t="str">
            <v>Cat. 02</v>
          </cell>
          <cell r="AE1" t="str">
            <v>Cat. 03</v>
          </cell>
          <cell r="AF1" t="str">
            <v>Emplacement</v>
          </cell>
          <cell r="AG1" t="str">
            <v>Référence</v>
          </cell>
          <cell r="AH1" t="str">
            <v>N° série/ Lot</v>
          </cell>
          <cell r="AI1" t="str">
            <v>N° art. Syst.</v>
          </cell>
          <cell r="AJ1" t="str">
            <v>3e code Article</v>
          </cell>
          <cell r="AK1" t="str">
            <v>Quantité Expédiée</v>
          </cell>
          <cell r="AL1" t="str">
            <v>Quantité Annulée</v>
          </cell>
          <cell r="AM1" t="str">
            <v>Suf. Cmde</v>
          </cell>
          <cell r="AN1" t="str">
            <v>Date Réal.</v>
          </cell>
          <cell r="AO1"/>
          <cell r="AP1"/>
        </row>
        <row r="2">
          <cell r="B2"/>
          <cell r="C2"/>
          <cell r="D2"/>
          <cell r="E2"/>
          <cell r="F2"/>
          <cell r="G2"/>
          <cell r="H2"/>
          <cell r="I2"/>
          <cell r="J2"/>
          <cell r="K2"/>
          <cell r="L2"/>
          <cell r="M2"/>
          <cell r="N2"/>
          <cell r="O2"/>
          <cell r="P2"/>
          <cell r="Q2"/>
          <cell r="R2"/>
          <cell r="S2"/>
          <cell r="T2"/>
          <cell r="U2"/>
          <cell r="V2"/>
          <cell r="W2"/>
          <cell r="X2"/>
          <cell r="Y2"/>
          <cell r="Z2"/>
          <cell r="AA2"/>
          <cell r="AB2"/>
          <cell r="AC2"/>
          <cell r="AD2"/>
          <cell r="AE2"/>
          <cell r="AF2"/>
          <cell r="AG2"/>
          <cell r="AH2"/>
          <cell r="AI2"/>
          <cell r="AJ2"/>
          <cell r="AK2"/>
          <cell r="AL2"/>
          <cell r="AM2"/>
          <cell r="AN2"/>
          <cell r="AO2"/>
          <cell r="AP2"/>
        </row>
        <row r="3">
          <cell r="B3">
            <v>2777335</v>
          </cell>
          <cell r="C3">
            <v>22000490</v>
          </cell>
          <cell r="D3" t="str">
            <v>SCE Citron Mering C4 FUT /0407</v>
          </cell>
          <cell r="E3">
            <v>43479</v>
          </cell>
          <cell r="F3">
            <v>1200</v>
          </cell>
          <cell r="G3">
            <v>300191</v>
          </cell>
          <cell r="H3" t="str">
            <v>10</v>
          </cell>
          <cell r="I3" t="str">
            <v>M</v>
          </cell>
          <cell r="J3">
            <v>43479</v>
          </cell>
          <cell r="K3">
            <v>43479</v>
          </cell>
          <cell r="L3" t="str">
            <v>WO</v>
          </cell>
          <cell r="M3" t="str">
            <v>KG</v>
          </cell>
          <cell r="N3" t="str">
            <v xml:space="preserve">       PL001</v>
          </cell>
          <cell r="O3">
            <v>43432</v>
          </cell>
          <cell r="P3">
            <v>0</v>
          </cell>
          <cell r="Q3" t="str">
            <v>SCE Citron Mering C4 FUT /0407</v>
          </cell>
          <cell r="R3" t="str">
            <v xml:space="preserve"> </v>
          </cell>
          <cell r="S3"/>
          <cell r="T3" t="str">
            <v xml:space="preserve"> </v>
          </cell>
          <cell r="U3" t="str">
            <v xml:space="preserve"> BT vérifié//Ordre créé</v>
          </cell>
          <cell r="V3" t="str">
            <v xml:space="preserve"> </v>
          </cell>
          <cell r="W3" t="str">
            <v xml:space="preserve"> </v>
          </cell>
          <cell r="X3" t="str">
            <v xml:space="preserve"> </v>
          </cell>
          <cell r="Y3" t="str">
            <v xml:space="preserve"> </v>
          </cell>
          <cell r="Z3" t="str">
            <v xml:space="preserve"> </v>
          </cell>
          <cell r="AA3"/>
          <cell r="AB3"/>
          <cell r="AC3" t="str">
            <v>FSC</v>
          </cell>
          <cell r="AD3" t="str">
            <v xml:space="preserve"> </v>
          </cell>
          <cell r="AE3" t="str">
            <v>3</v>
          </cell>
          <cell r="AF3"/>
          <cell r="AG3" t="str">
            <v xml:space="preserve"> </v>
          </cell>
          <cell r="AH3" t="str">
            <v xml:space="preserve"> </v>
          </cell>
          <cell r="AI3">
            <v>1249328</v>
          </cell>
          <cell r="AJ3" t="str">
            <v>FR22000490</v>
          </cell>
          <cell r="AK3">
            <v>0</v>
          </cell>
          <cell r="AL3">
            <v>0</v>
          </cell>
          <cell r="AM3" t="str">
            <v xml:space="preserve"> </v>
          </cell>
          <cell r="AN3"/>
          <cell r="AO3" t="str">
            <v>[0407]</v>
          </cell>
          <cell r="AP3">
            <v>43539</v>
          </cell>
          <cell r="AR3">
            <v>43486</v>
          </cell>
          <cell r="AS3" t="str">
            <v>DA001</v>
          </cell>
        </row>
        <row r="4">
          <cell r="B4">
            <v>2752111</v>
          </cell>
          <cell r="C4">
            <v>22000103</v>
          </cell>
          <cell r="D4" t="str">
            <v>A/SCE Framboise C3 PALL/0350</v>
          </cell>
          <cell r="E4">
            <v>43479</v>
          </cell>
          <cell r="F4">
            <v>1000</v>
          </cell>
          <cell r="G4">
            <v>300191</v>
          </cell>
          <cell r="H4" t="str">
            <v>10</v>
          </cell>
          <cell r="I4" t="str">
            <v>M</v>
          </cell>
          <cell r="J4">
            <v>43479</v>
          </cell>
          <cell r="K4">
            <v>43479</v>
          </cell>
          <cell r="L4" t="str">
            <v>WO</v>
          </cell>
          <cell r="M4" t="str">
            <v>KG</v>
          </cell>
          <cell r="N4" t="str">
            <v xml:space="preserve">       PL001</v>
          </cell>
          <cell r="O4">
            <v>43419</v>
          </cell>
          <cell r="P4">
            <v>0</v>
          </cell>
          <cell r="Q4" t="str">
            <v>A/SCE Framboise C3 PALL/0350</v>
          </cell>
          <cell r="R4" t="str">
            <v xml:space="preserve"> </v>
          </cell>
          <cell r="S4"/>
          <cell r="T4" t="str">
            <v xml:space="preserve"> </v>
          </cell>
          <cell r="U4" t="str">
            <v xml:space="preserve"> BT vérifié//Ordre créé</v>
          </cell>
          <cell r="V4" t="str">
            <v xml:space="preserve"> </v>
          </cell>
          <cell r="W4" t="str">
            <v xml:space="preserve"> </v>
          </cell>
          <cell r="X4" t="str">
            <v xml:space="preserve"> </v>
          </cell>
          <cell r="Y4" t="str">
            <v xml:space="preserve"> </v>
          </cell>
          <cell r="Z4" t="str">
            <v xml:space="preserve"> </v>
          </cell>
          <cell r="AA4"/>
          <cell r="AB4"/>
          <cell r="AC4" t="str">
            <v>FSC</v>
          </cell>
          <cell r="AD4" t="str">
            <v xml:space="preserve"> </v>
          </cell>
          <cell r="AE4" t="str">
            <v xml:space="preserve"> </v>
          </cell>
          <cell r="AF4"/>
          <cell r="AG4" t="str">
            <v xml:space="preserve"> </v>
          </cell>
          <cell r="AH4" t="str">
            <v xml:space="preserve"> </v>
          </cell>
          <cell r="AI4">
            <v>1148548</v>
          </cell>
          <cell r="AJ4" t="str">
            <v>FR12800402</v>
          </cell>
          <cell r="AK4">
            <v>0</v>
          </cell>
          <cell r="AL4">
            <v>0</v>
          </cell>
          <cell r="AM4" t="str">
            <v xml:space="preserve"> </v>
          </cell>
          <cell r="AN4"/>
          <cell r="AO4" t="str">
            <v>[0350]</v>
          </cell>
          <cell r="AP4">
            <v>43494</v>
          </cell>
          <cell r="AR4">
            <v>43486</v>
          </cell>
          <cell r="AS4" t="str">
            <v>PL001</v>
          </cell>
        </row>
        <row r="5">
          <cell r="B5">
            <v>2752115</v>
          </cell>
          <cell r="C5">
            <v>22000370</v>
          </cell>
          <cell r="D5" t="str">
            <v>SCE Fruits Rouges C8 FUT/0355</v>
          </cell>
          <cell r="E5">
            <v>43479</v>
          </cell>
          <cell r="F5">
            <v>1100</v>
          </cell>
          <cell r="G5">
            <v>300191</v>
          </cell>
          <cell r="H5" t="str">
            <v>15</v>
          </cell>
          <cell r="I5" t="str">
            <v>M</v>
          </cell>
          <cell r="J5">
            <v>43479</v>
          </cell>
          <cell r="K5">
            <v>43479</v>
          </cell>
          <cell r="L5" t="str">
            <v>WO</v>
          </cell>
          <cell r="M5" t="str">
            <v>KG</v>
          </cell>
          <cell r="N5" t="str">
            <v xml:space="preserve">       PL001</v>
          </cell>
          <cell r="O5">
            <v>43419</v>
          </cell>
          <cell r="P5">
            <v>0</v>
          </cell>
          <cell r="Q5" t="str">
            <v>SCE Fruits Rouges C8 FUT/0355</v>
          </cell>
          <cell r="R5" t="str">
            <v xml:space="preserve"> </v>
          </cell>
          <cell r="S5"/>
          <cell r="T5" t="str">
            <v xml:space="preserve"> </v>
          </cell>
          <cell r="U5" t="str">
            <v>BT comm. client non traité//Or</v>
          </cell>
          <cell r="V5" t="str">
            <v xml:space="preserve"> </v>
          </cell>
          <cell r="W5" t="str">
            <v xml:space="preserve"> </v>
          </cell>
          <cell r="X5" t="str">
            <v xml:space="preserve"> </v>
          </cell>
          <cell r="Y5" t="str">
            <v xml:space="preserve"> </v>
          </cell>
          <cell r="Z5" t="str">
            <v xml:space="preserve"> </v>
          </cell>
          <cell r="AA5"/>
          <cell r="AB5"/>
          <cell r="AC5" t="str">
            <v>FSC</v>
          </cell>
          <cell r="AD5" t="str">
            <v xml:space="preserve"> </v>
          </cell>
          <cell r="AE5" t="str">
            <v>3</v>
          </cell>
          <cell r="AF5"/>
          <cell r="AG5" t="str">
            <v xml:space="preserve"> </v>
          </cell>
          <cell r="AH5" t="str">
            <v xml:space="preserve"> </v>
          </cell>
          <cell r="AI5">
            <v>1204723</v>
          </cell>
          <cell r="AJ5" t="str">
            <v>FR22000370</v>
          </cell>
          <cell r="AK5">
            <v>0</v>
          </cell>
          <cell r="AL5">
            <v>0</v>
          </cell>
          <cell r="AM5" t="str">
            <v xml:space="preserve"> </v>
          </cell>
          <cell r="AN5"/>
          <cell r="AO5" t="str">
            <v>[0355]</v>
          </cell>
          <cell r="AP5">
            <v>43500</v>
          </cell>
          <cell r="AR5">
            <v>43487</v>
          </cell>
          <cell r="AS5" t="str">
            <v>DA001</v>
          </cell>
        </row>
        <row r="6">
          <cell r="B6">
            <v>2860902</v>
          </cell>
          <cell r="C6">
            <v>22000142</v>
          </cell>
          <cell r="D6" t="str">
            <v>SCE Caramel Lait C9 FUT/0316</v>
          </cell>
          <cell r="E6">
            <v>43479</v>
          </cell>
          <cell r="F6">
            <v>1600</v>
          </cell>
          <cell r="G6">
            <v>300191</v>
          </cell>
          <cell r="H6" t="str">
            <v>15</v>
          </cell>
          <cell r="I6" t="str">
            <v>M</v>
          </cell>
          <cell r="J6">
            <v>43479</v>
          </cell>
          <cell r="K6">
            <v>43479</v>
          </cell>
          <cell r="L6" t="str">
            <v>WO</v>
          </cell>
          <cell r="M6" t="str">
            <v>KG</v>
          </cell>
          <cell r="N6" t="str">
            <v xml:space="preserve">       PL001</v>
          </cell>
          <cell r="O6">
            <v>43474</v>
          </cell>
          <cell r="P6">
            <v>0</v>
          </cell>
          <cell r="Q6" t="str">
            <v>SCE Caramel Lait C9 FUT/0316</v>
          </cell>
          <cell r="R6" t="str">
            <v xml:space="preserve"> </v>
          </cell>
          <cell r="S6"/>
          <cell r="T6" t="str">
            <v xml:space="preserve"> </v>
          </cell>
          <cell r="U6" t="str">
            <v>BT comm. client non traité//Or</v>
          </cell>
          <cell r="V6" t="str">
            <v xml:space="preserve"> </v>
          </cell>
          <cell r="W6" t="str">
            <v xml:space="preserve"> </v>
          </cell>
          <cell r="X6" t="str">
            <v xml:space="preserve"> </v>
          </cell>
          <cell r="Y6" t="str">
            <v xml:space="preserve"> </v>
          </cell>
          <cell r="Z6" t="str">
            <v xml:space="preserve"> </v>
          </cell>
          <cell r="AA6"/>
          <cell r="AB6"/>
          <cell r="AC6" t="str">
            <v>FSC</v>
          </cell>
          <cell r="AD6" t="str">
            <v xml:space="preserve"> </v>
          </cell>
          <cell r="AE6" t="str">
            <v xml:space="preserve"> </v>
          </cell>
          <cell r="AF6"/>
          <cell r="AG6" t="str">
            <v xml:space="preserve"> </v>
          </cell>
          <cell r="AH6" t="str">
            <v xml:space="preserve"> </v>
          </cell>
          <cell r="AI6">
            <v>1148587</v>
          </cell>
          <cell r="AJ6" t="str">
            <v>FR12800586</v>
          </cell>
          <cell r="AK6">
            <v>0</v>
          </cell>
          <cell r="AL6">
            <v>0</v>
          </cell>
          <cell r="AM6" t="str">
            <v xml:space="preserve"> </v>
          </cell>
          <cell r="AN6"/>
          <cell r="AO6" t="str">
            <v>[0316]</v>
          </cell>
          <cell r="AP6">
            <v>43510</v>
          </cell>
          <cell r="AR6">
            <v>43483</v>
          </cell>
          <cell r="AS6" t="str">
            <v>VA001</v>
          </cell>
        </row>
        <row r="7">
          <cell r="B7">
            <v>2715619</v>
          </cell>
          <cell r="C7">
            <v>22000142</v>
          </cell>
          <cell r="D7" t="str">
            <v>SCE Caramel Lait C9 FUT/0316</v>
          </cell>
          <cell r="E7">
            <v>43479</v>
          </cell>
          <cell r="F7">
            <v>1600</v>
          </cell>
          <cell r="G7">
            <v>300191</v>
          </cell>
          <cell r="H7" t="str">
            <v>10</v>
          </cell>
          <cell r="I7" t="str">
            <v>M</v>
          </cell>
          <cell r="J7">
            <v>43479</v>
          </cell>
          <cell r="K7">
            <v>43479</v>
          </cell>
          <cell r="L7" t="str">
            <v>WO</v>
          </cell>
          <cell r="M7" t="str">
            <v>KG</v>
          </cell>
          <cell r="N7" t="str">
            <v xml:space="preserve">       PL001</v>
          </cell>
          <cell r="O7">
            <v>43404</v>
          </cell>
          <cell r="P7">
            <v>0</v>
          </cell>
          <cell r="Q7" t="str">
            <v>Sce Cara Au Lait C9 FUT/0316</v>
          </cell>
          <cell r="R7" t="str">
            <v xml:space="preserve"> </v>
          </cell>
          <cell r="S7"/>
          <cell r="T7" t="str">
            <v xml:space="preserve"> </v>
          </cell>
          <cell r="U7" t="str">
            <v xml:space="preserve"> BT vérifié//Ordre créé</v>
          </cell>
          <cell r="V7" t="str">
            <v xml:space="preserve"> </v>
          </cell>
          <cell r="W7" t="str">
            <v xml:space="preserve"> </v>
          </cell>
          <cell r="X7" t="str">
            <v xml:space="preserve"> </v>
          </cell>
          <cell r="Y7" t="str">
            <v xml:space="preserve"> </v>
          </cell>
          <cell r="Z7" t="str">
            <v xml:space="preserve"> </v>
          </cell>
          <cell r="AA7"/>
          <cell r="AB7"/>
          <cell r="AC7" t="str">
            <v>FSC</v>
          </cell>
          <cell r="AD7" t="str">
            <v xml:space="preserve"> </v>
          </cell>
          <cell r="AE7" t="str">
            <v xml:space="preserve"> </v>
          </cell>
          <cell r="AF7"/>
          <cell r="AG7" t="str">
            <v xml:space="preserve"> </v>
          </cell>
          <cell r="AH7" t="str">
            <v xml:space="preserve"> </v>
          </cell>
          <cell r="AI7">
            <v>1148587</v>
          </cell>
          <cell r="AJ7" t="str">
            <v>FR12800586</v>
          </cell>
          <cell r="AK7">
            <v>0</v>
          </cell>
          <cell r="AL7">
            <v>0</v>
          </cell>
          <cell r="AM7" t="str">
            <v xml:space="preserve"> </v>
          </cell>
          <cell r="AN7"/>
          <cell r="AO7" t="str">
            <v>[0316]</v>
          </cell>
          <cell r="AP7">
            <v>43510</v>
          </cell>
          <cell r="AR7">
            <v>43483</v>
          </cell>
          <cell r="AS7" t="str">
            <v>VA001</v>
          </cell>
        </row>
        <row r="8">
          <cell r="B8">
            <v>2699357</v>
          </cell>
          <cell r="C8">
            <v>22000084</v>
          </cell>
          <cell r="D8" t="str">
            <v>SCE Caramel BS C14 FUT/0317</v>
          </cell>
          <cell r="E8">
            <v>43479</v>
          </cell>
          <cell r="F8">
            <v>1600</v>
          </cell>
          <cell r="G8">
            <v>300191</v>
          </cell>
          <cell r="H8" t="str">
            <v>10</v>
          </cell>
          <cell r="I8" t="str">
            <v>M</v>
          </cell>
          <cell r="J8">
            <v>43486</v>
          </cell>
          <cell r="K8">
            <v>43486</v>
          </cell>
          <cell r="L8" t="str">
            <v>WO</v>
          </cell>
          <cell r="M8" t="str">
            <v>KG</v>
          </cell>
          <cell r="N8" t="str">
            <v xml:space="preserve">       PL001</v>
          </cell>
          <cell r="O8">
            <v>43396</v>
          </cell>
          <cell r="P8">
            <v>0</v>
          </cell>
          <cell r="Q8" t="str">
            <v>Sce Caramel BS C14 FUT/0317</v>
          </cell>
          <cell r="R8" t="str">
            <v xml:space="preserve"> </v>
          </cell>
          <cell r="S8"/>
          <cell r="T8" t="str">
            <v xml:space="preserve"> </v>
          </cell>
          <cell r="U8" t="str">
            <v xml:space="preserve"> BT vérifié//Ordre créé</v>
          </cell>
          <cell r="V8" t="str">
            <v xml:space="preserve"> </v>
          </cell>
          <cell r="W8" t="str">
            <v xml:space="preserve"> </v>
          </cell>
          <cell r="X8" t="str">
            <v xml:space="preserve"> </v>
          </cell>
          <cell r="Y8" t="str">
            <v xml:space="preserve"> </v>
          </cell>
          <cell r="Z8" t="str">
            <v xml:space="preserve"> </v>
          </cell>
          <cell r="AA8"/>
          <cell r="AB8"/>
          <cell r="AC8" t="str">
            <v>FSC</v>
          </cell>
          <cell r="AD8" t="str">
            <v xml:space="preserve"> </v>
          </cell>
          <cell r="AE8" t="str">
            <v xml:space="preserve"> </v>
          </cell>
          <cell r="AF8"/>
          <cell r="AG8" t="str">
            <v xml:space="preserve"> </v>
          </cell>
          <cell r="AH8" t="str">
            <v xml:space="preserve"> </v>
          </cell>
          <cell r="AI8">
            <v>1148529</v>
          </cell>
          <cell r="AJ8" t="str">
            <v>FR12800262</v>
          </cell>
          <cell r="AK8">
            <v>0</v>
          </cell>
          <cell r="AL8">
            <v>0</v>
          </cell>
          <cell r="AM8" t="str">
            <v xml:space="preserve"> </v>
          </cell>
          <cell r="AN8"/>
          <cell r="AO8" t="str">
            <v>[0317]</v>
          </cell>
          <cell r="AP8">
            <v>43539</v>
          </cell>
          <cell r="AR8">
            <v>43488</v>
          </cell>
          <cell r="AS8" t="str">
            <v>VA001</v>
          </cell>
        </row>
        <row r="9">
          <cell r="B9"/>
          <cell r="C9"/>
          <cell r="D9"/>
          <cell r="E9"/>
          <cell r="F9"/>
          <cell r="G9"/>
          <cell r="H9"/>
          <cell r="I9"/>
          <cell r="J9"/>
          <cell r="K9"/>
          <cell r="L9"/>
          <cell r="M9"/>
          <cell r="N9"/>
          <cell r="O9"/>
          <cell r="P9"/>
          <cell r="Q9"/>
          <cell r="R9"/>
          <cell r="S9"/>
          <cell r="T9"/>
          <cell r="U9"/>
          <cell r="V9"/>
          <cell r="W9"/>
          <cell r="X9"/>
          <cell r="Y9"/>
          <cell r="Z9"/>
          <cell r="AA9"/>
          <cell r="AB9"/>
          <cell r="AC9"/>
          <cell r="AD9"/>
          <cell r="AE9"/>
          <cell r="AF9"/>
          <cell r="AG9"/>
          <cell r="AH9"/>
          <cell r="AI9"/>
          <cell r="AJ9"/>
          <cell r="AK9"/>
          <cell r="AL9"/>
          <cell r="AM9"/>
          <cell r="AN9"/>
          <cell r="AO9"/>
          <cell r="AP9"/>
          <cell r="AR9"/>
        </row>
        <row r="10">
          <cell r="B10">
            <v>2777330</v>
          </cell>
          <cell r="C10">
            <v>22000489</v>
          </cell>
          <cell r="D10" t="str">
            <v>SCE Chocolat C10 FUT /35595</v>
          </cell>
          <cell r="E10">
            <v>43479</v>
          </cell>
          <cell r="F10">
            <v>1600</v>
          </cell>
          <cell r="G10">
            <v>300191</v>
          </cell>
          <cell r="H10" t="str">
            <v>30</v>
          </cell>
          <cell r="I10" t="str">
            <v>M</v>
          </cell>
          <cell r="J10">
            <v>43479</v>
          </cell>
          <cell r="K10">
            <v>43479</v>
          </cell>
          <cell r="L10" t="str">
            <v>WO</v>
          </cell>
          <cell r="M10" t="str">
            <v>KG</v>
          </cell>
          <cell r="N10" t="str">
            <v xml:space="preserve">       PL001</v>
          </cell>
          <cell r="O10">
            <v>43432</v>
          </cell>
          <cell r="P10">
            <v>0</v>
          </cell>
          <cell r="Q10" t="str">
            <v>SCE Chocolat C10 FUT /35595</v>
          </cell>
          <cell r="R10" t="str">
            <v xml:space="preserve"> </v>
          </cell>
          <cell r="S10"/>
          <cell r="T10" t="str">
            <v xml:space="preserve"> </v>
          </cell>
          <cell r="U10" t="str">
            <v>Dossier imprimé//Ordre confirm</v>
          </cell>
          <cell r="V10" t="str">
            <v xml:space="preserve"> </v>
          </cell>
          <cell r="W10" t="str">
            <v xml:space="preserve"> </v>
          </cell>
          <cell r="X10" t="str">
            <v xml:space="preserve"> </v>
          </cell>
          <cell r="Y10" t="str">
            <v xml:space="preserve"> </v>
          </cell>
          <cell r="Z10" t="str">
            <v xml:space="preserve"> </v>
          </cell>
          <cell r="AA10"/>
          <cell r="AB10"/>
          <cell r="AC10" t="str">
            <v>FSC</v>
          </cell>
          <cell r="AD10" t="str">
            <v xml:space="preserve"> </v>
          </cell>
          <cell r="AE10" t="str">
            <v>3</v>
          </cell>
          <cell r="AF10"/>
          <cell r="AG10" t="str">
            <v xml:space="preserve"> </v>
          </cell>
          <cell r="AH10" t="str">
            <v xml:space="preserve"> </v>
          </cell>
          <cell r="AI10">
            <v>1249327</v>
          </cell>
          <cell r="AJ10" t="str">
            <v>FR22000489</v>
          </cell>
          <cell r="AK10">
            <v>0</v>
          </cell>
          <cell r="AL10">
            <v>0</v>
          </cell>
          <cell r="AM10" t="str">
            <v xml:space="preserve"> </v>
          </cell>
          <cell r="AN10"/>
          <cell r="AO10" t="str">
            <v>[35595]</v>
          </cell>
          <cell r="AP10">
            <v>43509</v>
          </cell>
          <cell r="AR10">
            <v>43488</v>
          </cell>
          <cell r="AS10" t="str">
            <v>DA001</v>
          </cell>
        </row>
        <row r="11">
          <cell r="B11">
            <v>2777331</v>
          </cell>
          <cell r="C11">
            <v>22000489</v>
          </cell>
          <cell r="D11" t="str">
            <v>SCE Chocolat C10 FUT /35595</v>
          </cell>
          <cell r="E11">
            <v>43479</v>
          </cell>
          <cell r="F11">
            <v>1600</v>
          </cell>
          <cell r="G11">
            <v>300191</v>
          </cell>
          <cell r="H11" t="str">
            <v>30</v>
          </cell>
          <cell r="I11" t="str">
            <v>M</v>
          </cell>
          <cell r="J11">
            <v>43479</v>
          </cell>
          <cell r="K11">
            <v>43479</v>
          </cell>
          <cell r="L11" t="str">
            <v>WO</v>
          </cell>
          <cell r="M11" t="str">
            <v>KG</v>
          </cell>
          <cell r="N11" t="str">
            <v xml:space="preserve">       PL001</v>
          </cell>
          <cell r="O11">
            <v>43432</v>
          </cell>
          <cell r="P11">
            <v>0</v>
          </cell>
          <cell r="Q11" t="str">
            <v>SCE Chocolat C10 FUT /35595</v>
          </cell>
          <cell r="R11" t="str">
            <v xml:space="preserve"> </v>
          </cell>
          <cell r="S11"/>
          <cell r="T11" t="str">
            <v xml:space="preserve"> </v>
          </cell>
          <cell r="U11" t="str">
            <v>Dossier imprimé//Ordre confirm</v>
          </cell>
          <cell r="V11" t="str">
            <v xml:space="preserve"> </v>
          </cell>
          <cell r="W11" t="str">
            <v xml:space="preserve"> </v>
          </cell>
          <cell r="X11" t="str">
            <v xml:space="preserve"> </v>
          </cell>
          <cell r="Y11" t="str">
            <v xml:space="preserve"> </v>
          </cell>
          <cell r="Z11" t="str">
            <v xml:space="preserve"> </v>
          </cell>
          <cell r="AA11"/>
          <cell r="AB11"/>
          <cell r="AC11" t="str">
            <v>FSC</v>
          </cell>
          <cell r="AD11" t="str">
            <v xml:space="preserve"> </v>
          </cell>
          <cell r="AE11" t="str">
            <v>3</v>
          </cell>
          <cell r="AF11"/>
          <cell r="AG11" t="str">
            <v xml:space="preserve"> </v>
          </cell>
          <cell r="AH11" t="str">
            <v xml:space="preserve"> </v>
          </cell>
          <cell r="AI11">
            <v>1249327</v>
          </cell>
          <cell r="AJ11" t="str">
            <v>FR22000489</v>
          </cell>
          <cell r="AK11">
            <v>0</v>
          </cell>
          <cell r="AL11">
            <v>0</v>
          </cell>
          <cell r="AM11" t="str">
            <v xml:space="preserve"> </v>
          </cell>
          <cell r="AN11"/>
          <cell r="AO11" t="str">
            <v>[35595]</v>
          </cell>
          <cell r="AP11">
            <v>43509</v>
          </cell>
          <cell r="AR11">
            <v>43488</v>
          </cell>
          <cell r="AS11" t="str">
            <v>DA001</v>
          </cell>
        </row>
        <row r="12">
          <cell r="B12">
            <v>2752117</v>
          </cell>
          <cell r="C12">
            <v>22000489</v>
          </cell>
          <cell r="D12" t="str">
            <v>SCE Chocolat C10 FUT /35595</v>
          </cell>
          <cell r="E12">
            <v>43479</v>
          </cell>
          <cell r="F12">
            <v>1600</v>
          </cell>
          <cell r="G12">
            <v>300191</v>
          </cell>
          <cell r="H12" t="str">
            <v>30</v>
          </cell>
          <cell r="I12" t="str">
            <v>M</v>
          </cell>
          <cell r="J12">
            <v>43479</v>
          </cell>
          <cell r="K12">
            <v>43479</v>
          </cell>
          <cell r="L12" t="str">
            <v>WO</v>
          </cell>
          <cell r="M12" t="str">
            <v>KG</v>
          </cell>
          <cell r="N12" t="str">
            <v xml:space="preserve">       PL001</v>
          </cell>
          <cell r="O12">
            <v>43419</v>
          </cell>
          <cell r="P12">
            <v>0</v>
          </cell>
          <cell r="Q12" t="str">
            <v>SCE Chocolat C10 FUT /35595</v>
          </cell>
          <cell r="R12" t="str">
            <v xml:space="preserve"> </v>
          </cell>
          <cell r="S12"/>
          <cell r="T12" t="str">
            <v xml:space="preserve"> </v>
          </cell>
          <cell r="U12" t="str">
            <v>Dossier imprimé//Ordre confirm</v>
          </cell>
          <cell r="V12" t="str">
            <v xml:space="preserve"> </v>
          </cell>
          <cell r="W12" t="str">
            <v xml:space="preserve"> </v>
          </cell>
          <cell r="X12" t="str">
            <v xml:space="preserve"> </v>
          </cell>
          <cell r="Y12" t="str">
            <v xml:space="preserve"> </v>
          </cell>
          <cell r="Z12" t="str">
            <v xml:space="preserve"> </v>
          </cell>
          <cell r="AA12"/>
          <cell r="AB12"/>
          <cell r="AC12" t="str">
            <v>FSC</v>
          </cell>
          <cell r="AD12" t="str">
            <v xml:space="preserve"> </v>
          </cell>
          <cell r="AE12" t="str">
            <v xml:space="preserve"> </v>
          </cell>
          <cell r="AF12"/>
          <cell r="AG12" t="str">
            <v xml:space="preserve"> </v>
          </cell>
          <cell r="AH12" t="str">
            <v xml:space="preserve"> </v>
          </cell>
          <cell r="AI12">
            <v>1249327</v>
          </cell>
          <cell r="AJ12" t="str">
            <v>FR22000489</v>
          </cell>
          <cell r="AK12">
            <v>0</v>
          </cell>
          <cell r="AL12">
            <v>0</v>
          </cell>
          <cell r="AM12" t="str">
            <v xml:space="preserve"> </v>
          </cell>
          <cell r="AN12"/>
          <cell r="AO12" t="str">
            <v>[35595]</v>
          </cell>
          <cell r="AP12">
            <v>43509</v>
          </cell>
          <cell r="AR12">
            <v>43488</v>
          </cell>
          <cell r="AS12" t="str">
            <v>DA001</v>
          </cell>
        </row>
        <row r="13">
          <cell r="B13">
            <v>2752118</v>
          </cell>
          <cell r="C13">
            <v>22000489</v>
          </cell>
          <cell r="D13" t="str">
            <v>SCE Chocolat C10 FUT /35595</v>
          </cell>
          <cell r="E13">
            <v>43479</v>
          </cell>
          <cell r="F13">
            <v>1600</v>
          </cell>
          <cell r="G13">
            <v>300191</v>
          </cell>
          <cell r="H13" t="str">
            <v>30</v>
          </cell>
          <cell r="I13" t="str">
            <v>M</v>
          </cell>
          <cell r="J13">
            <v>43479</v>
          </cell>
          <cell r="K13">
            <v>43479</v>
          </cell>
          <cell r="L13" t="str">
            <v>WO</v>
          </cell>
          <cell r="M13" t="str">
            <v>KG</v>
          </cell>
          <cell r="N13" t="str">
            <v xml:space="preserve">       PL001</v>
          </cell>
          <cell r="O13">
            <v>43419</v>
          </cell>
          <cell r="P13">
            <v>0</v>
          </cell>
          <cell r="Q13" t="str">
            <v>SCE Chocolat C10 FUT /35595</v>
          </cell>
          <cell r="R13" t="str">
            <v xml:space="preserve"> </v>
          </cell>
          <cell r="S13"/>
          <cell r="T13" t="str">
            <v xml:space="preserve"> </v>
          </cell>
          <cell r="U13" t="str">
            <v>Dossier imprimé//Ordre confirm</v>
          </cell>
          <cell r="V13" t="str">
            <v xml:space="preserve"> </v>
          </cell>
          <cell r="W13" t="str">
            <v xml:space="preserve"> </v>
          </cell>
          <cell r="X13" t="str">
            <v xml:space="preserve"> </v>
          </cell>
          <cell r="Y13" t="str">
            <v xml:space="preserve"> </v>
          </cell>
          <cell r="Z13" t="str">
            <v xml:space="preserve"> </v>
          </cell>
          <cell r="AA13"/>
          <cell r="AB13"/>
          <cell r="AC13" t="str">
            <v>FSC</v>
          </cell>
          <cell r="AD13" t="str">
            <v xml:space="preserve"> </v>
          </cell>
          <cell r="AE13" t="str">
            <v xml:space="preserve"> </v>
          </cell>
          <cell r="AF13"/>
          <cell r="AG13" t="str">
            <v xml:space="preserve"> </v>
          </cell>
          <cell r="AH13" t="str">
            <v xml:space="preserve"> </v>
          </cell>
          <cell r="AI13">
            <v>1249327</v>
          </cell>
          <cell r="AJ13" t="str">
            <v>FR22000489</v>
          </cell>
          <cell r="AK13">
            <v>0</v>
          </cell>
          <cell r="AL13">
            <v>0</v>
          </cell>
          <cell r="AM13" t="str">
            <v xml:space="preserve"> </v>
          </cell>
          <cell r="AN13"/>
          <cell r="AO13" t="str">
            <v>[35595]</v>
          </cell>
          <cell r="AP13">
            <v>43509</v>
          </cell>
          <cell r="AR13">
            <v>43488</v>
          </cell>
          <cell r="AS13" t="str">
            <v>DA001</v>
          </cell>
        </row>
        <row r="14">
          <cell r="B14">
            <v>2752119</v>
          </cell>
          <cell r="C14">
            <v>22000489</v>
          </cell>
          <cell r="D14" t="str">
            <v>SCE Chocolat C10 FUT /35595</v>
          </cell>
          <cell r="E14">
            <v>43479</v>
          </cell>
          <cell r="F14">
            <v>1600</v>
          </cell>
          <cell r="G14">
            <v>300191</v>
          </cell>
          <cell r="H14" t="str">
            <v>30</v>
          </cell>
          <cell r="I14" t="str">
            <v>M</v>
          </cell>
          <cell r="J14">
            <v>43479</v>
          </cell>
          <cell r="K14">
            <v>43479</v>
          </cell>
          <cell r="L14" t="str">
            <v>WO</v>
          </cell>
          <cell r="M14" t="str">
            <v>KG</v>
          </cell>
          <cell r="N14" t="str">
            <v xml:space="preserve">       PL001</v>
          </cell>
          <cell r="O14">
            <v>43419</v>
          </cell>
          <cell r="P14">
            <v>0</v>
          </cell>
          <cell r="Q14" t="str">
            <v>SCE Chocolat C10 FUT /35595</v>
          </cell>
          <cell r="R14" t="str">
            <v xml:space="preserve"> </v>
          </cell>
          <cell r="S14"/>
          <cell r="T14" t="str">
            <v xml:space="preserve"> </v>
          </cell>
          <cell r="U14" t="str">
            <v>Dossier imprimé//Ordre confirm</v>
          </cell>
          <cell r="V14" t="str">
            <v xml:space="preserve"> </v>
          </cell>
          <cell r="W14" t="str">
            <v xml:space="preserve"> </v>
          </cell>
          <cell r="X14" t="str">
            <v xml:space="preserve"> </v>
          </cell>
          <cell r="Y14" t="str">
            <v xml:space="preserve"> </v>
          </cell>
          <cell r="Z14" t="str">
            <v xml:space="preserve"> </v>
          </cell>
          <cell r="AA14"/>
          <cell r="AB14"/>
          <cell r="AC14" t="str">
            <v>FSC</v>
          </cell>
          <cell r="AD14" t="str">
            <v xml:space="preserve"> </v>
          </cell>
          <cell r="AE14" t="str">
            <v xml:space="preserve"> </v>
          </cell>
          <cell r="AF14"/>
          <cell r="AG14" t="str">
            <v xml:space="preserve"> </v>
          </cell>
          <cell r="AH14" t="str">
            <v xml:space="preserve"> </v>
          </cell>
          <cell r="AI14">
            <v>1249327</v>
          </cell>
          <cell r="AJ14" t="str">
            <v>FR22000489</v>
          </cell>
          <cell r="AK14">
            <v>0</v>
          </cell>
          <cell r="AL14">
            <v>0</v>
          </cell>
          <cell r="AM14" t="str">
            <v xml:space="preserve"> </v>
          </cell>
          <cell r="AN14"/>
          <cell r="AO14" t="str">
            <v>[35595]</v>
          </cell>
          <cell r="AP14">
            <v>43509</v>
          </cell>
          <cell r="AR14">
            <v>43488</v>
          </cell>
          <cell r="AS14" t="str">
            <v>DA001</v>
          </cell>
        </row>
        <row r="15">
          <cell r="B15">
            <v>2777329</v>
          </cell>
          <cell r="C15">
            <v>22000489</v>
          </cell>
          <cell r="D15" t="str">
            <v>SCE Chocolat C10 FUT /35595</v>
          </cell>
          <cell r="E15">
            <v>43479</v>
          </cell>
          <cell r="F15">
            <v>1600</v>
          </cell>
          <cell r="G15">
            <v>300191</v>
          </cell>
          <cell r="H15" t="str">
            <v>30</v>
          </cell>
          <cell r="I15" t="str">
            <v>M</v>
          </cell>
          <cell r="J15">
            <v>43479</v>
          </cell>
          <cell r="K15">
            <v>43479</v>
          </cell>
          <cell r="L15" t="str">
            <v>WO</v>
          </cell>
          <cell r="M15" t="str">
            <v>KG</v>
          </cell>
          <cell r="N15" t="str">
            <v xml:space="preserve">       PL001</v>
          </cell>
          <cell r="O15">
            <v>43432</v>
          </cell>
          <cell r="P15">
            <v>0</v>
          </cell>
          <cell r="Q15" t="str">
            <v>SCE Chocolat C10 FUT /35595</v>
          </cell>
          <cell r="R15" t="str">
            <v xml:space="preserve"> </v>
          </cell>
          <cell r="S15"/>
          <cell r="T15" t="str">
            <v xml:space="preserve"> </v>
          </cell>
          <cell r="U15" t="str">
            <v>Dossier imprimé//Ordre confirm</v>
          </cell>
          <cell r="V15" t="str">
            <v xml:space="preserve"> </v>
          </cell>
          <cell r="W15" t="str">
            <v xml:space="preserve"> </v>
          </cell>
          <cell r="X15" t="str">
            <v xml:space="preserve"> </v>
          </cell>
          <cell r="Y15" t="str">
            <v xml:space="preserve"> </v>
          </cell>
          <cell r="Z15" t="str">
            <v xml:space="preserve"> </v>
          </cell>
          <cell r="AA15"/>
          <cell r="AB15"/>
          <cell r="AC15" t="str">
            <v>FSC</v>
          </cell>
          <cell r="AD15" t="str">
            <v xml:space="preserve"> </v>
          </cell>
          <cell r="AE15" t="str">
            <v>3</v>
          </cell>
          <cell r="AF15"/>
          <cell r="AG15" t="str">
            <v xml:space="preserve"> </v>
          </cell>
          <cell r="AH15" t="str">
            <v xml:space="preserve"> </v>
          </cell>
          <cell r="AI15">
            <v>1249327</v>
          </cell>
          <cell r="AJ15" t="str">
            <v>FR22000489</v>
          </cell>
          <cell r="AK15">
            <v>0</v>
          </cell>
          <cell r="AL15">
            <v>0</v>
          </cell>
          <cell r="AM15" t="str">
            <v xml:space="preserve"> </v>
          </cell>
          <cell r="AN15"/>
          <cell r="AO15" t="str">
            <v>[35595]</v>
          </cell>
          <cell r="AP15">
            <v>43509</v>
          </cell>
          <cell r="AR15">
            <v>43488</v>
          </cell>
          <cell r="AS15" t="str">
            <v>DA001</v>
          </cell>
        </row>
        <row r="16">
          <cell r="B16"/>
          <cell r="C16"/>
          <cell r="D16"/>
          <cell r="E16"/>
          <cell r="F16"/>
          <cell r="G16"/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  <cell r="S16"/>
          <cell r="T16"/>
          <cell r="U16"/>
          <cell r="V16"/>
          <cell r="W16"/>
          <cell r="X16"/>
          <cell r="Y16"/>
          <cell r="Z16"/>
          <cell r="AA16"/>
          <cell r="AB16"/>
          <cell r="AC16"/>
          <cell r="AD16"/>
          <cell r="AE16"/>
          <cell r="AF16"/>
          <cell r="AG16"/>
          <cell r="AH16"/>
          <cell r="AI16"/>
          <cell r="AJ16"/>
          <cell r="AK16"/>
          <cell r="AL16"/>
          <cell r="AM16"/>
          <cell r="AN16"/>
          <cell r="AO16"/>
          <cell r="AP16"/>
          <cell r="AR16"/>
        </row>
        <row r="17">
          <cell r="B17">
            <v>2792719</v>
          </cell>
          <cell r="C17">
            <v>22000537</v>
          </cell>
          <cell r="D17" t="str">
            <v>SCE CitVer Mojito C9 PALL/0427</v>
          </cell>
          <cell r="E17">
            <v>43479</v>
          </cell>
          <cell r="F17">
            <v>1600</v>
          </cell>
          <cell r="G17">
            <v>300191</v>
          </cell>
          <cell r="H17" t="str">
            <v>15</v>
          </cell>
          <cell r="I17" t="str">
            <v>M</v>
          </cell>
          <cell r="J17">
            <v>43479</v>
          </cell>
          <cell r="K17">
            <v>43479</v>
          </cell>
          <cell r="L17" t="str">
            <v>WO</v>
          </cell>
          <cell r="M17" t="str">
            <v>KG</v>
          </cell>
          <cell r="N17" t="str">
            <v xml:space="preserve">       PL001</v>
          </cell>
          <cell r="O17">
            <v>43438</v>
          </cell>
          <cell r="P17">
            <v>0</v>
          </cell>
          <cell r="Q17" t="str">
            <v>SCE CitVer Mojito C9 PALL/0427</v>
          </cell>
          <cell r="R17" t="str">
            <v xml:space="preserve"> </v>
          </cell>
          <cell r="S17"/>
          <cell r="T17" t="str">
            <v xml:space="preserve"> </v>
          </cell>
          <cell r="U17" t="str">
            <v>BT comm. client non traité//Or</v>
          </cell>
          <cell r="V17" t="str">
            <v xml:space="preserve"> </v>
          </cell>
          <cell r="W17" t="str">
            <v xml:space="preserve"> </v>
          </cell>
          <cell r="X17" t="str">
            <v xml:space="preserve"> </v>
          </cell>
          <cell r="Y17" t="str">
            <v xml:space="preserve"> </v>
          </cell>
          <cell r="Z17" t="str">
            <v xml:space="preserve"> </v>
          </cell>
          <cell r="AA17"/>
          <cell r="AB17"/>
          <cell r="AC17" t="str">
            <v>FSC</v>
          </cell>
          <cell r="AD17" t="str">
            <v xml:space="preserve"> </v>
          </cell>
          <cell r="AE17" t="str">
            <v xml:space="preserve"> </v>
          </cell>
          <cell r="AF17"/>
          <cell r="AG17" t="str">
            <v xml:space="preserve"> </v>
          </cell>
          <cell r="AH17" t="str">
            <v xml:space="preserve"> </v>
          </cell>
          <cell r="AI17">
            <v>1255599</v>
          </cell>
          <cell r="AJ17" t="str">
            <v>FR43840499</v>
          </cell>
          <cell r="AK17">
            <v>0</v>
          </cell>
          <cell r="AL17">
            <v>0</v>
          </cell>
          <cell r="AM17" t="str">
            <v xml:space="preserve"> </v>
          </cell>
          <cell r="AN17"/>
          <cell r="AO17" t="str">
            <v>[0427]</v>
          </cell>
          <cell r="AP17">
            <v>43539</v>
          </cell>
          <cell r="AR17">
            <v>43486</v>
          </cell>
          <cell r="AS17" t="str">
            <v>PL001</v>
          </cell>
        </row>
        <row r="18">
          <cell r="B18">
            <v>2715733</v>
          </cell>
          <cell r="C18">
            <v>22000537</v>
          </cell>
          <cell r="D18" t="str">
            <v>SCE CitVer Mojito C9 PALL/0427</v>
          </cell>
          <cell r="E18">
            <v>43479</v>
          </cell>
          <cell r="F18">
            <v>1600</v>
          </cell>
          <cell r="G18">
            <v>300191</v>
          </cell>
          <cell r="H18" t="str">
            <v>10</v>
          </cell>
          <cell r="I18" t="str">
            <v>M</v>
          </cell>
          <cell r="J18">
            <v>43479</v>
          </cell>
          <cell r="K18">
            <v>43479</v>
          </cell>
          <cell r="L18" t="str">
            <v>WO</v>
          </cell>
          <cell r="M18" t="str">
            <v>KG</v>
          </cell>
          <cell r="N18" t="str">
            <v xml:space="preserve">       PL001</v>
          </cell>
          <cell r="O18">
            <v>43404</v>
          </cell>
          <cell r="P18">
            <v>0</v>
          </cell>
          <cell r="Q18" t="str">
            <v>SCE CitVer Mojito C9 PALL/0427</v>
          </cell>
          <cell r="R18" t="str">
            <v xml:space="preserve"> </v>
          </cell>
          <cell r="S18"/>
          <cell r="T18" t="str">
            <v xml:space="preserve"> </v>
          </cell>
          <cell r="U18" t="str">
            <v xml:space="preserve"> BT vérifié//Ordre créé</v>
          </cell>
          <cell r="V18" t="str">
            <v xml:space="preserve"> </v>
          </cell>
          <cell r="W18" t="str">
            <v xml:space="preserve"> </v>
          </cell>
          <cell r="X18" t="str">
            <v xml:space="preserve"> </v>
          </cell>
          <cell r="Y18" t="str">
            <v xml:space="preserve"> </v>
          </cell>
          <cell r="Z18" t="str">
            <v xml:space="preserve"> </v>
          </cell>
          <cell r="AA18"/>
          <cell r="AB18"/>
          <cell r="AC18" t="str">
            <v>FSC</v>
          </cell>
          <cell r="AD18" t="str">
            <v xml:space="preserve"> </v>
          </cell>
          <cell r="AE18" t="str">
            <v xml:space="preserve"> </v>
          </cell>
          <cell r="AF18"/>
          <cell r="AG18" t="str">
            <v xml:space="preserve"> </v>
          </cell>
          <cell r="AH18" t="str">
            <v xml:space="preserve"> </v>
          </cell>
          <cell r="AI18">
            <v>1255599</v>
          </cell>
          <cell r="AJ18" t="str">
            <v>FR43840499</v>
          </cell>
          <cell r="AK18">
            <v>0</v>
          </cell>
          <cell r="AL18">
            <v>0</v>
          </cell>
          <cell r="AM18" t="str">
            <v xml:space="preserve"> </v>
          </cell>
          <cell r="AN18"/>
          <cell r="AO18" t="str">
            <v>[0427]</v>
          </cell>
          <cell r="AP18">
            <v>43539</v>
          </cell>
          <cell r="AR18">
            <v>43486</v>
          </cell>
          <cell r="AS18" t="str">
            <v>PL001</v>
          </cell>
        </row>
        <row r="19">
          <cell r="B19">
            <v>2715734</v>
          </cell>
          <cell r="C19">
            <v>22000537</v>
          </cell>
          <cell r="D19" t="str">
            <v>SCE CitVer Mojito C9 PALL/0427</v>
          </cell>
          <cell r="E19">
            <v>43479</v>
          </cell>
          <cell r="F19">
            <v>1600</v>
          </cell>
          <cell r="G19">
            <v>300191</v>
          </cell>
          <cell r="H19" t="str">
            <v>10</v>
          </cell>
          <cell r="I19" t="str">
            <v>M</v>
          </cell>
          <cell r="J19">
            <v>43479</v>
          </cell>
          <cell r="K19">
            <v>43479</v>
          </cell>
          <cell r="L19" t="str">
            <v>WO</v>
          </cell>
          <cell r="M19" t="str">
            <v>KG</v>
          </cell>
          <cell r="N19" t="str">
            <v xml:space="preserve">       PL001</v>
          </cell>
          <cell r="O19">
            <v>43404</v>
          </cell>
          <cell r="P19">
            <v>0</v>
          </cell>
          <cell r="Q19" t="str">
            <v>SCE CitVer Mojito C9 PALL/0427</v>
          </cell>
          <cell r="R19" t="str">
            <v xml:space="preserve"> </v>
          </cell>
          <cell r="S19"/>
          <cell r="T19" t="str">
            <v xml:space="preserve"> </v>
          </cell>
          <cell r="U19" t="str">
            <v xml:space="preserve"> BT vérifié//Ordre créé</v>
          </cell>
          <cell r="V19" t="str">
            <v xml:space="preserve"> </v>
          </cell>
          <cell r="W19" t="str">
            <v xml:space="preserve"> </v>
          </cell>
          <cell r="X19" t="str">
            <v xml:space="preserve"> </v>
          </cell>
          <cell r="Y19" t="str">
            <v xml:space="preserve"> </v>
          </cell>
          <cell r="Z19" t="str">
            <v xml:space="preserve"> </v>
          </cell>
          <cell r="AA19"/>
          <cell r="AB19"/>
          <cell r="AC19" t="str">
            <v>FSC</v>
          </cell>
          <cell r="AD19" t="str">
            <v xml:space="preserve"> </v>
          </cell>
          <cell r="AE19" t="str">
            <v xml:space="preserve"> </v>
          </cell>
          <cell r="AF19"/>
          <cell r="AG19" t="str">
            <v xml:space="preserve"> </v>
          </cell>
          <cell r="AH19" t="str">
            <v xml:space="preserve"> </v>
          </cell>
          <cell r="AI19">
            <v>1255599</v>
          </cell>
          <cell r="AJ19" t="str">
            <v>FR43840499</v>
          </cell>
          <cell r="AK19">
            <v>0</v>
          </cell>
          <cell r="AL19">
            <v>0</v>
          </cell>
          <cell r="AM19" t="str">
            <v xml:space="preserve"> </v>
          </cell>
          <cell r="AN19"/>
          <cell r="AO19" t="str">
            <v>[0427]</v>
          </cell>
          <cell r="AP19">
            <v>43539</v>
          </cell>
          <cell r="AR19">
            <v>43486</v>
          </cell>
          <cell r="AS19" t="str">
            <v>PL001</v>
          </cell>
        </row>
        <row r="20">
          <cell r="B20">
            <v>2699475</v>
          </cell>
          <cell r="C20">
            <v>22000547</v>
          </cell>
          <cell r="D20" t="str">
            <v>SCE Caramel BS C10 PALL/36043</v>
          </cell>
          <cell r="E20">
            <v>43479</v>
          </cell>
          <cell r="F20">
            <v>1600</v>
          </cell>
          <cell r="G20">
            <v>300191</v>
          </cell>
          <cell r="H20" t="str">
            <v>10</v>
          </cell>
          <cell r="I20" t="str">
            <v>M</v>
          </cell>
          <cell r="J20">
            <v>43479</v>
          </cell>
          <cell r="K20">
            <v>43479</v>
          </cell>
          <cell r="L20" t="str">
            <v>WO</v>
          </cell>
          <cell r="M20" t="str">
            <v>KG</v>
          </cell>
          <cell r="N20" t="str">
            <v xml:space="preserve">       PL001</v>
          </cell>
          <cell r="O20">
            <v>43396</v>
          </cell>
          <cell r="P20">
            <v>0</v>
          </cell>
          <cell r="Q20" t="str">
            <v>SCE Caramel BS C10 PALL/36043</v>
          </cell>
          <cell r="R20" t="str">
            <v xml:space="preserve"> </v>
          </cell>
          <cell r="S20"/>
          <cell r="T20" t="str">
            <v xml:space="preserve"> </v>
          </cell>
          <cell r="U20" t="str">
            <v xml:space="preserve"> BT vérifié//Ordre créé</v>
          </cell>
          <cell r="V20" t="str">
            <v xml:space="preserve"> </v>
          </cell>
          <cell r="W20" t="str">
            <v xml:space="preserve"> </v>
          </cell>
          <cell r="X20" t="str">
            <v xml:space="preserve"> </v>
          </cell>
          <cell r="Y20" t="str">
            <v xml:space="preserve"> </v>
          </cell>
          <cell r="Z20" t="str">
            <v xml:space="preserve"> </v>
          </cell>
          <cell r="AA20"/>
          <cell r="AB20"/>
          <cell r="AC20" t="str">
            <v>FSC</v>
          </cell>
          <cell r="AD20" t="str">
            <v xml:space="preserve"> </v>
          </cell>
          <cell r="AE20" t="str">
            <v xml:space="preserve"> </v>
          </cell>
          <cell r="AF20"/>
          <cell r="AG20" t="str">
            <v xml:space="preserve"> </v>
          </cell>
          <cell r="AH20" t="str">
            <v xml:space="preserve"> </v>
          </cell>
          <cell r="AI20">
            <v>1256714</v>
          </cell>
          <cell r="AJ20" t="str">
            <v>FR22000547</v>
          </cell>
          <cell r="AK20">
            <v>0</v>
          </cell>
          <cell r="AL20">
            <v>0</v>
          </cell>
          <cell r="AM20" t="str">
            <v xml:space="preserve"> </v>
          </cell>
          <cell r="AN20"/>
          <cell r="AO20" t="str">
            <v>[36043]</v>
          </cell>
          <cell r="AP20">
            <v>43539</v>
          </cell>
          <cell r="AR20">
            <v>43487</v>
          </cell>
          <cell r="AS20" t="str">
            <v>PL001</v>
          </cell>
        </row>
        <row r="21">
          <cell r="B21">
            <v>2699472</v>
          </cell>
          <cell r="C21">
            <v>22000547</v>
          </cell>
          <cell r="D21" t="str">
            <v>SCE Caramel BS C10 PALL/36043</v>
          </cell>
          <cell r="E21">
            <v>43479</v>
          </cell>
          <cell r="F21">
            <v>1600</v>
          </cell>
          <cell r="G21">
            <v>300191</v>
          </cell>
          <cell r="H21" t="str">
            <v>10</v>
          </cell>
          <cell r="I21" t="str">
            <v>M</v>
          </cell>
          <cell r="J21">
            <v>43479</v>
          </cell>
          <cell r="K21">
            <v>43479</v>
          </cell>
          <cell r="L21" t="str">
            <v>WO</v>
          </cell>
          <cell r="M21" t="str">
            <v>KG</v>
          </cell>
          <cell r="N21" t="str">
            <v xml:space="preserve">       PL001</v>
          </cell>
          <cell r="O21">
            <v>43396</v>
          </cell>
          <cell r="P21">
            <v>0</v>
          </cell>
          <cell r="Q21" t="str">
            <v>SCE Caramel BS C10 PALL/36043</v>
          </cell>
          <cell r="R21" t="str">
            <v xml:space="preserve"> </v>
          </cell>
          <cell r="S21"/>
          <cell r="T21" t="str">
            <v xml:space="preserve"> </v>
          </cell>
          <cell r="U21" t="str">
            <v xml:space="preserve"> BT vérifié//Ordre créé</v>
          </cell>
          <cell r="V21" t="str">
            <v xml:space="preserve"> </v>
          </cell>
          <cell r="W21" t="str">
            <v xml:space="preserve"> </v>
          </cell>
          <cell r="X21" t="str">
            <v xml:space="preserve"> </v>
          </cell>
          <cell r="Y21" t="str">
            <v xml:space="preserve"> </v>
          </cell>
          <cell r="Z21" t="str">
            <v xml:space="preserve"> </v>
          </cell>
          <cell r="AA21"/>
          <cell r="AB21"/>
          <cell r="AC21" t="str">
            <v>FSC</v>
          </cell>
          <cell r="AD21" t="str">
            <v xml:space="preserve"> </v>
          </cell>
          <cell r="AE21" t="str">
            <v xml:space="preserve"> </v>
          </cell>
          <cell r="AF21"/>
          <cell r="AG21" t="str">
            <v xml:space="preserve"> </v>
          </cell>
          <cell r="AH21" t="str">
            <v xml:space="preserve"> </v>
          </cell>
          <cell r="AI21">
            <v>1256714</v>
          </cell>
          <cell r="AJ21" t="str">
            <v>FR22000547</v>
          </cell>
          <cell r="AK21">
            <v>0</v>
          </cell>
          <cell r="AL21">
            <v>0</v>
          </cell>
          <cell r="AM21" t="str">
            <v xml:space="preserve"> </v>
          </cell>
          <cell r="AN21"/>
          <cell r="AO21" t="str">
            <v>[36043]</v>
          </cell>
          <cell r="AP21">
            <v>43539</v>
          </cell>
          <cell r="AR21">
            <v>43487</v>
          </cell>
          <cell r="AS21" t="str">
            <v>PL001</v>
          </cell>
        </row>
        <row r="22">
          <cell r="B22"/>
          <cell r="C22"/>
          <cell r="D22"/>
          <cell r="E22"/>
          <cell r="F22"/>
          <cell r="G22"/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  <cell r="V22"/>
          <cell r="W22"/>
          <cell r="X22"/>
          <cell r="Y22"/>
          <cell r="Z22"/>
          <cell r="AA22"/>
          <cell r="AB22"/>
          <cell r="AC22"/>
          <cell r="AD22"/>
          <cell r="AE22"/>
          <cell r="AF22"/>
          <cell r="AG22"/>
          <cell r="AH22"/>
          <cell r="AI22"/>
          <cell r="AJ22"/>
          <cell r="AK22"/>
          <cell r="AL22"/>
          <cell r="AM22"/>
          <cell r="AN22"/>
          <cell r="AO22"/>
          <cell r="AP22"/>
          <cell r="AR22"/>
        </row>
        <row r="23">
          <cell r="B23">
            <v>2777337</v>
          </cell>
          <cell r="C23">
            <v>22000579</v>
          </cell>
          <cell r="D23" t="str">
            <v>SCE Miel 25% C10 PALL /35843</v>
          </cell>
          <cell r="E23">
            <v>43480</v>
          </cell>
          <cell r="F23">
            <v>1500</v>
          </cell>
          <cell r="G23">
            <v>300191</v>
          </cell>
          <cell r="H23" t="str">
            <v>10</v>
          </cell>
          <cell r="I23" t="str">
            <v>M</v>
          </cell>
          <cell r="J23">
            <v>43480</v>
          </cell>
          <cell r="K23">
            <v>43480</v>
          </cell>
          <cell r="L23" t="str">
            <v>WO</v>
          </cell>
          <cell r="M23" t="str">
            <v>KG</v>
          </cell>
          <cell r="N23" t="str">
            <v xml:space="preserve">       PL001</v>
          </cell>
          <cell r="O23">
            <v>43432</v>
          </cell>
          <cell r="P23">
            <v>0</v>
          </cell>
          <cell r="Q23" t="str">
            <v>SCE Miel 25% C10 PALL /35843</v>
          </cell>
          <cell r="R23" t="str">
            <v xml:space="preserve"> </v>
          </cell>
          <cell r="S23"/>
          <cell r="T23" t="str">
            <v xml:space="preserve"> </v>
          </cell>
          <cell r="U23" t="str">
            <v xml:space="preserve"> BT vérifié//Ordre créé</v>
          </cell>
          <cell r="V23" t="str">
            <v xml:space="preserve"> </v>
          </cell>
          <cell r="W23" t="str">
            <v xml:space="preserve"> </v>
          </cell>
          <cell r="X23" t="str">
            <v xml:space="preserve"> </v>
          </cell>
          <cell r="Y23" t="str">
            <v xml:space="preserve"> </v>
          </cell>
          <cell r="Z23" t="str">
            <v xml:space="preserve"> </v>
          </cell>
          <cell r="AA23"/>
          <cell r="AB23"/>
          <cell r="AC23" t="str">
            <v>FSC</v>
          </cell>
          <cell r="AD23" t="str">
            <v xml:space="preserve"> </v>
          </cell>
          <cell r="AE23" t="str">
            <v>3</v>
          </cell>
          <cell r="AF23"/>
          <cell r="AG23" t="str">
            <v xml:space="preserve"> </v>
          </cell>
          <cell r="AH23" t="str">
            <v xml:space="preserve"> </v>
          </cell>
          <cell r="AI23">
            <v>1266179</v>
          </cell>
          <cell r="AJ23" t="str">
            <v>FR22000579</v>
          </cell>
          <cell r="AK23">
            <v>0</v>
          </cell>
          <cell r="AL23">
            <v>0</v>
          </cell>
          <cell r="AM23" t="str">
            <v xml:space="preserve"> </v>
          </cell>
          <cell r="AN23"/>
          <cell r="AO23" t="str">
            <v>[35843]</v>
          </cell>
          <cell r="AP23">
            <v>43511</v>
          </cell>
          <cell r="AR23">
            <v>43489</v>
          </cell>
          <cell r="AS23" t="str">
            <v>PL001</v>
          </cell>
        </row>
        <row r="24">
          <cell r="B24">
            <v>2731383</v>
          </cell>
          <cell r="C24">
            <v>22000579</v>
          </cell>
          <cell r="D24" t="str">
            <v>SCE Miel 25% C10 PALL /35843</v>
          </cell>
          <cell r="E24">
            <v>43480</v>
          </cell>
          <cell r="F24">
            <v>1500</v>
          </cell>
          <cell r="G24">
            <v>300191</v>
          </cell>
          <cell r="H24" t="str">
            <v>10</v>
          </cell>
          <cell r="I24" t="str">
            <v>M</v>
          </cell>
          <cell r="J24">
            <v>43480</v>
          </cell>
          <cell r="K24">
            <v>43480</v>
          </cell>
          <cell r="L24" t="str">
            <v>WO</v>
          </cell>
          <cell r="M24" t="str">
            <v>KG</v>
          </cell>
          <cell r="N24" t="str">
            <v xml:space="preserve">       PL001</v>
          </cell>
          <cell r="O24">
            <v>43412</v>
          </cell>
          <cell r="P24">
            <v>0</v>
          </cell>
          <cell r="Q24" t="str">
            <v>SCE Miel 25% C10 PALL /35843</v>
          </cell>
          <cell r="R24" t="str">
            <v xml:space="preserve"> </v>
          </cell>
          <cell r="S24"/>
          <cell r="T24" t="str">
            <v xml:space="preserve"> </v>
          </cell>
          <cell r="U24" t="str">
            <v xml:space="preserve"> BT vérifié//Ordre créé</v>
          </cell>
          <cell r="V24" t="str">
            <v xml:space="preserve"> </v>
          </cell>
          <cell r="W24" t="str">
            <v xml:space="preserve"> </v>
          </cell>
          <cell r="X24" t="str">
            <v xml:space="preserve"> </v>
          </cell>
          <cell r="Y24" t="str">
            <v xml:space="preserve"> </v>
          </cell>
          <cell r="Z24" t="str">
            <v xml:space="preserve"> </v>
          </cell>
          <cell r="AA24"/>
          <cell r="AB24"/>
          <cell r="AC24" t="str">
            <v>FSC</v>
          </cell>
          <cell r="AD24" t="str">
            <v xml:space="preserve"> </v>
          </cell>
          <cell r="AE24" t="str">
            <v>3</v>
          </cell>
          <cell r="AF24"/>
          <cell r="AG24" t="str">
            <v xml:space="preserve"> </v>
          </cell>
          <cell r="AH24" t="str">
            <v xml:space="preserve"> </v>
          </cell>
          <cell r="AI24">
            <v>1266179</v>
          </cell>
          <cell r="AJ24" t="str">
            <v>FR22000579</v>
          </cell>
          <cell r="AK24">
            <v>0</v>
          </cell>
          <cell r="AL24">
            <v>0</v>
          </cell>
          <cell r="AM24" t="str">
            <v xml:space="preserve"> </v>
          </cell>
          <cell r="AN24"/>
          <cell r="AO24" t="str">
            <v>[35843]</v>
          </cell>
          <cell r="AP24">
            <v>43511</v>
          </cell>
          <cell r="AR24">
            <v>43489</v>
          </cell>
          <cell r="AS24" t="str">
            <v>PL001</v>
          </cell>
        </row>
        <row r="25">
          <cell r="B25">
            <v>2715779</v>
          </cell>
          <cell r="C25">
            <v>22000579</v>
          </cell>
          <cell r="D25" t="str">
            <v>SCE Miel 25% C10 PALL /35843</v>
          </cell>
          <cell r="E25">
            <v>43480</v>
          </cell>
          <cell r="F25">
            <v>1500</v>
          </cell>
          <cell r="G25">
            <v>300191</v>
          </cell>
          <cell r="H25" t="str">
            <v>10</v>
          </cell>
          <cell r="I25" t="str">
            <v>M</v>
          </cell>
          <cell r="J25">
            <v>43480</v>
          </cell>
          <cell r="K25">
            <v>43480</v>
          </cell>
          <cell r="L25" t="str">
            <v>WO</v>
          </cell>
          <cell r="M25" t="str">
            <v>KG</v>
          </cell>
          <cell r="N25" t="str">
            <v xml:space="preserve">       PL001</v>
          </cell>
          <cell r="O25">
            <v>43404</v>
          </cell>
          <cell r="P25">
            <v>0</v>
          </cell>
          <cell r="Q25" t="str">
            <v>SCE Miel 25% C10 PALL /35843</v>
          </cell>
          <cell r="R25" t="str">
            <v xml:space="preserve"> </v>
          </cell>
          <cell r="S25"/>
          <cell r="T25" t="str">
            <v xml:space="preserve"> </v>
          </cell>
          <cell r="U25" t="str">
            <v xml:space="preserve"> BT vérifié//Ordre créé</v>
          </cell>
          <cell r="V25" t="str">
            <v xml:space="preserve"> </v>
          </cell>
          <cell r="W25" t="str">
            <v xml:space="preserve"> </v>
          </cell>
          <cell r="X25" t="str">
            <v xml:space="preserve"> </v>
          </cell>
          <cell r="Y25" t="str">
            <v xml:space="preserve"> </v>
          </cell>
          <cell r="Z25" t="str">
            <v xml:space="preserve"> </v>
          </cell>
          <cell r="AA25"/>
          <cell r="AB25"/>
          <cell r="AC25" t="str">
            <v>FSC</v>
          </cell>
          <cell r="AD25" t="str">
            <v xml:space="preserve"> </v>
          </cell>
          <cell r="AE25" t="str">
            <v xml:space="preserve"> </v>
          </cell>
          <cell r="AF25"/>
          <cell r="AG25" t="str">
            <v xml:space="preserve"> </v>
          </cell>
          <cell r="AH25" t="str">
            <v xml:space="preserve"> </v>
          </cell>
          <cell r="AI25">
            <v>1266179</v>
          </cell>
          <cell r="AJ25" t="str">
            <v>FR22000579</v>
          </cell>
          <cell r="AK25">
            <v>0</v>
          </cell>
          <cell r="AL25">
            <v>0</v>
          </cell>
          <cell r="AM25" t="str">
            <v xml:space="preserve"> </v>
          </cell>
          <cell r="AN25"/>
          <cell r="AO25" t="str">
            <v>[35843]</v>
          </cell>
          <cell r="AP25">
            <v>43511</v>
          </cell>
          <cell r="AR25">
            <v>43489</v>
          </cell>
          <cell r="AS25" t="str">
            <v>PL001</v>
          </cell>
        </row>
        <row r="26">
          <cell r="B26">
            <v>2731382</v>
          </cell>
          <cell r="C26">
            <v>22000579</v>
          </cell>
          <cell r="D26" t="str">
            <v>SCE Miel 25% C10 PALL /35843</v>
          </cell>
          <cell r="E26">
            <v>43480</v>
          </cell>
          <cell r="F26">
            <v>1500</v>
          </cell>
          <cell r="G26">
            <v>300191</v>
          </cell>
          <cell r="H26" t="str">
            <v>10</v>
          </cell>
          <cell r="I26" t="str">
            <v>M</v>
          </cell>
          <cell r="J26">
            <v>43480</v>
          </cell>
          <cell r="K26">
            <v>43480</v>
          </cell>
          <cell r="L26" t="str">
            <v>WO</v>
          </cell>
          <cell r="M26" t="str">
            <v>KG</v>
          </cell>
          <cell r="N26" t="str">
            <v xml:space="preserve">       PL001</v>
          </cell>
          <cell r="O26">
            <v>43412</v>
          </cell>
          <cell r="P26">
            <v>0</v>
          </cell>
          <cell r="Q26" t="str">
            <v>SCE Miel 25% C10 PALL /35843</v>
          </cell>
          <cell r="R26" t="str">
            <v xml:space="preserve"> </v>
          </cell>
          <cell r="S26"/>
          <cell r="T26" t="str">
            <v xml:space="preserve"> </v>
          </cell>
          <cell r="U26" t="str">
            <v xml:space="preserve"> BT vérifié//Ordre créé</v>
          </cell>
          <cell r="V26" t="str">
            <v xml:space="preserve"> </v>
          </cell>
          <cell r="W26" t="str">
            <v xml:space="preserve"> </v>
          </cell>
          <cell r="X26" t="str">
            <v xml:space="preserve"> </v>
          </cell>
          <cell r="Y26" t="str">
            <v xml:space="preserve"> </v>
          </cell>
          <cell r="Z26" t="str">
            <v xml:space="preserve"> </v>
          </cell>
          <cell r="AA26"/>
          <cell r="AB26"/>
          <cell r="AC26" t="str">
            <v>FSC</v>
          </cell>
          <cell r="AD26" t="str">
            <v xml:space="preserve"> </v>
          </cell>
          <cell r="AE26" t="str">
            <v>3</v>
          </cell>
          <cell r="AF26"/>
          <cell r="AG26" t="str">
            <v xml:space="preserve"> </v>
          </cell>
          <cell r="AH26" t="str">
            <v xml:space="preserve"> </v>
          </cell>
          <cell r="AI26">
            <v>1266179</v>
          </cell>
          <cell r="AJ26" t="str">
            <v>FR22000579</v>
          </cell>
          <cell r="AK26">
            <v>0</v>
          </cell>
          <cell r="AL26">
            <v>0</v>
          </cell>
          <cell r="AM26" t="str">
            <v xml:space="preserve"> </v>
          </cell>
          <cell r="AN26"/>
          <cell r="AO26" t="str">
            <v>[35843]</v>
          </cell>
          <cell r="AP26">
            <v>43511</v>
          </cell>
          <cell r="AR26">
            <v>43489</v>
          </cell>
          <cell r="AS26" t="str">
            <v>PL001</v>
          </cell>
        </row>
        <row r="27">
          <cell r="B27">
            <v>2650222</v>
          </cell>
          <cell r="C27">
            <v>22000552</v>
          </cell>
          <cell r="D27" t="str">
            <v>SCE Caramel Arom C13 /35974</v>
          </cell>
          <cell r="E27">
            <v>43479</v>
          </cell>
          <cell r="F27">
            <v>1600</v>
          </cell>
          <cell r="G27">
            <v>300191</v>
          </cell>
          <cell r="H27" t="str">
            <v>10</v>
          </cell>
          <cell r="I27" t="str">
            <v>M</v>
          </cell>
          <cell r="J27">
            <v>43479</v>
          </cell>
          <cell r="K27">
            <v>43479</v>
          </cell>
          <cell r="L27" t="str">
            <v>WO</v>
          </cell>
          <cell r="M27" t="str">
            <v>KG</v>
          </cell>
          <cell r="N27" t="str">
            <v xml:space="preserve">       PL001</v>
          </cell>
          <cell r="O27">
            <v>43375</v>
          </cell>
          <cell r="P27">
            <v>0</v>
          </cell>
          <cell r="Q27" t="str">
            <v>SCE Caramel Arom C11 /35974</v>
          </cell>
          <cell r="R27" t="str">
            <v xml:space="preserve"> </v>
          </cell>
          <cell r="S27"/>
          <cell r="T27" t="str">
            <v xml:space="preserve"> </v>
          </cell>
          <cell r="U27" t="str">
            <v xml:space="preserve"> BT vérifié//Ordre créé</v>
          </cell>
          <cell r="V27" t="str">
            <v xml:space="preserve"> </v>
          </cell>
          <cell r="W27" t="str">
            <v xml:space="preserve"> </v>
          </cell>
          <cell r="X27" t="str">
            <v xml:space="preserve"> </v>
          </cell>
          <cell r="Y27" t="str">
            <v xml:space="preserve"> </v>
          </cell>
          <cell r="Z27" t="str">
            <v xml:space="preserve"> </v>
          </cell>
          <cell r="AA27"/>
          <cell r="AB27"/>
          <cell r="AC27" t="str">
            <v>FSC</v>
          </cell>
          <cell r="AD27" t="str">
            <v xml:space="preserve"> </v>
          </cell>
          <cell r="AE27" t="str">
            <v xml:space="preserve"> </v>
          </cell>
          <cell r="AF27"/>
          <cell r="AG27" t="str">
            <v xml:space="preserve"> </v>
          </cell>
          <cell r="AH27" t="str">
            <v xml:space="preserve"> </v>
          </cell>
          <cell r="AI27">
            <v>1259690</v>
          </cell>
          <cell r="AJ27" t="str">
            <v>FR22000552</v>
          </cell>
          <cell r="AK27">
            <v>0</v>
          </cell>
          <cell r="AL27">
            <v>0</v>
          </cell>
          <cell r="AM27" t="str">
            <v xml:space="preserve"> </v>
          </cell>
          <cell r="AN27"/>
          <cell r="AO27" t="str">
            <v>[35974]</v>
          </cell>
          <cell r="AP27">
            <v>43539</v>
          </cell>
          <cell r="AR27">
            <v>43487</v>
          </cell>
          <cell r="AS27" t="str">
            <v>PL001</v>
          </cell>
        </row>
        <row r="28">
          <cell r="B28">
            <v>2650223</v>
          </cell>
          <cell r="C28">
            <v>22000552</v>
          </cell>
          <cell r="D28" t="str">
            <v>SCE Caramel Arom C13 /35974</v>
          </cell>
          <cell r="E28">
            <v>43479</v>
          </cell>
          <cell r="F28">
            <v>1600</v>
          </cell>
          <cell r="G28">
            <v>300191</v>
          </cell>
          <cell r="H28" t="str">
            <v>10</v>
          </cell>
          <cell r="I28" t="str">
            <v>M</v>
          </cell>
          <cell r="J28">
            <v>43479</v>
          </cell>
          <cell r="K28">
            <v>43479</v>
          </cell>
          <cell r="L28" t="str">
            <v>WO</v>
          </cell>
          <cell r="M28" t="str">
            <v>KG</v>
          </cell>
          <cell r="N28" t="str">
            <v xml:space="preserve">       PL001</v>
          </cell>
          <cell r="O28">
            <v>43375</v>
          </cell>
          <cell r="P28">
            <v>0</v>
          </cell>
          <cell r="Q28" t="str">
            <v>SCE Caramel Arom C11 /35974</v>
          </cell>
          <cell r="R28" t="str">
            <v xml:space="preserve"> </v>
          </cell>
          <cell r="S28"/>
          <cell r="T28" t="str">
            <v xml:space="preserve"> </v>
          </cell>
          <cell r="U28" t="str">
            <v xml:space="preserve"> BT vérifié//Ordre créé</v>
          </cell>
          <cell r="V28" t="str">
            <v xml:space="preserve"> </v>
          </cell>
          <cell r="W28" t="str">
            <v xml:space="preserve"> </v>
          </cell>
          <cell r="X28" t="str">
            <v xml:space="preserve"> </v>
          </cell>
          <cell r="Y28" t="str">
            <v xml:space="preserve"> </v>
          </cell>
          <cell r="Z28" t="str">
            <v xml:space="preserve"> </v>
          </cell>
          <cell r="AA28"/>
          <cell r="AB28"/>
          <cell r="AC28" t="str">
            <v>FSC</v>
          </cell>
          <cell r="AD28" t="str">
            <v xml:space="preserve"> </v>
          </cell>
          <cell r="AE28" t="str">
            <v xml:space="preserve"> </v>
          </cell>
          <cell r="AF28"/>
          <cell r="AG28" t="str">
            <v xml:space="preserve"> </v>
          </cell>
          <cell r="AH28" t="str">
            <v xml:space="preserve"> </v>
          </cell>
          <cell r="AI28">
            <v>1259690</v>
          </cell>
          <cell r="AJ28" t="str">
            <v>FR22000552</v>
          </cell>
          <cell r="AK28">
            <v>0</v>
          </cell>
          <cell r="AL28">
            <v>0</v>
          </cell>
          <cell r="AM28" t="str">
            <v xml:space="preserve"> </v>
          </cell>
          <cell r="AN28"/>
          <cell r="AO28" t="str">
            <v>[35974]</v>
          </cell>
          <cell r="AP28">
            <v>43539</v>
          </cell>
          <cell r="AR28">
            <v>43487</v>
          </cell>
          <cell r="AS28" t="str">
            <v>PL001</v>
          </cell>
        </row>
        <row r="29">
          <cell r="B29"/>
          <cell r="C29"/>
          <cell r="D29"/>
          <cell r="E29"/>
          <cell r="F29"/>
          <cell r="G29"/>
          <cell r="H29"/>
          <cell r="I29"/>
          <cell r="J29"/>
          <cell r="K29"/>
          <cell r="L29"/>
          <cell r="M29"/>
          <cell r="N29"/>
          <cell r="O29"/>
          <cell r="P29"/>
          <cell r="Q29"/>
          <cell r="R29"/>
          <cell r="S29"/>
          <cell r="T29"/>
          <cell r="U29"/>
          <cell r="V29"/>
          <cell r="W29"/>
          <cell r="X29"/>
          <cell r="Y29"/>
          <cell r="Z29"/>
          <cell r="AA29"/>
          <cell r="AB29"/>
          <cell r="AC29"/>
          <cell r="AD29"/>
          <cell r="AE29"/>
          <cell r="AF29"/>
          <cell r="AG29"/>
          <cell r="AH29"/>
          <cell r="AI29"/>
          <cell r="AJ29"/>
          <cell r="AK29"/>
          <cell r="AL29"/>
          <cell r="AM29"/>
          <cell r="AN29"/>
          <cell r="AO29"/>
          <cell r="AP29"/>
          <cell r="AR29"/>
        </row>
        <row r="30">
          <cell r="B30">
            <v>2668456</v>
          </cell>
          <cell r="C30">
            <v>22000576</v>
          </cell>
          <cell r="D30" t="str">
            <v>SCE Caram Brule C10 PALL/36147</v>
          </cell>
          <cell r="E30">
            <v>43479</v>
          </cell>
          <cell r="F30">
            <v>1600</v>
          </cell>
          <cell r="G30">
            <v>300191</v>
          </cell>
          <cell r="H30" t="str">
            <v>10</v>
          </cell>
          <cell r="I30" t="str">
            <v>M</v>
          </cell>
          <cell r="J30">
            <v>43479</v>
          </cell>
          <cell r="K30">
            <v>43479</v>
          </cell>
          <cell r="L30" t="str">
            <v>WO</v>
          </cell>
          <cell r="M30" t="str">
            <v>KG</v>
          </cell>
          <cell r="N30" t="str">
            <v xml:space="preserve">       PL001</v>
          </cell>
          <cell r="O30">
            <v>43382</v>
          </cell>
          <cell r="P30">
            <v>0</v>
          </cell>
          <cell r="Q30" t="str">
            <v>SCE Caram.Brule C10 PALL/36147</v>
          </cell>
          <cell r="R30" t="str">
            <v xml:space="preserve"> </v>
          </cell>
          <cell r="S30"/>
          <cell r="T30" t="str">
            <v xml:space="preserve"> </v>
          </cell>
          <cell r="U30" t="str">
            <v xml:space="preserve"> BT vérifié//Ordre créé</v>
          </cell>
          <cell r="V30" t="str">
            <v xml:space="preserve"> </v>
          </cell>
          <cell r="W30" t="str">
            <v xml:space="preserve"> </v>
          </cell>
          <cell r="X30" t="str">
            <v xml:space="preserve"> </v>
          </cell>
          <cell r="Y30" t="str">
            <v xml:space="preserve"> </v>
          </cell>
          <cell r="Z30" t="str">
            <v xml:space="preserve"> </v>
          </cell>
          <cell r="AA30"/>
          <cell r="AB30"/>
          <cell r="AC30" t="str">
            <v>FSC</v>
          </cell>
          <cell r="AD30" t="str">
            <v xml:space="preserve"> </v>
          </cell>
          <cell r="AE30" t="str">
            <v xml:space="preserve"> </v>
          </cell>
          <cell r="AF30"/>
          <cell r="AG30" t="str">
            <v xml:space="preserve"> </v>
          </cell>
          <cell r="AH30" t="str">
            <v xml:space="preserve"> </v>
          </cell>
          <cell r="AI30">
            <v>1265767</v>
          </cell>
          <cell r="AJ30" t="str">
            <v>FR22000576</v>
          </cell>
          <cell r="AK30">
            <v>0</v>
          </cell>
          <cell r="AL30">
            <v>0</v>
          </cell>
          <cell r="AM30" t="str">
            <v xml:space="preserve"> </v>
          </cell>
          <cell r="AN30"/>
          <cell r="AO30" t="str">
            <v>[36147]</v>
          </cell>
          <cell r="AP30">
            <v>43539</v>
          </cell>
          <cell r="AR30">
            <v>43488</v>
          </cell>
          <cell r="AS30" t="str">
            <v>PL001</v>
          </cell>
        </row>
        <row r="31">
          <cell r="B31">
            <v>2668457</v>
          </cell>
          <cell r="C31">
            <v>22000576</v>
          </cell>
          <cell r="D31" t="str">
            <v>SCE Caram Brule C10 PALL/36147</v>
          </cell>
          <cell r="E31">
            <v>43479</v>
          </cell>
          <cell r="F31">
            <v>1600</v>
          </cell>
          <cell r="G31">
            <v>300191</v>
          </cell>
          <cell r="H31" t="str">
            <v>10</v>
          </cell>
          <cell r="I31" t="str">
            <v>M</v>
          </cell>
          <cell r="J31">
            <v>43479</v>
          </cell>
          <cell r="K31">
            <v>43479</v>
          </cell>
          <cell r="L31" t="str">
            <v>WO</v>
          </cell>
          <cell r="M31" t="str">
            <v>KG</v>
          </cell>
          <cell r="N31" t="str">
            <v xml:space="preserve">       PL001</v>
          </cell>
          <cell r="O31">
            <v>43382</v>
          </cell>
          <cell r="P31">
            <v>0</v>
          </cell>
          <cell r="Q31" t="str">
            <v>SCE Caram.Brule C10 PALL/36147</v>
          </cell>
          <cell r="R31" t="str">
            <v xml:space="preserve"> </v>
          </cell>
          <cell r="S31"/>
          <cell r="T31" t="str">
            <v xml:space="preserve"> </v>
          </cell>
          <cell r="U31" t="str">
            <v xml:space="preserve"> BT vérifié//Ordre créé</v>
          </cell>
          <cell r="V31" t="str">
            <v xml:space="preserve"> </v>
          </cell>
          <cell r="W31" t="str">
            <v xml:space="preserve"> </v>
          </cell>
          <cell r="X31" t="str">
            <v xml:space="preserve"> </v>
          </cell>
          <cell r="Y31" t="str">
            <v xml:space="preserve"> </v>
          </cell>
          <cell r="Z31" t="str">
            <v xml:space="preserve"> </v>
          </cell>
          <cell r="AA31"/>
          <cell r="AB31"/>
          <cell r="AC31" t="str">
            <v>FSC</v>
          </cell>
          <cell r="AD31" t="str">
            <v xml:space="preserve"> </v>
          </cell>
          <cell r="AE31" t="str">
            <v xml:space="preserve"> </v>
          </cell>
          <cell r="AF31"/>
          <cell r="AG31" t="str">
            <v xml:space="preserve"> </v>
          </cell>
          <cell r="AH31" t="str">
            <v xml:space="preserve"> </v>
          </cell>
          <cell r="AI31">
            <v>1265767</v>
          </cell>
          <cell r="AJ31" t="str">
            <v>FR22000576</v>
          </cell>
          <cell r="AK31">
            <v>0</v>
          </cell>
          <cell r="AL31">
            <v>0</v>
          </cell>
          <cell r="AM31" t="str">
            <v xml:space="preserve"> </v>
          </cell>
          <cell r="AN31"/>
          <cell r="AO31" t="str">
            <v>[36147]</v>
          </cell>
          <cell r="AP31">
            <v>43539</v>
          </cell>
          <cell r="AR31">
            <v>43488</v>
          </cell>
          <cell r="AS31" t="str">
            <v>PL001</v>
          </cell>
        </row>
        <row r="32">
          <cell r="B32">
            <v>2650216</v>
          </cell>
          <cell r="C32">
            <v>22000548</v>
          </cell>
          <cell r="D32" t="str">
            <v>SCE Cafe-Choco C12 PALL/0315</v>
          </cell>
          <cell r="E32">
            <v>43480</v>
          </cell>
          <cell r="F32">
            <v>1600</v>
          </cell>
          <cell r="G32">
            <v>300191</v>
          </cell>
          <cell r="H32" t="str">
            <v>30</v>
          </cell>
          <cell r="I32" t="str">
            <v>M</v>
          </cell>
          <cell r="J32">
            <v>43480</v>
          </cell>
          <cell r="K32">
            <v>43480</v>
          </cell>
          <cell r="L32" t="str">
            <v>WO</v>
          </cell>
          <cell r="M32" t="str">
            <v>KG</v>
          </cell>
          <cell r="N32" t="str">
            <v xml:space="preserve">       PL001</v>
          </cell>
          <cell r="O32">
            <v>43375</v>
          </cell>
          <cell r="P32">
            <v>0</v>
          </cell>
          <cell r="Q32" t="str">
            <v>SCE Cafe Choco C12 PALL/0315</v>
          </cell>
          <cell r="R32" t="str">
            <v xml:space="preserve"> </v>
          </cell>
          <cell r="S32"/>
          <cell r="T32" t="str">
            <v xml:space="preserve"> </v>
          </cell>
          <cell r="U32" t="str">
            <v>Dossier imprimé//Ordre confirm</v>
          </cell>
          <cell r="V32" t="str">
            <v xml:space="preserve"> </v>
          </cell>
          <cell r="W32" t="str">
            <v xml:space="preserve"> </v>
          </cell>
          <cell r="X32" t="str">
            <v xml:space="preserve"> </v>
          </cell>
          <cell r="Y32" t="str">
            <v xml:space="preserve"> </v>
          </cell>
          <cell r="Z32" t="str">
            <v xml:space="preserve"> </v>
          </cell>
          <cell r="AA32"/>
          <cell r="AB32"/>
          <cell r="AC32" t="str">
            <v>FSC</v>
          </cell>
          <cell r="AD32" t="str">
            <v xml:space="preserve"> </v>
          </cell>
          <cell r="AE32" t="str">
            <v xml:space="preserve"> </v>
          </cell>
          <cell r="AF32"/>
          <cell r="AG32" t="str">
            <v xml:space="preserve"> </v>
          </cell>
          <cell r="AH32" t="str">
            <v xml:space="preserve"> </v>
          </cell>
          <cell r="AI32">
            <v>1256716</v>
          </cell>
          <cell r="AJ32" t="str">
            <v>FR22000548</v>
          </cell>
          <cell r="AK32">
            <v>0</v>
          </cell>
          <cell r="AL32">
            <v>0</v>
          </cell>
          <cell r="AM32" t="str">
            <v xml:space="preserve"> </v>
          </cell>
          <cell r="AN32"/>
          <cell r="AO32" t="str">
            <v>[0315]</v>
          </cell>
          <cell r="AP32">
            <v>43570</v>
          </cell>
          <cell r="AR32">
            <v>43482</v>
          </cell>
          <cell r="AS32" t="str">
            <v>PL001</v>
          </cell>
        </row>
        <row r="33">
          <cell r="B33">
            <v>2650217</v>
          </cell>
          <cell r="C33">
            <v>22000548</v>
          </cell>
          <cell r="D33" t="str">
            <v>SCE Cafe-Choco C12 PALL/0315</v>
          </cell>
          <cell r="E33">
            <v>43480</v>
          </cell>
          <cell r="F33">
            <v>1600</v>
          </cell>
          <cell r="G33">
            <v>300191</v>
          </cell>
          <cell r="H33" t="str">
            <v>30</v>
          </cell>
          <cell r="I33" t="str">
            <v>M</v>
          </cell>
          <cell r="J33">
            <v>43480</v>
          </cell>
          <cell r="K33">
            <v>43480</v>
          </cell>
          <cell r="L33" t="str">
            <v>WO</v>
          </cell>
          <cell r="M33" t="str">
            <v>KG</v>
          </cell>
          <cell r="N33" t="str">
            <v xml:space="preserve">       PL001</v>
          </cell>
          <cell r="O33">
            <v>43375</v>
          </cell>
          <cell r="P33">
            <v>0</v>
          </cell>
          <cell r="Q33" t="str">
            <v>SCE Cafe Choco C12 PALL/0315</v>
          </cell>
          <cell r="R33" t="str">
            <v xml:space="preserve"> </v>
          </cell>
          <cell r="S33"/>
          <cell r="T33" t="str">
            <v xml:space="preserve"> </v>
          </cell>
          <cell r="U33" t="str">
            <v>Dossier imprimé//Ordre confirm</v>
          </cell>
          <cell r="V33" t="str">
            <v xml:space="preserve"> </v>
          </cell>
          <cell r="W33" t="str">
            <v xml:space="preserve"> </v>
          </cell>
          <cell r="X33" t="str">
            <v xml:space="preserve"> </v>
          </cell>
          <cell r="Y33" t="str">
            <v xml:space="preserve"> </v>
          </cell>
          <cell r="Z33" t="str">
            <v xml:space="preserve"> </v>
          </cell>
          <cell r="AA33"/>
          <cell r="AB33"/>
          <cell r="AC33" t="str">
            <v>FSC</v>
          </cell>
          <cell r="AD33" t="str">
            <v xml:space="preserve"> </v>
          </cell>
          <cell r="AE33" t="str">
            <v xml:space="preserve"> </v>
          </cell>
          <cell r="AF33"/>
          <cell r="AG33" t="str">
            <v xml:space="preserve"> </v>
          </cell>
          <cell r="AH33" t="str">
            <v xml:space="preserve"> </v>
          </cell>
          <cell r="AI33">
            <v>1256716</v>
          </cell>
          <cell r="AJ33" t="str">
            <v>FR22000548</v>
          </cell>
          <cell r="AK33">
            <v>0</v>
          </cell>
          <cell r="AL33">
            <v>0</v>
          </cell>
          <cell r="AM33" t="str">
            <v xml:space="preserve"> </v>
          </cell>
          <cell r="AN33"/>
          <cell r="AO33" t="str">
            <v>[0315]</v>
          </cell>
          <cell r="AP33">
            <v>43570</v>
          </cell>
          <cell r="AR33">
            <v>43482</v>
          </cell>
          <cell r="AS33" t="str">
            <v>PL001</v>
          </cell>
        </row>
        <row r="34">
          <cell r="B34"/>
          <cell r="C34"/>
          <cell r="D34"/>
          <cell r="E34"/>
          <cell r="F34"/>
          <cell r="G34"/>
          <cell r="H34"/>
          <cell r="I34"/>
          <cell r="J34"/>
          <cell r="K34"/>
          <cell r="L34"/>
          <cell r="M34"/>
          <cell r="N34"/>
          <cell r="O34"/>
          <cell r="P34"/>
          <cell r="Q34"/>
          <cell r="R34"/>
          <cell r="S34"/>
          <cell r="T34"/>
          <cell r="U34"/>
          <cell r="V34"/>
          <cell r="W34"/>
          <cell r="X34"/>
          <cell r="Y34"/>
          <cell r="Z34"/>
          <cell r="AA34"/>
          <cell r="AB34"/>
          <cell r="AC34"/>
          <cell r="AD34"/>
          <cell r="AE34"/>
          <cell r="AF34"/>
          <cell r="AG34"/>
          <cell r="AH34"/>
          <cell r="AI34"/>
          <cell r="AJ34"/>
          <cell r="AK34"/>
          <cell r="AL34"/>
          <cell r="AM34"/>
          <cell r="AN34"/>
          <cell r="AO34"/>
          <cell r="AP34"/>
        </row>
        <row r="35">
          <cell r="B35"/>
          <cell r="C35"/>
          <cell r="D35"/>
          <cell r="E35"/>
          <cell r="F35"/>
          <cell r="G35"/>
          <cell r="H35"/>
          <cell r="I35"/>
          <cell r="J35"/>
          <cell r="K35"/>
          <cell r="L35"/>
          <cell r="M35"/>
          <cell r="N35"/>
          <cell r="O35"/>
          <cell r="P35"/>
          <cell r="Q35"/>
          <cell r="R35"/>
          <cell r="S35"/>
          <cell r="T35"/>
          <cell r="U35"/>
          <cell r="V35"/>
          <cell r="W35"/>
          <cell r="X35"/>
          <cell r="Y35"/>
          <cell r="Z35"/>
          <cell r="AA35"/>
          <cell r="AB35"/>
          <cell r="AC35"/>
          <cell r="AD35"/>
          <cell r="AE35"/>
          <cell r="AF35"/>
          <cell r="AG35"/>
          <cell r="AH35"/>
          <cell r="AI35"/>
          <cell r="AJ35"/>
          <cell r="AK35"/>
          <cell r="AL35"/>
          <cell r="AM35"/>
          <cell r="AN35"/>
          <cell r="AO35"/>
          <cell r="AP35"/>
          <cell r="AR35"/>
        </row>
        <row r="36">
          <cell r="B36">
            <v>2699467</v>
          </cell>
          <cell r="C36">
            <v>22000475</v>
          </cell>
          <cell r="D36" t="str">
            <v>Enrob Batonnet KITKAT</v>
          </cell>
          <cell r="E36">
            <v>43486</v>
          </cell>
          <cell r="F36">
            <v>1000</v>
          </cell>
          <cell r="G36">
            <v>300191</v>
          </cell>
          <cell r="H36" t="str">
            <v>10</v>
          </cell>
          <cell r="I36" t="str">
            <v>M</v>
          </cell>
          <cell r="J36">
            <v>43486</v>
          </cell>
          <cell r="K36">
            <v>43486</v>
          </cell>
          <cell r="L36" t="str">
            <v>WO</v>
          </cell>
          <cell r="M36" t="str">
            <v>KG</v>
          </cell>
          <cell r="N36" t="str">
            <v xml:space="preserve">       PL001</v>
          </cell>
          <cell r="O36">
            <v>43396</v>
          </cell>
          <cell r="P36">
            <v>0</v>
          </cell>
          <cell r="Q36" t="str">
            <v>Enrob Batonnet KITKAT</v>
          </cell>
          <cell r="R36" t="str">
            <v xml:space="preserve"> </v>
          </cell>
          <cell r="S36"/>
          <cell r="T36" t="str">
            <v xml:space="preserve"> </v>
          </cell>
          <cell r="U36" t="str">
            <v xml:space="preserve"> BT vérifié//Ordre créé</v>
          </cell>
          <cell r="V36" t="str">
            <v xml:space="preserve"> </v>
          </cell>
          <cell r="W36" t="str">
            <v xml:space="preserve"> </v>
          </cell>
          <cell r="X36" t="str">
            <v xml:space="preserve"> </v>
          </cell>
          <cell r="Y36" t="str">
            <v xml:space="preserve"> </v>
          </cell>
          <cell r="Z36" t="str">
            <v xml:space="preserve"> </v>
          </cell>
          <cell r="AA36"/>
          <cell r="AB36"/>
          <cell r="AC36" t="str">
            <v>FSC</v>
          </cell>
          <cell r="AD36" t="str">
            <v xml:space="preserve"> </v>
          </cell>
          <cell r="AE36" t="str">
            <v xml:space="preserve"> </v>
          </cell>
          <cell r="AF36"/>
          <cell r="AG36" t="str">
            <v xml:space="preserve"> </v>
          </cell>
          <cell r="AH36" t="str">
            <v xml:space="preserve"> </v>
          </cell>
          <cell r="AI36">
            <v>1246621</v>
          </cell>
          <cell r="AJ36" t="str">
            <v>FR22000475</v>
          </cell>
          <cell r="AK36">
            <v>0</v>
          </cell>
          <cell r="AL36">
            <v>0</v>
          </cell>
          <cell r="AM36" t="str">
            <v xml:space="preserve"> </v>
          </cell>
          <cell r="AN36"/>
          <cell r="AO36" t="str">
            <v>[ENROB]</v>
          </cell>
          <cell r="AP36">
            <v>43487</v>
          </cell>
        </row>
        <row r="37">
          <cell r="B37">
            <v>2699464</v>
          </cell>
          <cell r="C37">
            <v>22000475</v>
          </cell>
          <cell r="D37" t="str">
            <v>Enrob Batonnet KITKAT</v>
          </cell>
          <cell r="E37">
            <v>43486</v>
          </cell>
          <cell r="F37">
            <v>1000</v>
          </cell>
          <cell r="G37">
            <v>300191</v>
          </cell>
          <cell r="H37" t="str">
            <v>10</v>
          </cell>
          <cell r="I37" t="str">
            <v>M</v>
          </cell>
          <cell r="J37">
            <v>43486</v>
          </cell>
          <cell r="K37">
            <v>43486</v>
          </cell>
          <cell r="L37" t="str">
            <v>WO</v>
          </cell>
          <cell r="M37" t="str">
            <v>KG</v>
          </cell>
          <cell r="N37" t="str">
            <v xml:space="preserve">       PL001</v>
          </cell>
          <cell r="O37">
            <v>43396</v>
          </cell>
          <cell r="P37">
            <v>0</v>
          </cell>
          <cell r="Q37" t="str">
            <v>Enrob Batonnet KITKAT</v>
          </cell>
          <cell r="R37" t="str">
            <v xml:space="preserve"> </v>
          </cell>
          <cell r="S37"/>
          <cell r="T37" t="str">
            <v xml:space="preserve"> </v>
          </cell>
          <cell r="U37" t="str">
            <v xml:space="preserve"> BT vérifié//Ordre créé</v>
          </cell>
          <cell r="V37" t="str">
            <v xml:space="preserve"> </v>
          </cell>
          <cell r="W37" t="str">
            <v xml:space="preserve"> </v>
          </cell>
          <cell r="X37" t="str">
            <v xml:space="preserve"> </v>
          </cell>
          <cell r="Y37" t="str">
            <v xml:space="preserve"> </v>
          </cell>
          <cell r="Z37" t="str">
            <v xml:space="preserve"> </v>
          </cell>
          <cell r="AA37"/>
          <cell r="AB37"/>
          <cell r="AC37" t="str">
            <v>FSC</v>
          </cell>
          <cell r="AD37" t="str">
            <v xml:space="preserve"> </v>
          </cell>
          <cell r="AE37" t="str">
            <v xml:space="preserve"> </v>
          </cell>
          <cell r="AF37"/>
          <cell r="AG37" t="str">
            <v xml:space="preserve"> </v>
          </cell>
          <cell r="AH37" t="str">
            <v xml:space="preserve"> </v>
          </cell>
          <cell r="AI37">
            <v>1246621</v>
          </cell>
          <cell r="AJ37" t="str">
            <v>FR22000475</v>
          </cell>
          <cell r="AK37">
            <v>0</v>
          </cell>
          <cell r="AL37">
            <v>0</v>
          </cell>
          <cell r="AM37" t="str">
            <v xml:space="preserve"> </v>
          </cell>
          <cell r="AN37"/>
          <cell r="AO37" t="str">
            <v>[ENROB]</v>
          </cell>
          <cell r="AP37">
            <v>43487</v>
          </cell>
        </row>
        <row r="38">
          <cell r="B38">
            <v>2699465</v>
          </cell>
          <cell r="C38">
            <v>22000475</v>
          </cell>
          <cell r="D38" t="str">
            <v>Enrob Batonnet KITKAT</v>
          </cell>
          <cell r="E38">
            <v>43486</v>
          </cell>
          <cell r="F38">
            <v>1000</v>
          </cell>
          <cell r="G38">
            <v>300191</v>
          </cell>
          <cell r="H38" t="str">
            <v>10</v>
          </cell>
          <cell r="I38" t="str">
            <v>M</v>
          </cell>
          <cell r="J38">
            <v>43486</v>
          </cell>
          <cell r="K38">
            <v>43486</v>
          </cell>
          <cell r="L38" t="str">
            <v>WO</v>
          </cell>
          <cell r="M38" t="str">
            <v>KG</v>
          </cell>
          <cell r="N38" t="str">
            <v xml:space="preserve">       PL001</v>
          </cell>
          <cell r="O38">
            <v>43396</v>
          </cell>
          <cell r="P38">
            <v>0</v>
          </cell>
          <cell r="Q38" t="str">
            <v>Enrob Batonnet KITKAT</v>
          </cell>
          <cell r="R38" t="str">
            <v xml:space="preserve"> </v>
          </cell>
          <cell r="S38"/>
          <cell r="T38" t="str">
            <v xml:space="preserve"> </v>
          </cell>
          <cell r="U38" t="str">
            <v xml:space="preserve"> BT vérifié//Ordre créé</v>
          </cell>
          <cell r="V38" t="str">
            <v xml:space="preserve"> </v>
          </cell>
          <cell r="W38" t="str">
            <v xml:space="preserve"> </v>
          </cell>
          <cell r="X38" t="str">
            <v xml:space="preserve"> </v>
          </cell>
          <cell r="Y38" t="str">
            <v xml:space="preserve"> </v>
          </cell>
          <cell r="Z38" t="str">
            <v xml:space="preserve"> </v>
          </cell>
          <cell r="AA38"/>
          <cell r="AB38"/>
          <cell r="AC38" t="str">
            <v>FSC</v>
          </cell>
          <cell r="AD38" t="str">
            <v xml:space="preserve"> </v>
          </cell>
          <cell r="AE38" t="str">
            <v xml:space="preserve"> </v>
          </cell>
          <cell r="AF38"/>
          <cell r="AG38" t="str">
            <v xml:space="preserve"> </v>
          </cell>
          <cell r="AH38" t="str">
            <v xml:space="preserve"> </v>
          </cell>
          <cell r="AI38">
            <v>1246621</v>
          </cell>
          <cell r="AJ38" t="str">
            <v>FR22000475</v>
          </cell>
          <cell r="AK38">
            <v>0</v>
          </cell>
          <cell r="AL38">
            <v>0</v>
          </cell>
          <cell r="AM38" t="str">
            <v xml:space="preserve"> </v>
          </cell>
          <cell r="AN38"/>
          <cell r="AO38" t="str">
            <v>[ENROB]</v>
          </cell>
          <cell r="AP38">
            <v>43487</v>
          </cell>
        </row>
        <row r="39">
          <cell r="B39">
            <v>2699466</v>
          </cell>
          <cell r="C39">
            <v>22000475</v>
          </cell>
          <cell r="D39" t="str">
            <v>Enrob Batonnet KITKAT</v>
          </cell>
          <cell r="E39">
            <v>43486</v>
          </cell>
          <cell r="F39">
            <v>1000</v>
          </cell>
          <cell r="G39">
            <v>300191</v>
          </cell>
          <cell r="H39" t="str">
            <v>10</v>
          </cell>
          <cell r="I39" t="str">
            <v>M</v>
          </cell>
          <cell r="J39">
            <v>43486</v>
          </cell>
          <cell r="K39">
            <v>43486</v>
          </cell>
          <cell r="L39" t="str">
            <v>WO</v>
          </cell>
          <cell r="M39" t="str">
            <v>KG</v>
          </cell>
          <cell r="N39" t="str">
            <v xml:space="preserve">       PL001</v>
          </cell>
          <cell r="O39">
            <v>43396</v>
          </cell>
          <cell r="P39">
            <v>0</v>
          </cell>
          <cell r="Q39" t="str">
            <v>Enrob Batonnet KITKAT</v>
          </cell>
          <cell r="R39" t="str">
            <v xml:space="preserve"> </v>
          </cell>
          <cell r="S39"/>
          <cell r="T39" t="str">
            <v xml:space="preserve"> </v>
          </cell>
          <cell r="U39" t="str">
            <v xml:space="preserve"> BT vérifié//Ordre créé</v>
          </cell>
          <cell r="V39" t="str">
            <v xml:space="preserve"> </v>
          </cell>
          <cell r="W39" t="str">
            <v xml:space="preserve"> </v>
          </cell>
          <cell r="X39" t="str">
            <v xml:space="preserve"> </v>
          </cell>
          <cell r="Y39" t="str">
            <v xml:space="preserve"> </v>
          </cell>
          <cell r="Z39" t="str">
            <v xml:space="preserve"> </v>
          </cell>
          <cell r="AA39"/>
          <cell r="AB39"/>
          <cell r="AC39" t="str">
            <v>FSC</v>
          </cell>
          <cell r="AD39" t="str">
            <v xml:space="preserve"> </v>
          </cell>
          <cell r="AE39" t="str">
            <v xml:space="preserve"> </v>
          </cell>
          <cell r="AF39"/>
          <cell r="AG39" t="str">
            <v xml:space="preserve"> </v>
          </cell>
          <cell r="AH39" t="str">
            <v xml:space="preserve"> </v>
          </cell>
          <cell r="AI39">
            <v>1246621</v>
          </cell>
          <cell r="AJ39" t="str">
            <v>FR22000475</v>
          </cell>
          <cell r="AK39">
            <v>0</v>
          </cell>
          <cell r="AL39">
            <v>0</v>
          </cell>
          <cell r="AM39" t="str">
            <v xml:space="preserve"> </v>
          </cell>
          <cell r="AN39"/>
          <cell r="AO39" t="str">
            <v>[ENROB]</v>
          </cell>
          <cell r="AP39">
            <v>43487</v>
          </cell>
        </row>
        <row r="40">
          <cell r="B40">
            <v>2699436</v>
          </cell>
          <cell r="C40">
            <v>22000475</v>
          </cell>
          <cell r="D40" t="str">
            <v>Enrob Batonnet KITKAT</v>
          </cell>
          <cell r="E40">
            <v>43486</v>
          </cell>
          <cell r="F40">
            <v>1000</v>
          </cell>
          <cell r="G40">
            <v>300191</v>
          </cell>
          <cell r="H40" t="str">
            <v>10</v>
          </cell>
          <cell r="I40" t="str">
            <v>M</v>
          </cell>
          <cell r="J40">
            <v>43486</v>
          </cell>
          <cell r="K40">
            <v>43486</v>
          </cell>
          <cell r="L40" t="str">
            <v>WO</v>
          </cell>
          <cell r="M40" t="str">
            <v>KG</v>
          </cell>
          <cell r="N40" t="str">
            <v xml:space="preserve">       PL001</v>
          </cell>
          <cell r="O40">
            <v>43396</v>
          </cell>
          <cell r="P40">
            <v>0</v>
          </cell>
          <cell r="Q40" t="str">
            <v>Enrob Batonnet KITKAT</v>
          </cell>
          <cell r="R40" t="str">
            <v xml:space="preserve"> </v>
          </cell>
          <cell r="S40"/>
          <cell r="T40" t="str">
            <v xml:space="preserve"> </v>
          </cell>
          <cell r="U40" t="str">
            <v xml:space="preserve"> BT vérifié//Ordre créé</v>
          </cell>
          <cell r="V40" t="str">
            <v xml:space="preserve"> </v>
          </cell>
          <cell r="W40" t="str">
            <v xml:space="preserve"> </v>
          </cell>
          <cell r="X40" t="str">
            <v xml:space="preserve"> </v>
          </cell>
          <cell r="Y40" t="str">
            <v xml:space="preserve"> </v>
          </cell>
          <cell r="Z40" t="str">
            <v xml:space="preserve"> </v>
          </cell>
          <cell r="AA40"/>
          <cell r="AB40"/>
          <cell r="AC40" t="str">
            <v>FSC</v>
          </cell>
          <cell r="AD40" t="str">
            <v xml:space="preserve"> </v>
          </cell>
          <cell r="AE40" t="str">
            <v xml:space="preserve"> </v>
          </cell>
          <cell r="AF40"/>
          <cell r="AG40" t="str">
            <v xml:space="preserve"> </v>
          </cell>
          <cell r="AH40" t="str">
            <v xml:space="preserve"> </v>
          </cell>
          <cell r="AI40">
            <v>1246621</v>
          </cell>
          <cell r="AJ40" t="str">
            <v>FR22000475</v>
          </cell>
          <cell r="AK40">
            <v>0</v>
          </cell>
          <cell r="AL40">
            <v>0</v>
          </cell>
          <cell r="AM40" t="str">
            <v xml:space="preserve"> </v>
          </cell>
          <cell r="AN40"/>
          <cell r="AO40" t="str">
            <v>[ENROB]</v>
          </cell>
          <cell r="AP40">
            <v>43487</v>
          </cell>
        </row>
        <row r="41">
          <cell r="B41">
            <v>2699437</v>
          </cell>
          <cell r="C41">
            <v>22000475</v>
          </cell>
          <cell r="D41" t="str">
            <v>Enrob Batonnet KITKAT</v>
          </cell>
          <cell r="E41">
            <v>43486</v>
          </cell>
          <cell r="F41">
            <v>1000</v>
          </cell>
          <cell r="G41">
            <v>300191</v>
          </cell>
          <cell r="H41" t="str">
            <v>10</v>
          </cell>
          <cell r="I41" t="str">
            <v>M</v>
          </cell>
          <cell r="J41">
            <v>43486</v>
          </cell>
          <cell r="K41">
            <v>43486</v>
          </cell>
          <cell r="L41" t="str">
            <v>WO</v>
          </cell>
          <cell r="M41" t="str">
            <v>KG</v>
          </cell>
          <cell r="N41" t="str">
            <v xml:space="preserve">       PL001</v>
          </cell>
          <cell r="O41">
            <v>43396</v>
          </cell>
          <cell r="P41">
            <v>0</v>
          </cell>
          <cell r="Q41" t="str">
            <v>Enrob Batonnet KITKAT</v>
          </cell>
          <cell r="R41" t="str">
            <v xml:space="preserve"> </v>
          </cell>
          <cell r="S41"/>
          <cell r="T41" t="str">
            <v xml:space="preserve"> </v>
          </cell>
          <cell r="U41" t="str">
            <v xml:space="preserve"> BT vérifié//Ordre créé</v>
          </cell>
          <cell r="V41" t="str">
            <v xml:space="preserve"> </v>
          </cell>
          <cell r="W41" t="str">
            <v xml:space="preserve"> </v>
          </cell>
          <cell r="X41" t="str">
            <v xml:space="preserve"> </v>
          </cell>
          <cell r="Y41" t="str">
            <v xml:space="preserve"> </v>
          </cell>
          <cell r="Z41" t="str">
            <v xml:space="preserve"> </v>
          </cell>
          <cell r="AA41"/>
          <cell r="AB41"/>
          <cell r="AC41" t="str">
            <v>FSC</v>
          </cell>
          <cell r="AD41" t="str">
            <v xml:space="preserve"> </v>
          </cell>
          <cell r="AE41" t="str">
            <v xml:space="preserve"> </v>
          </cell>
          <cell r="AF41"/>
          <cell r="AG41" t="str">
            <v xml:space="preserve"> </v>
          </cell>
          <cell r="AH41" t="str">
            <v xml:space="preserve"> </v>
          </cell>
          <cell r="AI41">
            <v>1246621</v>
          </cell>
          <cell r="AJ41" t="str">
            <v>FR22000475</v>
          </cell>
          <cell r="AK41">
            <v>0</v>
          </cell>
          <cell r="AL41">
            <v>0</v>
          </cell>
          <cell r="AM41" t="str">
            <v xml:space="preserve"> </v>
          </cell>
          <cell r="AN41"/>
          <cell r="AO41" t="str">
            <v>[ENROB]</v>
          </cell>
          <cell r="AP41">
            <v>43487</v>
          </cell>
        </row>
        <row r="42">
          <cell r="B42">
            <v>2699438</v>
          </cell>
          <cell r="C42">
            <v>22000475</v>
          </cell>
          <cell r="D42" t="str">
            <v>Enrob Batonnet KITKAT</v>
          </cell>
          <cell r="E42">
            <v>43486</v>
          </cell>
          <cell r="F42">
            <v>1000</v>
          </cell>
          <cell r="G42">
            <v>300191</v>
          </cell>
          <cell r="H42" t="str">
            <v>10</v>
          </cell>
          <cell r="I42" t="str">
            <v>M</v>
          </cell>
          <cell r="J42">
            <v>43486</v>
          </cell>
          <cell r="K42">
            <v>43486</v>
          </cell>
          <cell r="L42" t="str">
            <v>WO</v>
          </cell>
          <cell r="M42" t="str">
            <v>KG</v>
          </cell>
          <cell r="N42" t="str">
            <v xml:space="preserve">       PL001</v>
          </cell>
          <cell r="O42">
            <v>43396</v>
          </cell>
          <cell r="P42">
            <v>0</v>
          </cell>
          <cell r="Q42" t="str">
            <v>Enrob Batonnet KITKAT</v>
          </cell>
          <cell r="R42" t="str">
            <v xml:space="preserve"> </v>
          </cell>
          <cell r="S42"/>
          <cell r="T42" t="str">
            <v xml:space="preserve"> </v>
          </cell>
          <cell r="U42" t="str">
            <v xml:space="preserve"> BT vérifié//Ordre créé</v>
          </cell>
          <cell r="V42" t="str">
            <v xml:space="preserve"> </v>
          </cell>
          <cell r="W42" t="str">
            <v xml:space="preserve"> </v>
          </cell>
          <cell r="X42" t="str">
            <v xml:space="preserve"> </v>
          </cell>
          <cell r="Y42" t="str">
            <v xml:space="preserve"> </v>
          </cell>
          <cell r="Z42" t="str">
            <v xml:space="preserve"> </v>
          </cell>
          <cell r="AA42"/>
          <cell r="AB42"/>
          <cell r="AC42" t="str">
            <v>FSC</v>
          </cell>
          <cell r="AD42" t="str">
            <v xml:space="preserve"> </v>
          </cell>
          <cell r="AE42" t="str">
            <v xml:space="preserve"> </v>
          </cell>
          <cell r="AF42"/>
          <cell r="AG42" t="str">
            <v xml:space="preserve"> </v>
          </cell>
          <cell r="AH42" t="str">
            <v xml:space="preserve"> </v>
          </cell>
          <cell r="AI42">
            <v>1246621</v>
          </cell>
          <cell r="AJ42" t="str">
            <v>FR22000475</v>
          </cell>
          <cell r="AK42">
            <v>0</v>
          </cell>
          <cell r="AL42">
            <v>0</v>
          </cell>
          <cell r="AM42" t="str">
            <v xml:space="preserve"> </v>
          </cell>
          <cell r="AN42"/>
          <cell r="AO42" t="str">
            <v>[ENROB]</v>
          </cell>
          <cell r="AP42">
            <v>43487</v>
          </cell>
        </row>
        <row r="43">
          <cell r="B43"/>
          <cell r="C43"/>
          <cell r="D43"/>
          <cell r="E43"/>
          <cell r="F43"/>
          <cell r="G43"/>
          <cell r="H43"/>
          <cell r="I43"/>
          <cell r="J43"/>
          <cell r="K43"/>
          <cell r="L43"/>
          <cell r="M43"/>
          <cell r="N43"/>
          <cell r="O43"/>
          <cell r="P43"/>
          <cell r="Q43"/>
          <cell r="R43"/>
          <cell r="S43"/>
          <cell r="T43"/>
          <cell r="U43"/>
          <cell r="V43"/>
          <cell r="W43"/>
          <cell r="X43"/>
          <cell r="Y43"/>
          <cell r="Z43"/>
          <cell r="AA43"/>
          <cell r="AB43"/>
          <cell r="AC43"/>
          <cell r="AD43"/>
          <cell r="AE43"/>
          <cell r="AF43"/>
          <cell r="AG43"/>
          <cell r="AH43"/>
          <cell r="AI43"/>
          <cell r="AJ43"/>
          <cell r="AK43"/>
          <cell r="AL43"/>
          <cell r="AM43"/>
          <cell r="AN43"/>
          <cell r="AO43"/>
          <cell r="AP43"/>
        </row>
        <row r="44">
          <cell r="B44">
            <v>2650014</v>
          </cell>
          <cell r="C44">
            <v>22000109</v>
          </cell>
          <cell r="D44" t="str">
            <v>SCE Fruits Rouges C8 PALL/0355</v>
          </cell>
          <cell r="E44">
            <v>43486</v>
          </cell>
          <cell r="F44">
            <v>1250</v>
          </cell>
          <cell r="G44">
            <v>300191</v>
          </cell>
          <cell r="H44" t="str">
            <v>10</v>
          </cell>
          <cell r="I44" t="str">
            <v>M</v>
          </cell>
          <cell r="J44">
            <v>43486</v>
          </cell>
          <cell r="K44">
            <v>43486</v>
          </cell>
          <cell r="L44" t="str">
            <v>WO</v>
          </cell>
          <cell r="M44" t="str">
            <v>KG</v>
          </cell>
          <cell r="N44" t="str">
            <v xml:space="preserve">       PL001</v>
          </cell>
          <cell r="O44">
            <v>43375</v>
          </cell>
          <cell r="P44">
            <v>0</v>
          </cell>
          <cell r="Q44" t="str">
            <v>Sce Fruits Rouges C8 PALL/0355</v>
          </cell>
          <cell r="R44" t="str">
            <v xml:space="preserve"> </v>
          </cell>
          <cell r="S44"/>
          <cell r="T44" t="str">
            <v xml:space="preserve"> </v>
          </cell>
          <cell r="U44" t="str">
            <v xml:space="preserve"> BT vérifié//Ordre créé</v>
          </cell>
          <cell r="V44" t="str">
            <v xml:space="preserve"> </v>
          </cell>
          <cell r="W44" t="str">
            <v xml:space="preserve"> </v>
          </cell>
          <cell r="X44" t="str">
            <v xml:space="preserve"> </v>
          </cell>
          <cell r="Y44" t="str">
            <v xml:space="preserve"> </v>
          </cell>
          <cell r="Z44" t="str">
            <v xml:space="preserve"> </v>
          </cell>
          <cell r="AA44"/>
          <cell r="AB44"/>
          <cell r="AC44" t="str">
            <v>FSC</v>
          </cell>
          <cell r="AD44" t="str">
            <v xml:space="preserve"> </v>
          </cell>
          <cell r="AE44" t="str">
            <v xml:space="preserve"> </v>
          </cell>
          <cell r="AF44"/>
          <cell r="AG44" t="str">
            <v xml:space="preserve"> </v>
          </cell>
          <cell r="AH44" t="str">
            <v xml:space="preserve"> </v>
          </cell>
          <cell r="AI44">
            <v>1148554</v>
          </cell>
          <cell r="AJ44" t="str">
            <v>FR12800442</v>
          </cell>
          <cell r="AK44">
            <v>0</v>
          </cell>
          <cell r="AL44">
            <v>0</v>
          </cell>
          <cell r="AM44" t="str">
            <v xml:space="preserve"> </v>
          </cell>
          <cell r="AN44"/>
          <cell r="AO44" t="str">
            <v>[0355]</v>
          </cell>
          <cell r="AP44">
            <v>43507</v>
          </cell>
          <cell r="AR44">
            <v>43494</v>
          </cell>
          <cell r="AS44" t="str">
            <v>PL001</v>
          </cell>
        </row>
        <row r="45">
          <cell r="B45">
            <v>2699419</v>
          </cell>
          <cell r="C45">
            <v>22000109</v>
          </cell>
          <cell r="D45" t="str">
            <v>SCE Fruits Rouges C8 PALL/0355</v>
          </cell>
          <cell r="E45">
            <v>43486</v>
          </cell>
          <cell r="F45">
            <v>1250</v>
          </cell>
          <cell r="G45">
            <v>300191</v>
          </cell>
          <cell r="H45" t="str">
            <v>10</v>
          </cell>
          <cell r="I45" t="str">
            <v>M</v>
          </cell>
          <cell r="J45">
            <v>43486</v>
          </cell>
          <cell r="K45">
            <v>43486</v>
          </cell>
          <cell r="L45" t="str">
            <v>WO</v>
          </cell>
          <cell r="M45" t="str">
            <v>KG</v>
          </cell>
          <cell r="N45" t="str">
            <v xml:space="preserve">       PL001</v>
          </cell>
          <cell r="O45">
            <v>43396</v>
          </cell>
          <cell r="P45">
            <v>0</v>
          </cell>
          <cell r="Q45" t="str">
            <v>Sce Fruits Rouges C8 PALL/0355</v>
          </cell>
          <cell r="R45" t="str">
            <v xml:space="preserve"> </v>
          </cell>
          <cell r="S45"/>
          <cell r="T45" t="str">
            <v xml:space="preserve"> </v>
          </cell>
          <cell r="U45" t="str">
            <v xml:space="preserve"> BT vérifié//Ordre créé</v>
          </cell>
          <cell r="V45" t="str">
            <v xml:space="preserve"> </v>
          </cell>
          <cell r="W45" t="str">
            <v xml:space="preserve"> </v>
          </cell>
          <cell r="X45" t="str">
            <v xml:space="preserve"> </v>
          </cell>
          <cell r="Y45" t="str">
            <v xml:space="preserve"> </v>
          </cell>
          <cell r="Z45" t="str">
            <v xml:space="preserve"> </v>
          </cell>
          <cell r="AA45"/>
          <cell r="AB45"/>
          <cell r="AC45" t="str">
            <v>FSC</v>
          </cell>
          <cell r="AD45" t="str">
            <v xml:space="preserve"> </v>
          </cell>
          <cell r="AE45" t="str">
            <v xml:space="preserve"> </v>
          </cell>
          <cell r="AF45"/>
          <cell r="AG45" t="str">
            <v xml:space="preserve"> </v>
          </cell>
          <cell r="AH45" t="str">
            <v xml:space="preserve"> </v>
          </cell>
          <cell r="AI45">
            <v>1148554</v>
          </cell>
          <cell r="AJ45" t="str">
            <v>FR12800442</v>
          </cell>
          <cell r="AK45">
            <v>0</v>
          </cell>
          <cell r="AL45">
            <v>0</v>
          </cell>
          <cell r="AM45" t="str">
            <v xml:space="preserve"> </v>
          </cell>
          <cell r="AN45"/>
          <cell r="AO45" t="str">
            <v>[0355]</v>
          </cell>
          <cell r="AP45">
            <v>43507</v>
          </cell>
          <cell r="AR45">
            <v>43494</v>
          </cell>
          <cell r="AS45" t="str">
            <v>PL001</v>
          </cell>
        </row>
        <row r="46">
          <cell r="B46">
            <v>2699420</v>
          </cell>
          <cell r="C46">
            <v>22000109</v>
          </cell>
          <cell r="D46" t="str">
            <v>SCE Fruits Rouges C8 PALL/0355</v>
          </cell>
          <cell r="E46">
            <v>43486</v>
          </cell>
          <cell r="F46">
            <v>1250</v>
          </cell>
          <cell r="G46">
            <v>300191</v>
          </cell>
          <cell r="H46" t="str">
            <v>10</v>
          </cell>
          <cell r="I46" t="str">
            <v>M</v>
          </cell>
          <cell r="J46">
            <v>43486</v>
          </cell>
          <cell r="K46">
            <v>43486</v>
          </cell>
          <cell r="L46" t="str">
            <v>WO</v>
          </cell>
          <cell r="M46" t="str">
            <v>KG</v>
          </cell>
          <cell r="N46" t="str">
            <v xml:space="preserve">       PL001</v>
          </cell>
          <cell r="O46">
            <v>43396</v>
          </cell>
          <cell r="P46">
            <v>0</v>
          </cell>
          <cell r="Q46" t="str">
            <v>Sce Fruits Rouges C8 PALL/0355</v>
          </cell>
          <cell r="R46" t="str">
            <v xml:space="preserve"> </v>
          </cell>
          <cell r="S46"/>
          <cell r="T46" t="str">
            <v xml:space="preserve"> </v>
          </cell>
          <cell r="U46" t="str">
            <v xml:space="preserve"> BT vérifié//Ordre créé</v>
          </cell>
          <cell r="V46" t="str">
            <v xml:space="preserve"> </v>
          </cell>
          <cell r="W46" t="str">
            <v xml:space="preserve"> </v>
          </cell>
          <cell r="X46" t="str">
            <v xml:space="preserve"> </v>
          </cell>
          <cell r="Y46" t="str">
            <v xml:space="preserve"> </v>
          </cell>
          <cell r="Z46" t="str">
            <v xml:space="preserve"> </v>
          </cell>
          <cell r="AA46"/>
          <cell r="AB46"/>
          <cell r="AC46" t="str">
            <v>FSC</v>
          </cell>
          <cell r="AD46" t="str">
            <v xml:space="preserve"> </v>
          </cell>
          <cell r="AE46" t="str">
            <v xml:space="preserve"> </v>
          </cell>
          <cell r="AF46"/>
          <cell r="AG46" t="str">
            <v xml:space="preserve"> </v>
          </cell>
          <cell r="AH46" t="str">
            <v xml:space="preserve"> </v>
          </cell>
          <cell r="AI46">
            <v>1148554</v>
          </cell>
          <cell r="AJ46" t="str">
            <v>FR12800442</v>
          </cell>
          <cell r="AK46">
            <v>0</v>
          </cell>
          <cell r="AL46">
            <v>0</v>
          </cell>
          <cell r="AM46" t="str">
            <v xml:space="preserve"> </v>
          </cell>
          <cell r="AN46"/>
          <cell r="AO46" t="str">
            <v>[0355]</v>
          </cell>
          <cell r="AP46">
            <v>43507</v>
          </cell>
          <cell r="AR46">
            <v>43494</v>
          </cell>
          <cell r="AS46" t="str">
            <v>PL001</v>
          </cell>
        </row>
        <row r="47">
          <cell r="B47">
            <v>2751997</v>
          </cell>
          <cell r="C47">
            <v>22000267</v>
          </cell>
          <cell r="D47" t="str">
            <v>SCE Frts Rouges CF C8 FUT/0356</v>
          </cell>
          <cell r="E47">
            <v>43486</v>
          </cell>
          <cell r="F47">
            <v>600</v>
          </cell>
          <cell r="G47">
            <v>300191</v>
          </cell>
          <cell r="H47" t="str">
            <v>10</v>
          </cell>
          <cell r="I47" t="str">
            <v>M</v>
          </cell>
          <cell r="J47">
            <v>43486</v>
          </cell>
          <cell r="K47">
            <v>43486</v>
          </cell>
          <cell r="L47" t="str">
            <v>WO</v>
          </cell>
          <cell r="M47" t="str">
            <v>KG</v>
          </cell>
          <cell r="N47" t="str">
            <v xml:space="preserve">       PL001</v>
          </cell>
          <cell r="O47">
            <v>43419</v>
          </cell>
          <cell r="P47">
            <v>0</v>
          </cell>
          <cell r="Q47" t="str">
            <v>SCE Frts Rouges CF C8 FUT/0356</v>
          </cell>
          <cell r="R47" t="str">
            <v xml:space="preserve"> </v>
          </cell>
          <cell r="S47"/>
          <cell r="T47" t="str">
            <v xml:space="preserve"> </v>
          </cell>
          <cell r="U47" t="str">
            <v xml:space="preserve"> BT vérifié//Ordre créé</v>
          </cell>
          <cell r="V47" t="str">
            <v xml:space="preserve"> </v>
          </cell>
          <cell r="W47" t="str">
            <v xml:space="preserve"> </v>
          </cell>
          <cell r="X47" t="str">
            <v xml:space="preserve"> </v>
          </cell>
          <cell r="Y47" t="str">
            <v xml:space="preserve"> </v>
          </cell>
          <cell r="Z47" t="str">
            <v xml:space="preserve"> </v>
          </cell>
          <cell r="AA47"/>
          <cell r="AB47"/>
          <cell r="AC47" t="str">
            <v>FSC</v>
          </cell>
          <cell r="AD47" t="str">
            <v xml:space="preserve"> </v>
          </cell>
          <cell r="AE47" t="str">
            <v xml:space="preserve"> </v>
          </cell>
          <cell r="AF47"/>
          <cell r="AG47" t="str">
            <v xml:space="preserve"> </v>
          </cell>
          <cell r="AH47" t="str">
            <v xml:space="preserve"> </v>
          </cell>
          <cell r="AI47">
            <v>1157459</v>
          </cell>
          <cell r="AJ47" t="str">
            <v>FR12800202F</v>
          </cell>
          <cell r="AK47">
            <v>0</v>
          </cell>
          <cell r="AL47">
            <v>0</v>
          </cell>
          <cell r="AM47" t="str">
            <v xml:space="preserve"> </v>
          </cell>
          <cell r="AN47"/>
          <cell r="AO47" t="str">
            <v>[0356]</v>
          </cell>
          <cell r="AP47">
            <v>43507</v>
          </cell>
          <cell r="AR47">
            <v>43494</v>
          </cell>
          <cell r="AS47" t="str">
            <v>PL001</v>
          </cell>
        </row>
        <row r="48">
          <cell r="B48">
            <v>2810138</v>
          </cell>
          <cell r="C48">
            <v>22000436</v>
          </cell>
          <cell r="D48" t="str">
            <v>SCE Fruits Rge CF C8 FUT/35005</v>
          </cell>
          <cell r="E48">
            <v>43486</v>
          </cell>
          <cell r="F48">
            <v>1400</v>
          </cell>
          <cell r="G48">
            <v>300191</v>
          </cell>
          <cell r="H48" t="str">
            <v>10</v>
          </cell>
          <cell r="I48" t="str">
            <v>M</v>
          </cell>
          <cell r="J48">
            <v>43486</v>
          </cell>
          <cell r="K48">
            <v>43486</v>
          </cell>
          <cell r="L48" t="str">
            <v>WO</v>
          </cell>
          <cell r="M48" t="str">
            <v>KG</v>
          </cell>
          <cell r="N48" t="str">
            <v xml:space="preserve">       PL001</v>
          </cell>
          <cell r="O48">
            <v>43446</v>
          </cell>
          <cell r="P48">
            <v>0</v>
          </cell>
          <cell r="Q48" t="str">
            <v>SCE Fruits Rge CF C8 FUT/35005</v>
          </cell>
          <cell r="R48" t="str">
            <v xml:space="preserve"> </v>
          </cell>
          <cell r="S48"/>
          <cell r="T48" t="str">
            <v xml:space="preserve"> </v>
          </cell>
          <cell r="U48" t="str">
            <v xml:space="preserve"> BT vérifié//Ordre créé</v>
          </cell>
          <cell r="V48" t="str">
            <v xml:space="preserve"> </v>
          </cell>
          <cell r="W48" t="str">
            <v xml:space="preserve"> </v>
          </cell>
          <cell r="X48" t="str">
            <v xml:space="preserve"> </v>
          </cell>
          <cell r="Y48" t="str">
            <v xml:space="preserve"> </v>
          </cell>
          <cell r="Z48" t="str">
            <v xml:space="preserve"> </v>
          </cell>
          <cell r="AA48"/>
          <cell r="AB48"/>
          <cell r="AC48" t="str">
            <v>FSC</v>
          </cell>
          <cell r="AD48" t="str">
            <v xml:space="preserve"> </v>
          </cell>
          <cell r="AE48" t="str">
            <v xml:space="preserve"> </v>
          </cell>
          <cell r="AF48"/>
          <cell r="AG48" t="str">
            <v xml:space="preserve"> </v>
          </cell>
          <cell r="AH48" t="str">
            <v xml:space="preserve"> </v>
          </cell>
          <cell r="AI48">
            <v>1238142</v>
          </cell>
          <cell r="AJ48" t="str">
            <v>FR22000436</v>
          </cell>
          <cell r="AK48">
            <v>0</v>
          </cell>
          <cell r="AL48">
            <v>0</v>
          </cell>
          <cell r="AM48" t="str">
            <v xml:space="preserve"> </v>
          </cell>
          <cell r="AN48"/>
          <cell r="AO48" t="str">
            <v>[35005]</v>
          </cell>
          <cell r="AP48">
            <v>43507</v>
          </cell>
          <cell r="AR48">
            <v>43495</v>
          </cell>
          <cell r="AS48" t="str">
            <v>DA001</v>
          </cell>
        </row>
        <row r="49">
          <cell r="B49">
            <v>2699449</v>
          </cell>
          <cell r="C49">
            <v>22000475</v>
          </cell>
          <cell r="D49" t="str">
            <v>Enrob Batonnet KITKAT</v>
          </cell>
          <cell r="E49">
            <v>43486</v>
          </cell>
          <cell r="F49">
            <v>1000</v>
          </cell>
          <cell r="G49">
            <v>300191</v>
          </cell>
          <cell r="H49" t="str">
            <v>10</v>
          </cell>
          <cell r="I49" t="str">
            <v>M</v>
          </cell>
          <cell r="J49">
            <v>43486</v>
          </cell>
          <cell r="K49">
            <v>43486</v>
          </cell>
          <cell r="L49" t="str">
            <v>WO</v>
          </cell>
          <cell r="M49" t="str">
            <v>KG</v>
          </cell>
          <cell r="N49" t="str">
            <v xml:space="preserve">       PL001</v>
          </cell>
          <cell r="O49">
            <v>43396</v>
          </cell>
          <cell r="P49">
            <v>0</v>
          </cell>
          <cell r="Q49" t="str">
            <v>Enrob Batonnet KITKAT</v>
          </cell>
          <cell r="R49" t="str">
            <v xml:space="preserve"> </v>
          </cell>
          <cell r="S49"/>
          <cell r="T49" t="str">
            <v xml:space="preserve"> </v>
          </cell>
          <cell r="U49" t="str">
            <v xml:space="preserve"> BT vérifié//Ordre créé</v>
          </cell>
          <cell r="V49" t="str">
            <v xml:space="preserve"> </v>
          </cell>
          <cell r="W49" t="str">
            <v xml:space="preserve"> </v>
          </cell>
          <cell r="X49" t="str">
            <v xml:space="preserve"> </v>
          </cell>
          <cell r="Y49" t="str">
            <v xml:space="preserve"> </v>
          </cell>
          <cell r="Z49" t="str">
            <v xml:space="preserve"> </v>
          </cell>
          <cell r="AA49"/>
          <cell r="AB49"/>
          <cell r="AC49" t="str">
            <v>FSC</v>
          </cell>
          <cell r="AD49" t="str">
            <v xml:space="preserve"> </v>
          </cell>
          <cell r="AE49" t="str">
            <v xml:space="preserve"> </v>
          </cell>
          <cell r="AF49"/>
          <cell r="AG49" t="str">
            <v xml:space="preserve"> </v>
          </cell>
          <cell r="AH49" t="str">
            <v xml:space="preserve"> </v>
          </cell>
          <cell r="AI49">
            <v>1246621</v>
          </cell>
          <cell r="AJ49" t="str">
            <v>FR22000475</v>
          </cell>
          <cell r="AK49">
            <v>0</v>
          </cell>
          <cell r="AL49">
            <v>0</v>
          </cell>
          <cell r="AM49" t="str">
            <v xml:space="preserve"> </v>
          </cell>
          <cell r="AN49"/>
          <cell r="AO49" t="str">
            <v>[ENROB]</v>
          </cell>
          <cell r="AP49">
            <v>43487</v>
          </cell>
        </row>
        <row r="50">
          <cell r="B50">
            <v>2699439</v>
          </cell>
          <cell r="C50">
            <v>22000475</v>
          </cell>
          <cell r="D50" t="str">
            <v>Enrob Batonnet KITKAT</v>
          </cell>
          <cell r="E50">
            <v>43486</v>
          </cell>
          <cell r="F50">
            <v>1000</v>
          </cell>
          <cell r="G50">
            <v>300191</v>
          </cell>
          <cell r="H50" t="str">
            <v>10</v>
          </cell>
          <cell r="I50" t="str">
            <v>M</v>
          </cell>
          <cell r="J50">
            <v>43486</v>
          </cell>
          <cell r="K50">
            <v>43486</v>
          </cell>
          <cell r="L50" t="str">
            <v>WO</v>
          </cell>
          <cell r="M50" t="str">
            <v>KG</v>
          </cell>
          <cell r="N50" t="str">
            <v xml:space="preserve">       PL001</v>
          </cell>
          <cell r="O50">
            <v>43396</v>
          </cell>
          <cell r="P50">
            <v>0</v>
          </cell>
          <cell r="Q50" t="str">
            <v>Enrob Batonnet KITKAT</v>
          </cell>
          <cell r="R50" t="str">
            <v xml:space="preserve"> </v>
          </cell>
          <cell r="S50"/>
          <cell r="T50" t="str">
            <v xml:space="preserve"> </v>
          </cell>
          <cell r="U50" t="str">
            <v xml:space="preserve"> BT vérifié//Ordre créé</v>
          </cell>
          <cell r="V50" t="str">
            <v xml:space="preserve"> </v>
          </cell>
          <cell r="W50" t="str">
            <v xml:space="preserve"> </v>
          </cell>
          <cell r="X50" t="str">
            <v xml:space="preserve"> </v>
          </cell>
          <cell r="Y50" t="str">
            <v xml:space="preserve"> </v>
          </cell>
          <cell r="Z50" t="str">
            <v xml:space="preserve"> </v>
          </cell>
          <cell r="AA50"/>
          <cell r="AB50"/>
          <cell r="AC50" t="str">
            <v>FSC</v>
          </cell>
          <cell r="AD50" t="str">
            <v xml:space="preserve"> </v>
          </cell>
          <cell r="AE50" t="str">
            <v xml:space="preserve"> </v>
          </cell>
          <cell r="AF50"/>
          <cell r="AG50" t="str">
            <v xml:space="preserve"> </v>
          </cell>
          <cell r="AH50" t="str">
            <v xml:space="preserve"> </v>
          </cell>
          <cell r="AI50">
            <v>1246621</v>
          </cell>
          <cell r="AJ50" t="str">
            <v>FR22000475</v>
          </cell>
          <cell r="AK50">
            <v>0</v>
          </cell>
          <cell r="AL50">
            <v>0</v>
          </cell>
          <cell r="AM50" t="str">
            <v xml:space="preserve"> </v>
          </cell>
          <cell r="AN50"/>
          <cell r="AO50" t="str">
            <v>[ENROB]</v>
          </cell>
          <cell r="AP50">
            <v>43487</v>
          </cell>
        </row>
        <row r="51">
          <cell r="B51">
            <v>2699440</v>
          </cell>
          <cell r="C51">
            <v>22000475</v>
          </cell>
          <cell r="D51" t="str">
            <v>Enrob Batonnet KITKAT</v>
          </cell>
          <cell r="E51">
            <v>43486</v>
          </cell>
          <cell r="F51">
            <v>1000</v>
          </cell>
          <cell r="G51">
            <v>300191</v>
          </cell>
          <cell r="H51" t="str">
            <v>10</v>
          </cell>
          <cell r="I51" t="str">
            <v>M</v>
          </cell>
          <cell r="J51">
            <v>43486</v>
          </cell>
          <cell r="K51">
            <v>43486</v>
          </cell>
          <cell r="L51" t="str">
            <v>WO</v>
          </cell>
          <cell r="M51" t="str">
            <v>KG</v>
          </cell>
          <cell r="N51" t="str">
            <v xml:space="preserve">       PL001</v>
          </cell>
          <cell r="O51">
            <v>43396</v>
          </cell>
          <cell r="P51">
            <v>0</v>
          </cell>
          <cell r="Q51" t="str">
            <v>Enrob Batonnet KITKAT</v>
          </cell>
          <cell r="R51" t="str">
            <v xml:space="preserve"> </v>
          </cell>
          <cell r="S51"/>
          <cell r="T51" t="str">
            <v xml:space="preserve"> </v>
          </cell>
          <cell r="U51" t="str">
            <v xml:space="preserve"> BT vérifié//Ordre créé</v>
          </cell>
          <cell r="V51" t="str">
            <v xml:space="preserve"> </v>
          </cell>
          <cell r="W51" t="str">
            <v xml:space="preserve"> </v>
          </cell>
          <cell r="X51" t="str">
            <v xml:space="preserve"> </v>
          </cell>
          <cell r="Y51" t="str">
            <v xml:space="preserve"> </v>
          </cell>
          <cell r="Z51" t="str">
            <v xml:space="preserve"> </v>
          </cell>
          <cell r="AA51"/>
          <cell r="AB51"/>
          <cell r="AC51" t="str">
            <v>FSC</v>
          </cell>
          <cell r="AD51" t="str">
            <v xml:space="preserve"> </v>
          </cell>
          <cell r="AE51" t="str">
            <v xml:space="preserve"> </v>
          </cell>
          <cell r="AF51"/>
          <cell r="AG51" t="str">
            <v xml:space="preserve"> </v>
          </cell>
          <cell r="AH51" t="str">
            <v xml:space="preserve"> </v>
          </cell>
          <cell r="AI51">
            <v>1246621</v>
          </cell>
          <cell r="AJ51" t="str">
            <v>FR22000475</v>
          </cell>
          <cell r="AK51">
            <v>0</v>
          </cell>
          <cell r="AL51">
            <v>0</v>
          </cell>
          <cell r="AM51" t="str">
            <v xml:space="preserve"> </v>
          </cell>
          <cell r="AN51"/>
          <cell r="AO51" t="str">
            <v>[ENROB]</v>
          </cell>
          <cell r="AP51">
            <v>43487</v>
          </cell>
        </row>
        <row r="52">
          <cell r="B52">
            <v>2699441</v>
          </cell>
          <cell r="C52">
            <v>22000475</v>
          </cell>
          <cell r="D52" t="str">
            <v>Enrob Batonnet KITKAT</v>
          </cell>
          <cell r="E52">
            <v>43486</v>
          </cell>
          <cell r="F52">
            <v>1000</v>
          </cell>
          <cell r="G52">
            <v>300191</v>
          </cell>
          <cell r="H52" t="str">
            <v>10</v>
          </cell>
          <cell r="I52" t="str">
            <v>M</v>
          </cell>
          <cell r="J52">
            <v>43486</v>
          </cell>
          <cell r="K52">
            <v>43486</v>
          </cell>
          <cell r="L52" t="str">
            <v>WO</v>
          </cell>
          <cell r="M52" t="str">
            <v>KG</v>
          </cell>
          <cell r="N52" t="str">
            <v xml:space="preserve">       PL001</v>
          </cell>
          <cell r="O52">
            <v>43396</v>
          </cell>
          <cell r="P52">
            <v>0</v>
          </cell>
          <cell r="Q52" t="str">
            <v>Enrob Batonnet KITKAT</v>
          </cell>
          <cell r="R52" t="str">
            <v xml:space="preserve"> </v>
          </cell>
          <cell r="S52"/>
          <cell r="T52" t="str">
            <v xml:space="preserve"> </v>
          </cell>
          <cell r="U52" t="str">
            <v xml:space="preserve"> BT vérifié//Ordre créé</v>
          </cell>
          <cell r="V52" t="str">
            <v xml:space="preserve"> </v>
          </cell>
          <cell r="W52" t="str">
            <v xml:space="preserve"> </v>
          </cell>
          <cell r="X52" t="str">
            <v xml:space="preserve"> </v>
          </cell>
          <cell r="Y52" t="str">
            <v xml:space="preserve"> </v>
          </cell>
          <cell r="Z52" t="str">
            <v xml:space="preserve"> </v>
          </cell>
          <cell r="AA52"/>
          <cell r="AB52"/>
          <cell r="AC52" t="str">
            <v>FSC</v>
          </cell>
          <cell r="AD52" t="str">
            <v xml:space="preserve"> </v>
          </cell>
          <cell r="AE52" t="str">
            <v xml:space="preserve"> </v>
          </cell>
          <cell r="AF52"/>
          <cell r="AG52" t="str">
            <v xml:space="preserve"> </v>
          </cell>
          <cell r="AH52" t="str">
            <v xml:space="preserve"> </v>
          </cell>
          <cell r="AI52">
            <v>1246621</v>
          </cell>
          <cell r="AJ52" t="str">
            <v>FR22000475</v>
          </cell>
          <cell r="AK52">
            <v>0</v>
          </cell>
          <cell r="AL52">
            <v>0</v>
          </cell>
          <cell r="AM52" t="str">
            <v xml:space="preserve"> </v>
          </cell>
          <cell r="AN52"/>
          <cell r="AO52" t="str">
            <v>[ENROB]</v>
          </cell>
          <cell r="AP52">
            <v>43487</v>
          </cell>
        </row>
        <row r="53">
          <cell r="B53"/>
          <cell r="C53"/>
          <cell r="D53"/>
          <cell r="E53"/>
          <cell r="F53"/>
          <cell r="G53"/>
          <cell r="H53"/>
          <cell r="I53"/>
          <cell r="J53"/>
          <cell r="K53"/>
          <cell r="L53"/>
          <cell r="M53"/>
          <cell r="N53"/>
          <cell r="O53"/>
          <cell r="P53"/>
          <cell r="Q53"/>
          <cell r="R53"/>
          <cell r="S53"/>
          <cell r="T53"/>
          <cell r="U53"/>
          <cell r="V53"/>
          <cell r="W53"/>
          <cell r="X53"/>
          <cell r="Y53"/>
          <cell r="Z53"/>
          <cell r="AA53"/>
          <cell r="AB53"/>
          <cell r="AC53"/>
          <cell r="AD53"/>
          <cell r="AE53"/>
          <cell r="AF53"/>
          <cell r="AG53"/>
          <cell r="AH53"/>
          <cell r="AI53"/>
          <cell r="AJ53"/>
          <cell r="AK53"/>
          <cell r="AL53"/>
          <cell r="AM53"/>
          <cell r="AN53"/>
          <cell r="AO53"/>
          <cell r="AP53"/>
          <cell r="AR53"/>
        </row>
        <row r="54">
          <cell r="B54">
            <v>2699442</v>
          </cell>
          <cell r="C54">
            <v>22000475</v>
          </cell>
          <cell r="D54" t="str">
            <v>Enrob Batonnet KITKAT</v>
          </cell>
          <cell r="E54">
            <v>43486</v>
          </cell>
          <cell r="F54">
            <v>1000</v>
          </cell>
          <cell r="G54">
            <v>300191</v>
          </cell>
          <cell r="H54" t="str">
            <v>10</v>
          </cell>
          <cell r="I54" t="str">
            <v>M</v>
          </cell>
          <cell r="J54">
            <v>43486</v>
          </cell>
          <cell r="K54">
            <v>43486</v>
          </cell>
          <cell r="L54" t="str">
            <v>WO</v>
          </cell>
          <cell r="M54" t="str">
            <v>KG</v>
          </cell>
          <cell r="N54" t="str">
            <v xml:space="preserve">       PL001</v>
          </cell>
          <cell r="O54">
            <v>43396</v>
          </cell>
          <cell r="P54">
            <v>0</v>
          </cell>
          <cell r="Q54" t="str">
            <v>Enrob Batonnet KITKAT</v>
          </cell>
          <cell r="R54" t="str">
            <v xml:space="preserve"> </v>
          </cell>
          <cell r="S54"/>
          <cell r="T54" t="str">
            <v xml:space="preserve"> </v>
          </cell>
          <cell r="U54" t="str">
            <v xml:space="preserve"> BT vérifié//Ordre créé</v>
          </cell>
          <cell r="V54" t="str">
            <v xml:space="preserve"> </v>
          </cell>
          <cell r="W54" t="str">
            <v xml:space="preserve"> </v>
          </cell>
          <cell r="X54" t="str">
            <v xml:space="preserve"> </v>
          </cell>
          <cell r="Y54" t="str">
            <v xml:space="preserve"> </v>
          </cell>
          <cell r="Z54" t="str">
            <v xml:space="preserve"> </v>
          </cell>
          <cell r="AA54"/>
          <cell r="AB54"/>
          <cell r="AC54" t="str">
            <v>FSC</v>
          </cell>
          <cell r="AD54" t="str">
            <v xml:space="preserve"> </v>
          </cell>
          <cell r="AE54" t="str">
            <v xml:space="preserve"> </v>
          </cell>
          <cell r="AF54"/>
          <cell r="AG54" t="str">
            <v xml:space="preserve"> </v>
          </cell>
          <cell r="AH54" t="str">
            <v xml:space="preserve"> </v>
          </cell>
          <cell r="AI54">
            <v>1246621</v>
          </cell>
          <cell r="AJ54" t="str">
            <v>FR22000475</v>
          </cell>
          <cell r="AK54">
            <v>0</v>
          </cell>
          <cell r="AL54">
            <v>0</v>
          </cell>
          <cell r="AM54" t="str">
            <v xml:space="preserve"> </v>
          </cell>
          <cell r="AN54"/>
          <cell r="AO54" t="str">
            <v>[ENROB]</v>
          </cell>
          <cell r="AP54">
            <v>43487</v>
          </cell>
        </row>
        <row r="55">
          <cell r="B55">
            <v>2668462</v>
          </cell>
          <cell r="C55">
            <v>22000578</v>
          </cell>
          <cell r="D55" t="str">
            <v>SCE Citron Jaune C8 PALL/36148</v>
          </cell>
          <cell r="E55">
            <v>43486</v>
          </cell>
          <cell r="F55">
            <v>1600</v>
          </cell>
          <cell r="G55">
            <v>300191</v>
          </cell>
          <cell r="H55" t="str">
            <v>10</v>
          </cell>
          <cell r="I55" t="str">
            <v>M</v>
          </cell>
          <cell r="J55">
            <v>43486</v>
          </cell>
          <cell r="K55">
            <v>43486</v>
          </cell>
          <cell r="L55" t="str">
            <v>WO</v>
          </cell>
          <cell r="M55" t="str">
            <v>KG</v>
          </cell>
          <cell r="N55" t="str">
            <v xml:space="preserve">       PL001</v>
          </cell>
          <cell r="O55">
            <v>43382</v>
          </cell>
          <cell r="P55">
            <v>0</v>
          </cell>
          <cell r="Q55" t="str">
            <v>SCE Citron Jaune C8 PALL/36148</v>
          </cell>
          <cell r="R55" t="str">
            <v xml:space="preserve"> </v>
          </cell>
          <cell r="S55"/>
          <cell r="T55" t="str">
            <v xml:space="preserve"> </v>
          </cell>
          <cell r="U55" t="str">
            <v xml:space="preserve"> BT vérifié//Ordre créé</v>
          </cell>
          <cell r="V55" t="str">
            <v xml:space="preserve"> </v>
          </cell>
          <cell r="W55" t="str">
            <v xml:space="preserve"> </v>
          </cell>
          <cell r="X55" t="str">
            <v xml:space="preserve"> </v>
          </cell>
          <cell r="Y55" t="str">
            <v xml:space="preserve"> </v>
          </cell>
          <cell r="Z55" t="str">
            <v xml:space="preserve"> </v>
          </cell>
          <cell r="AA55"/>
          <cell r="AB55"/>
          <cell r="AC55" t="str">
            <v>FSC</v>
          </cell>
          <cell r="AD55" t="str">
            <v xml:space="preserve"> </v>
          </cell>
          <cell r="AE55" t="str">
            <v xml:space="preserve"> </v>
          </cell>
          <cell r="AF55"/>
          <cell r="AG55" t="str">
            <v xml:space="preserve"> </v>
          </cell>
          <cell r="AH55" t="str">
            <v xml:space="preserve"> </v>
          </cell>
          <cell r="AI55">
            <v>1265772</v>
          </cell>
          <cell r="AJ55" t="str">
            <v>FR22000578</v>
          </cell>
          <cell r="AK55">
            <v>0</v>
          </cell>
          <cell r="AL55">
            <v>0</v>
          </cell>
          <cell r="AM55" t="str">
            <v xml:space="preserve"> </v>
          </cell>
          <cell r="AN55"/>
          <cell r="AO55" t="str">
            <v>[36148]</v>
          </cell>
          <cell r="AP55">
            <v>43517</v>
          </cell>
          <cell r="AR55">
            <v>43494</v>
          </cell>
          <cell r="AS55" t="str">
            <v>PL001</v>
          </cell>
        </row>
        <row r="56">
          <cell r="B56">
            <v>2682482</v>
          </cell>
          <cell r="C56">
            <v>22000578</v>
          </cell>
          <cell r="D56" t="str">
            <v>SCE Citron Jaune C8 PALL/36148</v>
          </cell>
          <cell r="E56">
            <v>43486</v>
          </cell>
          <cell r="F56">
            <v>1600</v>
          </cell>
          <cell r="G56">
            <v>300191</v>
          </cell>
          <cell r="H56" t="str">
            <v>10</v>
          </cell>
          <cell r="I56" t="str">
            <v>M</v>
          </cell>
          <cell r="J56">
            <v>43486</v>
          </cell>
          <cell r="K56">
            <v>43486</v>
          </cell>
          <cell r="L56" t="str">
            <v>WO</v>
          </cell>
          <cell r="M56" t="str">
            <v>KG</v>
          </cell>
          <cell r="N56" t="str">
            <v xml:space="preserve">       PL001</v>
          </cell>
          <cell r="O56">
            <v>43389</v>
          </cell>
          <cell r="P56">
            <v>0</v>
          </cell>
          <cell r="Q56" t="str">
            <v>SCE Citron Jaune C8 PALL/36148</v>
          </cell>
          <cell r="R56" t="str">
            <v xml:space="preserve"> </v>
          </cell>
          <cell r="S56"/>
          <cell r="T56" t="str">
            <v xml:space="preserve"> </v>
          </cell>
          <cell r="U56" t="str">
            <v xml:space="preserve"> BT vérifié//Ordre créé</v>
          </cell>
          <cell r="V56" t="str">
            <v xml:space="preserve"> </v>
          </cell>
          <cell r="W56" t="str">
            <v xml:space="preserve"> </v>
          </cell>
          <cell r="X56" t="str">
            <v xml:space="preserve"> </v>
          </cell>
          <cell r="Y56" t="str">
            <v xml:space="preserve"> </v>
          </cell>
          <cell r="Z56" t="str">
            <v xml:space="preserve"> </v>
          </cell>
          <cell r="AA56"/>
          <cell r="AB56"/>
          <cell r="AC56" t="str">
            <v>FSC</v>
          </cell>
          <cell r="AD56" t="str">
            <v xml:space="preserve"> </v>
          </cell>
          <cell r="AE56" t="str">
            <v xml:space="preserve"> </v>
          </cell>
          <cell r="AF56"/>
          <cell r="AG56" t="str">
            <v xml:space="preserve"> </v>
          </cell>
          <cell r="AH56" t="str">
            <v xml:space="preserve"> </v>
          </cell>
          <cell r="AI56">
            <v>1265772</v>
          </cell>
          <cell r="AJ56" t="str">
            <v>FR22000578</v>
          </cell>
          <cell r="AK56">
            <v>0</v>
          </cell>
          <cell r="AL56">
            <v>0</v>
          </cell>
          <cell r="AM56" t="str">
            <v xml:space="preserve"> </v>
          </cell>
          <cell r="AN56"/>
          <cell r="AO56" t="str">
            <v>[36148]</v>
          </cell>
          <cell r="AP56">
            <v>43517</v>
          </cell>
          <cell r="AR56">
            <v>43494</v>
          </cell>
          <cell r="AS56" t="str">
            <v>PL001</v>
          </cell>
        </row>
        <row r="57">
          <cell r="B57">
            <v>2668461</v>
          </cell>
          <cell r="C57">
            <v>22000577</v>
          </cell>
          <cell r="D57" t="str">
            <v>SCE Fraise C8 PALL/36295</v>
          </cell>
          <cell r="E57">
            <v>43479</v>
          </cell>
          <cell r="F57">
            <v>1600</v>
          </cell>
          <cell r="G57">
            <v>300191</v>
          </cell>
          <cell r="H57" t="str">
            <v>10</v>
          </cell>
          <cell r="I57" t="str">
            <v>M</v>
          </cell>
          <cell r="J57">
            <v>43479</v>
          </cell>
          <cell r="K57">
            <v>43479</v>
          </cell>
          <cell r="L57" t="str">
            <v>WO</v>
          </cell>
          <cell r="M57" t="str">
            <v>KG</v>
          </cell>
          <cell r="N57" t="str">
            <v xml:space="preserve">       PL001</v>
          </cell>
          <cell r="O57">
            <v>43382</v>
          </cell>
          <cell r="P57">
            <v>0</v>
          </cell>
          <cell r="Q57" t="str">
            <v>SCE Fraise C8 PALL/36295</v>
          </cell>
          <cell r="R57" t="str">
            <v xml:space="preserve"> </v>
          </cell>
          <cell r="S57"/>
          <cell r="T57" t="str">
            <v xml:space="preserve"> </v>
          </cell>
          <cell r="U57" t="str">
            <v xml:space="preserve"> BT vérifié//Ordre créé</v>
          </cell>
          <cell r="V57" t="str">
            <v xml:space="preserve"> </v>
          </cell>
          <cell r="W57" t="str">
            <v xml:space="preserve"> </v>
          </cell>
          <cell r="X57" t="str">
            <v xml:space="preserve"> </v>
          </cell>
          <cell r="Y57" t="str">
            <v xml:space="preserve"> </v>
          </cell>
          <cell r="Z57" t="str">
            <v xml:space="preserve"> </v>
          </cell>
          <cell r="AA57"/>
          <cell r="AB57"/>
          <cell r="AC57" t="str">
            <v>FSC</v>
          </cell>
          <cell r="AD57" t="str">
            <v xml:space="preserve"> </v>
          </cell>
          <cell r="AE57" t="str">
            <v xml:space="preserve"> </v>
          </cell>
          <cell r="AF57"/>
          <cell r="AG57" t="str">
            <v xml:space="preserve"> </v>
          </cell>
          <cell r="AH57" t="str">
            <v xml:space="preserve"> </v>
          </cell>
          <cell r="AI57">
            <v>1265769</v>
          </cell>
          <cell r="AJ57" t="str">
            <v>FR22000577</v>
          </cell>
          <cell r="AK57">
            <v>0</v>
          </cell>
          <cell r="AL57">
            <v>0</v>
          </cell>
          <cell r="AM57" t="str">
            <v xml:space="preserve"> </v>
          </cell>
          <cell r="AN57"/>
          <cell r="AO57" t="str">
            <v>[36295]</v>
          </cell>
          <cell r="AP57">
            <v>43510</v>
          </cell>
          <cell r="AR57">
            <v>43493</v>
          </cell>
          <cell r="AS57" t="str">
            <v>PL001</v>
          </cell>
        </row>
        <row r="58">
          <cell r="B58">
            <v>2668460</v>
          </cell>
          <cell r="C58">
            <v>22000577</v>
          </cell>
          <cell r="D58" t="str">
            <v>SCE Fraise C8 PALL/36295</v>
          </cell>
          <cell r="E58">
            <v>43479</v>
          </cell>
          <cell r="F58">
            <v>1600</v>
          </cell>
          <cell r="G58">
            <v>300191</v>
          </cell>
          <cell r="H58" t="str">
            <v>10</v>
          </cell>
          <cell r="I58" t="str">
            <v>M</v>
          </cell>
          <cell r="J58">
            <v>43479</v>
          </cell>
          <cell r="K58">
            <v>43479</v>
          </cell>
          <cell r="L58" t="str">
            <v>WO</v>
          </cell>
          <cell r="M58" t="str">
            <v>KG</v>
          </cell>
          <cell r="N58" t="str">
            <v xml:space="preserve">       PL001</v>
          </cell>
          <cell r="O58">
            <v>43382</v>
          </cell>
          <cell r="P58">
            <v>0</v>
          </cell>
          <cell r="Q58" t="str">
            <v>SCE Fraise C8 PALL/36295</v>
          </cell>
          <cell r="R58" t="str">
            <v xml:space="preserve"> </v>
          </cell>
          <cell r="S58"/>
          <cell r="T58" t="str">
            <v xml:space="preserve"> </v>
          </cell>
          <cell r="U58" t="str">
            <v xml:space="preserve"> BT vérifié//Ordre créé</v>
          </cell>
          <cell r="V58" t="str">
            <v xml:space="preserve"> </v>
          </cell>
          <cell r="W58" t="str">
            <v xml:space="preserve"> </v>
          </cell>
          <cell r="X58" t="str">
            <v xml:space="preserve"> </v>
          </cell>
          <cell r="Y58" t="str">
            <v xml:space="preserve"> </v>
          </cell>
          <cell r="Z58" t="str">
            <v xml:space="preserve"> </v>
          </cell>
          <cell r="AA58"/>
          <cell r="AB58"/>
          <cell r="AC58" t="str">
            <v>FSC</v>
          </cell>
          <cell r="AD58" t="str">
            <v xml:space="preserve"> </v>
          </cell>
          <cell r="AE58" t="str">
            <v xml:space="preserve"> </v>
          </cell>
          <cell r="AF58"/>
          <cell r="AG58" t="str">
            <v xml:space="preserve"> </v>
          </cell>
          <cell r="AH58" t="str">
            <v xml:space="preserve"> </v>
          </cell>
          <cell r="AI58">
            <v>1265769</v>
          </cell>
          <cell r="AJ58" t="str">
            <v>FR22000577</v>
          </cell>
          <cell r="AK58">
            <v>0</v>
          </cell>
          <cell r="AL58">
            <v>0</v>
          </cell>
          <cell r="AM58" t="str">
            <v xml:space="preserve"> </v>
          </cell>
          <cell r="AN58"/>
          <cell r="AO58" t="str">
            <v>[36295]</v>
          </cell>
          <cell r="AP58">
            <v>43510</v>
          </cell>
          <cell r="AR58">
            <v>43493</v>
          </cell>
          <cell r="AS58" t="str">
            <v>PL001</v>
          </cell>
        </row>
        <row r="59">
          <cell r="B59">
            <v>2699444</v>
          </cell>
          <cell r="C59">
            <v>22000475</v>
          </cell>
          <cell r="D59" t="str">
            <v>Enrob Batonnet KITKAT</v>
          </cell>
          <cell r="E59">
            <v>43486</v>
          </cell>
          <cell r="F59">
            <v>1000</v>
          </cell>
          <cell r="G59">
            <v>300191</v>
          </cell>
          <cell r="H59" t="str">
            <v>10</v>
          </cell>
          <cell r="I59" t="str">
            <v>M</v>
          </cell>
          <cell r="J59">
            <v>43486</v>
          </cell>
          <cell r="K59">
            <v>43486</v>
          </cell>
          <cell r="L59" t="str">
            <v>WO</v>
          </cell>
          <cell r="M59" t="str">
            <v>KG</v>
          </cell>
          <cell r="N59" t="str">
            <v xml:space="preserve">       PL001</v>
          </cell>
          <cell r="O59">
            <v>43396</v>
          </cell>
          <cell r="P59">
            <v>0</v>
          </cell>
          <cell r="Q59" t="str">
            <v>Enrob Batonnet KITKAT</v>
          </cell>
          <cell r="R59" t="str">
            <v xml:space="preserve"> </v>
          </cell>
          <cell r="S59"/>
          <cell r="T59" t="str">
            <v xml:space="preserve"> </v>
          </cell>
          <cell r="U59" t="str">
            <v xml:space="preserve"> BT vérifié//Ordre créé</v>
          </cell>
          <cell r="V59" t="str">
            <v xml:space="preserve"> </v>
          </cell>
          <cell r="W59" t="str">
            <v xml:space="preserve"> </v>
          </cell>
          <cell r="X59" t="str">
            <v xml:space="preserve"> </v>
          </cell>
          <cell r="Y59" t="str">
            <v xml:space="preserve"> </v>
          </cell>
          <cell r="Z59" t="str">
            <v xml:space="preserve"> </v>
          </cell>
          <cell r="AA59"/>
          <cell r="AB59"/>
          <cell r="AC59" t="str">
            <v>FSC</v>
          </cell>
          <cell r="AD59" t="str">
            <v xml:space="preserve"> </v>
          </cell>
          <cell r="AE59" t="str">
            <v xml:space="preserve"> </v>
          </cell>
          <cell r="AF59"/>
          <cell r="AG59" t="str">
            <v xml:space="preserve"> </v>
          </cell>
          <cell r="AH59" t="str">
            <v xml:space="preserve"> </v>
          </cell>
          <cell r="AI59">
            <v>1246621</v>
          </cell>
          <cell r="AJ59" t="str">
            <v>FR22000475</v>
          </cell>
          <cell r="AK59">
            <v>0</v>
          </cell>
          <cell r="AL59">
            <v>0</v>
          </cell>
          <cell r="AM59" t="str">
            <v xml:space="preserve"> </v>
          </cell>
          <cell r="AN59"/>
          <cell r="AO59" t="str">
            <v>[ENROB]</v>
          </cell>
          <cell r="AP59">
            <v>43487</v>
          </cell>
        </row>
        <row r="60">
          <cell r="B60">
            <v>2699445</v>
          </cell>
          <cell r="C60">
            <v>22000475</v>
          </cell>
          <cell r="D60" t="str">
            <v>Enrob Batonnet KITKAT</v>
          </cell>
          <cell r="E60">
            <v>43486</v>
          </cell>
          <cell r="F60">
            <v>1000</v>
          </cell>
          <cell r="G60">
            <v>300191</v>
          </cell>
          <cell r="H60" t="str">
            <v>10</v>
          </cell>
          <cell r="I60" t="str">
            <v>M</v>
          </cell>
          <cell r="J60">
            <v>43486</v>
          </cell>
          <cell r="K60">
            <v>43486</v>
          </cell>
          <cell r="L60" t="str">
            <v>WO</v>
          </cell>
          <cell r="M60" t="str">
            <v>KG</v>
          </cell>
          <cell r="N60" t="str">
            <v xml:space="preserve">       PL001</v>
          </cell>
          <cell r="O60">
            <v>43396</v>
          </cell>
          <cell r="P60">
            <v>0</v>
          </cell>
          <cell r="Q60" t="str">
            <v>Enrob Batonnet KITKAT</v>
          </cell>
          <cell r="R60" t="str">
            <v xml:space="preserve"> </v>
          </cell>
          <cell r="S60"/>
          <cell r="T60" t="str">
            <v xml:space="preserve"> </v>
          </cell>
          <cell r="U60" t="str">
            <v xml:space="preserve"> BT vérifié//Ordre créé</v>
          </cell>
          <cell r="V60" t="str">
            <v xml:space="preserve"> </v>
          </cell>
          <cell r="W60" t="str">
            <v xml:space="preserve"> </v>
          </cell>
          <cell r="X60" t="str">
            <v xml:space="preserve"> </v>
          </cell>
          <cell r="Y60" t="str">
            <v xml:space="preserve"> </v>
          </cell>
          <cell r="Z60" t="str">
            <v xml:space="preserve"> </v>
          </cell>
          <cell r="AA60"/>
          <cell r="AB60"/>
          <cell r="AC60" t="str">
            <v>FSC</v>
          </cell>
          <cell r="AD60" t="str">
            <v xml:space="preserve"> </v>
          </cell>
          <cell r="AE60" t="str">
            <v xml:space="preserve"> </v>
          </cell>
          <cell r="AF60"/>
          <cell r="AG60" t="str">
            <v xml:space="preserve"> </v>
          </cell>
          <cell r="AH60" t="str">
            <v xml:space="preserve"> </v>
          </cell>
          <cell r="AI60">
            <v>1246621</v>
          </cell>
          <cell r="AJ60" t="str">
            <v>FR22000475</v>
          </cell>
          <cell r="AK60">
            <v>0</v>
          </cell>
          <cell r="AL60">
            <v>0</v>
          </cell>
          <cell r="AM60" t="str">
            <v xml:space="preserve"> </v>
          </cell>
          <cell r="AN60"/>
          <cell r="AO60" t="str">
            <v>[ENROB]</v>
          </cell>
          <cell r="AP60">
            <v>43487</v>
          </cell>
        </row>
        <row r="61">
          <cell r="B61">
            <v>2699443</v>
          </cell>
          <cell r="C61">
            <v>22000475</v>
          </cell>
          <cell r="D61" t="str">
            <v>Enrob Batonnet KITKAT</v>
          </cell>
          <cell r="E61">
            <v>43486</v>
          </cell>
          <cell r="F61">
            <v>1000</v>
          </cell>
          <cell r="G61">
            <v>300191</v>
          </cell>
          <cell r="H61" t="str">
            <v>10</v>
          </cell>
          <cell r="I61" t="str">
            <v>M</v>
          </cell>
          <cell r="J61">
            <v>43486</v>
          </cell>
          <cell r="K61">
            <v>43486</v>
          </cell>
          <cell r="L61" t="str">
            <v>WO</v>
          </cell>
          <cell r="M61" t="str">
            <v>KG</v>
          </cell>
          <cell r="N61" t="str">
            <v xml:space="preserve">       PL001</v>
          </cell>
          <cell r="O61">
            <v>43396</v>
          </cell>
          <cell r="P61">
            <v>0</v>
          </cell>
          <cell r="Q61" t="str">
            <v>Enrob Batonnet KITKAT</v>
          </cell>
          <cell r="R61" t="str">
            <v xml:space="preserve"> </v>
          </cell>
          <cell r="S61"/>
          <cell r="T61" t="str">
            <v xml:space="preserve"> </v>
          </cell>
          <cell r="U61" t="str">
            <v xml:space="preserve"> BT vérifié//Ordre créé</v>
          </cell>
          <cell r="V61" t="str">
            <v xml:space="preserve"> </v>
          </cell>
          <cell r="W61" t="str">
            <v xml:space="preserve"> </v>
          </cell>
          <cell r="X61" t="str">
            <v xml:space="preserve"> </v>
          </cell>
          <cell r="Y61" t="str">
            <v xml:space="preserve"> </v>
          </cell>
          <cell r="Z61" t="str">
            <v xml:space="preserve"> </v>
          </cell>
          <cell r="AA61"/>
          <cell r="AB61"/>
          <cell r="AC61" t="str">
            <v>FSC</v>
          </cell>
          <cell r="AD61" t="str">
            <v xml:space="preserve"> </v>
          </cell>
          <cell r="AE61" t="str">
            <v xml:space="preserve"> </v>
          </cell>
          <cell r="AF61"/>
          <cell r="AG61" t="str">
            <v xml:space="preserve"> </v>
          </cell>
          <cell r="AH61" t="str">
            <v xml:space="preserve"> </v>
          </cell>
          <cell r="AI61">
            <v>1246621</v>
          </cell>
          <cell r="AJ61" t="str">
            <v>FR22000475</v>
          </cell>
          <cell r="AK61">
            <v>0</v>
          </cell>
          <cell r="AL61">
            <v>0</v>
          </cell>
          <cell r="AM61" t="str">
            <v xml:space="preserve"> </v>
          </cell>
          <cell r="AN61"/>
          <cell r="AO61" t="str">
            <v>[ENROB]</v>
          </cell>
          <cell r="AP61">
            <v>43487</v>
          </cell>
        </row>
        <row r="62">
          <cell r="B62">
            <v>2699446</v>
          </cell>
          <cell r="C62">
            <v>22000475</v>
          </cell>
          <cell r="D62" t="str">
            <v>Enrob Batonnet KITKAT</v>
          </cell>
          <cell r="E62">
            <v>43486</v>
          </cell>
          <cell r="F62">
            <v>1000</v>
          </cell>
          <cell r="G62">
            <v>300191</v>
          </cell>
          <cell r="H62" t="str">
            <v>10</v>
          </cell>
          <cell r="I62" t="str">
            <v>M</v>
          </cell>
          <cell r="J62">
            <v>43486</v>
          </cell>
          <cell r="K62">
            <v>43486</v>
          </cell>
          <cell r="L62" t="str">
            <v>WO</v>
          </cell>
          <cell r="M62" t="str">
            <v>KG</v>
          </cell>
          <cell r="N62" t="str">
            <v xml:space="preserve">       PL001</v>
          </cell>
          <cell r="O62">
            <v>43396</v>
          </cell>
          <cell r="P62">
            <v>0</v>
          </cell>
          <cell r="Q62" t="str">
            <v>Enrob Batonnet KITKAT</v>
          </cell>
          <cell r="R62" t="str">
            <v xml:space="preserve"> </v>
          </cell>
          <cell r="S62"/>
          <cell r="T62" t="str">
            <v xml:space="preserve"> </v>
          </cell>
          <cell r="U62" t="str">
            <v xml:space="preserve"> BT vérifié//Ordre créé</v>
          </cell>
          <cell r="V62" t="str">
            <v xml:space="preserve"> </v>
          </cell>
          <cell r="W62" t="str">
            <v xml:space="preserve"> </v>
          </cell>
          <cell r="X62" t="str">
            <v xml:space="preserve"> </v>
          </cell>
          <cell r="Y62" t="str">
            <v xml:space="preserve"> </v>
          </cell>
          <cell r="Z62" t="str">
            <v xml:space="preserve"> </v>
          </cell>
          <cell r="AA62"/>
          <cell r="AB62"/>
          <cell r="AC62" t="str">
            <v>FSC</v>
          </cell>
          <cell r="AD62" t="str">
            <v xml:space="preserve"> </v>
          </cell>
          <cell r="AE62" t="str">
            <v xml:space="preserve"> </v>
          </cell>
          <cell r="AF62"/>
          <cell r="AG62" t="str">
            <v xml:space="preserve"> </v>
          </cell>
          <cell r="AH62" t="str">
            <v xml:space="preserve"> </v>
          </cell>
          <cell r="AI62">
            <v>1246621</v>
          </cell>
          <cell r="AJ62" t="str">
            <v>FR22000475</v>
          </cell>
          <cell r="AK62">
            <v>0</v>
          </cell>
          <cell r="AL62">
            <v>0</v>
          </cell>
          <cell r="AM62" t="str">
            <v xml:space="preserve"> </v>
          </cell>
          <cell r="AN62"/>
          <cell r="AO62" t="str">
            <v>[ENROB]</v>
          </cell>
          <cell r="AP62">
            <v>43487</v>
          </cell>
        </row>
        <row r="63">
          <cell r="B63"/>
          <cell r="C63"/>
          <cell r="D63"/>
          <cell r="E63"/>
          <cell r="F63"/>
          <cell r="G63"/>
          <cell r="H63"/>
          <cell r="I63"/>
          <cell r="J63"/>
          <cell r="K63"/>
          <cell r="L63"/>
          <cell r="M63"/>
          <cell r="N63"/>
          <cell r="O63"/>
          <cell r="P63"/>
          <cell r="Q63"/>
          <cell r="R63"/>
          <cell r="S63"/>
          <cell r="T63"/>
          <cell r="U63"/>
          <cell r="V63"/>
          <cell r="W63"/>
          <cell r="X63"/>
          <cell r="Y63"/>
          <cell r="Z63"/>
          <cell r="AA63"/>
          <cell r="AB63"/>
          <cell r="AC63"/>
          <cell r="AD63"/>
          <cell r="AE63"/>
          <cell r="AF63"/>
          <cell r="AG63"/>
          <cell r="AH63"/>
          <cell r="AI63"/>
          <cell r="AJ63"/>
          <cell r="AK63"/>
          <cell r="AL63"/>
          <cell r="AM63"/>
          <cell r="AN63"/>
          <cell r="AO63"/>
          <cell r="AP63"/>
        </row>
        <row r="64">
          <cell r="B64">
            <v>2699450</v>
          </cell>
          <cell r="C64">
            <v>22000475</v>
          </cell>
          <cell r="D64" t="str">
            <v>Enrob Batonnet KITKAT</v>
          </cell>
          <cell r="E64">
            <v>43486</v>
          </cell>
          <cell r="F64">
            <v>1000</v>
          </cell>
          <cell r="G64">
            <v>300191</v>
          </cell>
          <cell r="H64" t="str">
            <v>10</v>
          </cell>
          <cell r="I64" t="str">
            <v>M</v>
          </cell>
          <cell r="J64">
            <v>43486</v>
          </cell>
          <cell r="K64">
            <v>43486</v>
          </cell>
          <cell r="L64" t="str">
            <v>WO</v>
          </cell>
          <cell r="M64" t="str">
            <v>KG</v>
          </cell>
          <cell r="N64" t="str">
            <v xml:space="preserve">       PL001</v>
          </cell>
          <cell r="O64">
            <v>43396</v>
          </cell>
          <cell r="P64">
            <v>0</v>
          </cell>
          <cell r="Q64" t="str">
            <v>Enrob Batonnet KITKAT</v>
          </cell>
          <cell r="R64" t="str">
            <v xml:space="preserve"> </v>
          </cell>
          <cell r="S64"/>
          <cell r="T64" t="str">
            <v xml:space="preserve"> </v>
          </cell>
          <cell r="U64" t="str">
            <v xml:space="preserve"> BT vérifié//Ordre créé</v>
          </cell>
          <cell r="V64" t="str">
            <v xml:space="preserve"> </v>
          </cell>
          <cell r="W64" t="str">
            <v xml:space="preserve"> </v>
          </cell>
          <cell r="X64" t="str">
            <v xml:space="preserve"> </v>
          </cell>
          <cell r="Y64" t="str">
            <v xml:space="preserve"> </v>
          </cell>
          <cell r="Z64" t="str">
            <v xml:space="preserve"> </v>
          </cell>
          <cell r="AA64"/>
          <cell r="AB64"/>
          <cell r="AC64" t="str">
            <v>FSC</v>
          </cell>
          <cell r="AD64" t="str">
            <v xml:space="preserve"> </v>
          </cell>
          <cell r="AE64" t="str">
            <v xml:space="preserve"> </v>
          </cell>
          <cell r="AF64"/>
          <cell r="AG64" t="str">
            <v xml:space="preserve"> </v>
          </cell>
          <cell r="AH64" t="str">
            <v xml:space="preserve"> </v>
          </cell>
          <cell r="AI64">
            <v>1246621</v>
          </cell>
          <cell r="AJ64" t="str">
            <v>FR22000475</v>
          </cell>
          <cell r="AK64">
            <v>0</v>
          </cell>
          <cell r="AL64">
            <v>0</v>
          </cell>
          <cell r="AM64" t="str">
            <v xml:space="preserve"> </v>
          </cell>
          <cell r="AN64"/>
          <cell r="AO64" t="str">
            <v>[ENROB]</v>
          </cell>
          <cell r="AP64">
            <v>43487</v>
          </cell>
        </row>
        <row r="65">
          <cell r="B65">
            <v>2699401</v>
          </cell>
          <cell r="C65">
            <v>22000574</v>
          </cell>
          <cell r="D65" t="str">
            <v>SCE Chocolat C8 PALL /36279</v>
          </cell>
          <cell r="E65">
            <v>43479</v>
          </cell>
          <cell r="F65">
            <v>1600</v>
          </cell>
          <cell r="G65">
            <v>300191</v>
          </cell>
          <cell r="H65" t="str">
            <v>10</v>
          </cell>
          <cell r="I65" t="str">
            <v>M</v>
          </cell>
          <cell r="J65">
            <v>43479</v>
          </cell>
          <cell r="K65">
            <v>43479</v>
          </cell>
          <cell r="L65" t="str">
            <v>WO</v>
          </cell>
          <cell r="M65" t="str">
            <v>KG</v>
          </cell>
          <cell r="N65" t="str">
            <v xml:space="preserve">       PL001</v>
          </cell>
          <cell r="O65">
            <v>43396</v>
          </cell>
          <cell r="P65">
            <v>0</v>
          </cell>
          <cell r="Q65" t="str">
            <v>SCE Chocolat C8 PALL /36279</v>
          </cell>
          <cell r="R65" t="str">
            <v xml:space="preserve"> </v>
          </cell>
          <cell r="S65"/>
          <cell r="T65" t="str">
            <v xml:space="preserve"> </v>
          </cell>
          <cell r="U65" t="str">
            <v xml:space="preserve"> BT vérifié//Ordre créé</v>
          </cell>
          <cell r="V65" t="str">
            <v xml:space="preserve"> </v>
          </cell>
          <cell r="W65" t="str">
            <v xml:space="preserve"> </v>
          </cell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/>
          <cell r="AB65"/>
          <cell r="AC65" t="str">
            <v>FSC</v>
          </cell>
          <cell r="AD65" t="str">
            <v xml:space="preserve"> </v>
          </cell>
          <cell r="AE65" t="str">
            <v xml:space="preserve"> </v>
          </cell>
          <cell r="AF65"/>
          <cell r="AG65" t="str">
            <v xml:space="preserve"> </v>
          </cell>
          <cell r="AH65" t="str">
            <v xml:space="preserve"> </v>
          </cell>
          <cell r="AI65">
            <v>1265332</v>
          </cell>
          <cell r="AJ65" t="str">
            <v>FR22000574</v>
          </cell>
          <cell r="AK65">
            <v>0</v>
          </cell>
          <cell r="AL65">
            <v>0</v>
          </cell>
          <cell r="AM65" t="str">
            <v xml:space="preserve"> </v>
          </cell>
          <cell r="AN65"/>
          <cell r="AO65" t="str">
            <v>[36279]</v>
          </cell>
          <cell r="AP65">
            <v>43510</v>
          </cell>
          <cell r="AR65">
            <v>43494</v>
          </cell>
          <cell r="AS65" t="str">
            <v>PL001</v>
          </cell>
        </row>
        <row r="66">
          <cell r="B66">
            <v>2699402</v>
          </cell>
          <cell r="C66">
            <v>22000574</v>
          </cell>
          <cell r="D66" t="str">
            <v>SCE Chocolat C8 PALL /36279</v>
          </cell>
          <cell r="E66">
            <v>43479</v>
          </cell>
          <cell r="F66">
            <v>1600</v>
          </cell>
          <cell r="G66">
            <v>300191</v>
          </cell>
          <cell r="H66" t="str">
            <v>30</v>
          </cell>
          <cell r="I66" t="str">
            <v>M</v>
          </cell>
          <cell r="J66">
            <v>43479</v>
          </cell>
          <cell r="K66">
            <v>43479</v>
          </cell>
          <cell r="L66" t="str">
            <v>WO</v>
          </cell>
          <cell r="M66" t="str">
            <v>KG</v>
          </cell>
          <cell r="N66" t="str">
            <v xml:space="preserve">       PL001</v>
          </cell>
          <cell r="O66">
            <v>43396</v>
          </cell>
          <cell r="P66">
            <v>0</v>
          </cell>
          <cell r="Q66" t="str">
            <v>SCE Chocolat C8 PALL /36279</v>
          </cell>
          <cell r="R66" t="str">
            <v xml:space="preserve"> </v>
          </cell>
          <cell r="S66"/>
          <cell r="T66" t="str">
            <v xml:space="preserve"> </v>
          </cell>
          <cell r="U66" t="str">
            <v>Dossier imprimé//Ordre confirm</v>
          </cell>
          <cell r="V66" t="str">
            <v xml:space="preserve"> </v>
          </cell>
          <cell r="W66" t="str">
            <v xml:space="preserve"> </v>
          </cell>
          <cell r="X66" t="str">
            <v xml:space="preserve"> </v>
          </cell>
          <cell r="Y66" t="str">
            <v xml:space="preserve"> </v>
          </cell>
          <cell r="Z66" t="str">
            <v xml:space="preserve"> </v>
          </cell>
          <cell r="AA66"/>
          <cell r="AB66"/>
          <cell r="AC66" t="str">
            <v>FSC</v>
          </cell>
          <cell r="AD66" t="str">
            <v xml:space="preserve"> </v>
          </cell>
          <cell r="AE66" t="str">
            <v xml:space="preserve"> </v>
          </cell>
          <cell r="AF66"/>
          <cell r="AG66" t="str">
            <v xml:space="preserve"> </v>
          </cell>
          <cell r="AH66" t="str">
            <v xml:space="preserve"> </v>
          </cell>
          <cell r="AI66">
            <v>1265332</v>
          </cell>
          <cell r="AJ66" t="str">
            <v>FR22000574</v>
          </cell>
          <cell r="AK66">
            <v>0</v>
          </cell>
          <cell r="AL66">
            <v>0</v>
          </cell>
          <cell r="AM66" t="str">
            <v xml:space="preserve"> </v>
          </cell>
          <cell r="AN66"/>
          <cell r="AO66" t="str">
            <v>[36279]</v>
          </cell>
          <cell r="AP66">
            <v>43510</v>
          </cell>
          <cell r="AR66">
            <v>43494</v>
          </cell>
          <cell r="AS66" t="str">
            <v>PL001</v>
          </cell>
        </row>
        <row r="67">
          <cell r="B67">
            <v>2650234</v>
          </cell>
          <cell r="C67">
            <v>22000574</v>
          </cell>
          <cell r="D67" t="str">
            <v>SCE Chocolat C8 PALL /36279</v>
          </cell>
          <cell r="E67">
            <v>43479</v>
          </cell>
          <cell r="F67">
            <v>1600</v>
          </cell>
          <cell r="G67">
            <v>300191</v>
          </cell>
          <cell r="H67" t="str">
            <v>30</v>
          </cell>
          <cell r="I67" t="str">
            <v>M</v>
          </cell>
          <cell r="J67">
            <v>43479</v>
          </cell>
          <cell r="K67">
            <v>43479</v>
          </cell>
          <cell r="L67" t="str">
            <v>WO</v>
          </cell>
          <cell r="M67" t="str">
            <v>KG</v>
          </cell>
          <cell r="N67" t="str">
            <v xml:space="preserve">       PL001</v>
          </cell>
          <cell r="O67">
            <v>43375</v>
          </cell>
          <cell r="P67">
            <v>0</v>
          </cell>
          <cell r="Q67" t="str">
            <v>SCE Chocolat C8 PALL /36279</v>
          </cell>
          <cell r="R67" t="str">
            <v xml:space="preserve"> </v>
          </cell>
          <cell r="S67"/>
          <cell r="T67" t="str">
            <v xml:space="preserve"> </v>
          </cell>
          <cell r="U67" t="str">
            <v>Dossier imprimé//Ordre confirm</v>
          </cell>
          <cell r="V67" t="str">
            <v xml:space="preserve"> </v>
          </cell>
          <cell r="W67" t="str">
            <v xml:space="preserve"> </v>
          </cell>
          <cell r="X67" t="str">
            <v xml:space="preserve"> </v>
          </cell>
          <cell r="Y67" t="str">
            <v xml:space="preserve"> </v>
          </cell>
          <cell r="Z67" t="str">
            <v xml:space="preserve"> </v>
          </cell>
          <cell r="AA67"/>
          <cell r="AB67"/>
          <cell r="AC67" t="str">
            <v>FSC</v>
          </cell>
          <cell r="AD67" t="str">
            <v xml:space="preserve"> </v>
          </cell>
          <cell r="AE67" t="str">
            <v xml:space="preserve"> </v>
          </cell>
          <cell r="AF67"/>
          <cell r="AG67" t="str">
            <v xml:space="preserve"> </v>
          </cell>
          <cell r="AH67" t="str">
            <v xml:space="preserve"> </v>
          </cell>
          <cell r="AI67">
            <v>1265332</v>
          </cell>
          <cell r="AJ67" t="str">
            <v>FR22000574</v>
          </cell>
          <cell r="AK67">
            <v>0</v>
          </cell>
          <cell r="AL67">
            <v>0</v>
          </cell>
          <cell r="AM67" t="str">
            <v xml:space="preserve"> </v>
          </cell>
          <cell r="AN67"/>
          <cell r="AO67" t="str">
            <v>[36279]</v>
          </cell>
          <cell r="AP67">
            <v>43510</v>
          </cell>
          <cell r="AR67">
            <v>43494</v>
          </cell>
          <cell r="AS67" t="str">
            <v>PL001</v>
          </cell>
        </row>
        <row r="68">
          <cell r="B68">
            <v>2650235</v>
          </cell>
          <cell r="C68">
            <v>22000574</v>
          </cell>
          <cell r="D68" t="str">
            <v>SCE Chocolat C8 PALL /36279</v>
          </cell>
          <cell r="E68">
            <v>43479</v>
          </cell>
          <cell r="F68">
            <v>1600</v>
          </cell>
          <cell r="G68">
            <v>300191</v>
          </cell>
          <cell r="H68" t="str">
            <v>30</v>
          </cell>
          <cell r="I68" t="str">
            <v>M</v>
          </cell>
          <cell r="J68">
            <v>43479</v>
          </cell>
          <cell r="K68">
            <v>43479</v>
          </cell>
          <cell r="L68" t="str">
            <v>WO</v>
          </cell>
          <cell r="M68" t="str">
            <v>KG</v>
          </cell>
          <cell r="N68" t="str">
            <v xml:space="preserve">       PL001</v>
          </cell>
          <cell r="O68">
            <v>43375</v>
          </cell>
          <cell r="P68">
            <v>0</v>
          </cell>
          <cell r="Q68" t="str">
            <v>SCE Chocolat C8 PALL /36279</v>
          </cell>
          <cell r="R68" t="str">
            <v xml:space="preserve"> </v>
          </cell>
          <cell r="S68"/>
          <cell r="T68" t="str">
            <v xml:space="preserve"> </v>
          </cell>
          <cell r="U68" t="str">
            <v>Dossier imprimé//Ordre confirm</v>
          </cell>
          <cell r="V68" t="str">
            <v xml:space="preserve"> </v>
          </cell>
          <cell r="W68" t="str">
            <v xml:space="preserve"> 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/>
          <cell r="AB68"/>
          <cell r="AC68" t="str">
            <v>FSC</v>
          </cell>
          <cell r="AD68" t="str">
            <v xml:space="preserve"> </v>
          </cell>
          <cell r="AE68" t="str">
            <v xml:space="preserve"> </v>
          </cell>
          <cell r="AF68"/>
          <cell r="AG68" t="str">
            <v xml:space="preserve"> </v>
          </cell>
          <cell r="AH68" t="str">
            <v xml:space="preserve"> </v>
          </cell>
          <cell r="AI68">
            <v>1265332</v>
          </cell>
          <cell r="AJ68" t="str">
            <v>FR22000574</v>
          </cell>
          <cell r="AK68">
            <v>0</v>
          </cell>
          <cell r="AL68">
            <v>0</v>
          </cell>
          <cell r="AM68" t="str">
            <v xml:space="preserve"> </v>
          </cell>
          <cell r="AN68"/>
          <cell r="AO68" t="str">
            <v>[36279]</v>
          </cell>
          <cell r="AP68">
            <v>43510</v>
          </cell>
          <cell r="AR68">
            <v>43494</v>
          </cell>
          <cell r="AS68" t="str">
            <v>PL001</v>
          </cell>
        </row>
        <row r="69">
          <cell r="B69">
            <v>2699447</v>
          </cell>
          <cell r="C69">
            <v>22000475</v>
          </cell>
          <cell r="D69" t="str">
            <v>Enrob Batonnet KITKAT</v>
          </cell>
          <cell r="E69">
            <v>43486</v>
          </cell>
          <cell r="F69">
            <v>1000</v>
          </cell>
          <cell r="G69">
            <v>300191</v>
          </cell>
          <cell r="H69" t="str">
            <v>10</v>
          </cell>
          <cell r="I69" t="str">
            <v>M</v>
          </cell>
          <cell r="J69">
            <v>43486</v>
          </cell>
          <cell r="K69">
            <v>43486</v>
          </cell>
          <cell r="L69" t="str">
            <v>WO</v>
          </cell>
          <cell r="M69" t="str">
            <v>KG</v>
          </cell>
          <cell r="N69" t="str">
            <v xml:space="preserve">       PL001</v>
          </cell>
          <cell r="O69">
            <v>43396</v>
          </cell>
          <cell r="P69">
            <v>0</v>
          </cell>
          <cell r="Q69" t="str">
            <v>Enrob Batonnet KITKAT</v>
          </cell>
          <cell r="R69" t="str">
            <v xml:space="preserve"> </v>
          </cell>
          <cell r="S69"/>
          <cell r="T69" t="str">
            <v xml:space="preserve"> </v>
          </cell>
          <cell r="U69" t="str">
            <v xml:space="preserve"> BT vérifié//Ordre créé</v>
          </cell>
          <cell r="V69" t="str">
            <v xml:space="preserve"> </v>
          </cell>
          <cell r="W69" t="str">
            <v xml:space="preserve"> </v>
          </cell>
          <cell r="X69" t="str">
            <v xml:space="preserve"> </v>
          </cell>
          <cell r="Y69" t="str">
            <v xml:space="preserve"> </v>
          </cell>
          <cell r="Z69" t="str">
            <v xml:space="preserve"> </v>
          </cell>
          <cell r="AA69"/>
          <cell r="AB69"/>
          <cell r="AC69" t="str">
            <v>FSC</v>
          </cell>
          <cell r="AD69" t="str">
            <v xml:space="preserve"> </v>
          </cell>
          <cell r="AE69" t="str">
            <v xml:space="preserve"> </v>
          </cell>
          <cell r="AF69"/>
          <cell r="AG69" t="str">
            <v xml:space="preserve"> </v>
          </cell>
          <cell r="AH69" t="str">
            <v xml:space="preserve"> </v>
          </cell>
          <cell r="AI69">
            <v>1246621</v>
          </cell>
          <cell r="AJ69" t="str">
            <v>FR22000475</v>
          </cell>
          <cell r="AK69">
            <v>0</v>
          </cell>
          <cell r="AL69">
            <v>0</v>
          </cell>
          <cell r="AM69" t="str">
            <v xml:space="preserve"> </v>
          </cell>
          <cell r="AN69"/>
          <cell r="AO69" t="str">
            <v>[ENROB]</v>
          </cell>
          <cell r="AP69">
            <v>43487</v>
          </cell>
        </row>
        <row r="70">
          <cell r="B70">
            <v>2699448</v>
          </cell>
          <cell r="C70">
            <v>22000475</v>
          </cell>
          <cell r="D70" t="str">
            <v>Enrob Batonnet KITKAT</v>
          </cell>
          <cell r="E70">
            <v>43486</v>
          </cell>
          <cell r="F70">
            <v>1000</v>
          </cell>
          <cell r="G70">
            <v>300191</v>
          </cell>
          <cell r="H70" t="str">
            <v>10</v>
          </cell>
          <cell r="I70" t="str">
            <v>M</v>
          </cell>
          <cell r="J70">
            <v>43486</v>
          </cell>
          <cell r="K70">
            <v>43486</v>
          </cell>
          <cell r="L70" t="str">
            <v>WO</v>
          </cell>
          <cell r="M70" t="str">
            <v>KG</v>
          </cell>
          <cell r="N70" t="str">
            <v xml:space="preserve">       PL001</v>
          </cell>
          <cell r="O70">
            <v>43396</v>
          </cell>
          <cell r="P70">
            <v>0</v>
          </cell>
          <cell r="Q70" t="str">
            <v>Enrob Batonnet KITKAT</v>
          </cell>
          <cell r="R70" t="str">
            <v xml:space="preserve"> </v>
          </cell>
          <cell r="S70"/>
          <cell r="T70" t="str">
            <v xml:space="preserve"> </v>
          </cell>
          <cell r="U70" t="str">
            <v xml:space="preserve"> BT vérifié//Ordre créé</v>
          </cell>
          <cell r="V70" t="str">
            <v xml:space="preserve"> </v>
          </cell>
          <cell r="W70" t="str">
            <v xml:space="preserve"> </v>
          </cell>
          <cell r="X70" t="str">
            <v xml:space="preserve"> </v>
          </cell>
          <cell r="Y70" t="str">
            <v xml:space="preserve"> </v>
          </cell>
          <cell r="Z70" t="str">
            <v xml:space="preserve"> </v>
          </cell>
          <cell r="AA70"/>
          <cell r="AB70"/>
          <cell r="AC70" t="str">
            <v>FSC</v>
          </cell>
          <cell r="AD70" t="str">
            <v xml:space="preserve"> </v>
          </cell>
          <cell r="AE70" t="str">
            <v xml:space="preserve"> </v>
          </cell>
          <cell r="AF70"/>
          <cell r="AG70" t="str">
            <v xml:space="preserve"> </v>
          </cell>
          <cell r="AH70" t="str">
            <v xml:space="preserve"> </v>
          </cell>
          <cell r="AI70">
            <v>1246621</v>
          </cell>
          <cell r="AJ70" t="str">
            <v>FR22000475</v>
          </cell>
          <cell r="AK70">
            <v>0</v>
          </cell>
          <cell r="AL70">
            <v>0</v>
          </cell>
          <cell r="AM70" t="str">
            <v xml:space="preserve"> </v>
          </cell>
          <cell r="AN70"/>
          <cell r="AO70" t="str">
            <v>[ENROB]</v>
          </cell>
          <cell r="AP70">
            <v>43487</v>
          </cell>
        </row>
        <row r="71">
          <cell r="B71">
            <v>2699451</v>
          </cell>
          <cell r="C71">
            <v>22000475</v>
          </cell>
          <cell r="D71" t="str">
            <v>Enrob Batonnet KITKAT</v>
          </cell>
          <cell r="E71">
            <v>43486</v>
          </cell>
          <cell r="F71">
            <v>1000</v>
          </cell>
          <cell r="G71">
            <v>300191</v>
          </cell>
          <cell r="H71" t="str">
            <v>10</v>
          </cell>
          <cell r="I71" t="str">
            <v>M</v>
          </cell>
          <cell r="J71">
            <v>43486</v>
          </cell>
          <cell r="K71">
            <v>43486</v>
          </cell>
          <cell r="L71" t="str">
            <v>WO</v>
          </cell>
          <cell r="M71" t="str">
            <v>KG</v>
          </cell>
          <cell r="N71" t="str">
            <v xml:space="preserve">       PL001</v>
          </cell>
          <cell r="O71">
            <v>43396</v>
          </cell>
          <cell r="P71">
            <v>0</v>
          </cell>
          <cell r="Q71" t="str">
            <v>Enrob Batonnet KITKAT</v>
          </cell>
          <cell r="R71" t="str">
            <v xml:space="preserve"> </v>
          </cell>
          <cell r="S71"/>
          <cell r="T71" t="str">
            <v xml:space="preserve"> </v>
          </cell>
          <cell r="U71" t="str">
            <v xml:space="preserve"> BT vérifié//Ordre créé</v>
          </cell>
          <cell r="V71" t="str">
            <v xml:space="preserve"> </v>
          </cell>
          <cell r="W71" t="str">
            <v xml:space="preserve"> </v>
          </cell>
          <cell r="X71" t="str">
            <v xml:space="preserve"> </v>
          </cell>
          <cell r="Y71" t="str">
            <v xml:space="preserve"> </v>
          </cell>
          <cell r="Z71" t="str">
            <v xml:space="preserve"> </v>
          </cell>
          <cell r="AA71"/>
          <cell r="AB71"/>
          <cell r="AC71" t="str">
            <v>FSC</v>
          </cell>
          <cell r="AD71" t="str">
            <v xml:space="preserve"> </v>
          </cell>
          <cell r="AE71" t="str">
            <v xml:space="preserve"> </v>
          </cell>
          <cell r="AF71"/>
          <cell r="AG71" t="str">
            <v xml:space="preserve"> </v>
          </cell>
          <cell r="AH71" t="str">
            <v xml:space="preserve"> </v>
          </cell>
          <cell r="AI71">
            <v>1246621</v>
          </cell>
          <cell r="AJ71" t="str">
            <v>FR22000475</v>
          </cell>
          <cell r="AK71">
            <v>0</v>
          </cell>
          <cell r="AL71">
            <v>0</v>
          </cell>
          <cell r="AM71" t="str">
            <v xml:space="preserve"> </v>
          </cell>
          <cell r="AN71"/>
          <cell r="AO71" t="str">
            <v>[ENROB]</v>
          </cell>
          <cell r="AP71">
            <v>43487</v>
          </cell>
        </row>
        <row r="72">
          <cell r="B72">
            <v>2699452</v>
          </cell>
          <cell r="C72">
            <v>22000475</v>
          </cell>
          <cell r="D72" t="str">
            <v>Enrob Batonnet KITKAT</v>
          </cell>
          <cell r="E72">
            <v>43486</v>
          </cell>
          <cell r="F72">
            <v>1000</v>
          </cell>
          <cell r="G72">
            <v>300191</v>
          </cell>
          <cell r="H72" t="str">
            <v>10</v>
          </cell>
          <cell r="I72" t="str">
            <v>M</v>
          </cell>
          <cell r="J72">
            <v>43486</v>
          </cell>
          <cell r="K72">
            <v>43486</v>
          </cell>
          <cell r="L72" t="str">
            <v>WO</v>
          </cell>
          <cell r="M72" t="str">
            <v>KG</v>
          </cell>
          <cell r="N72" t="str">
            <v xml:space="preserve">       PL001</v>
          </cell>
          <cell r="O72">
            <v>43396</v>
          </cell>
          <cell r="P72">
            <v>0</v>
          </cell>
          <cell r="Q72" t="str">
            <v>Enrob Batonnet KITKAT</v>
          </cell>
          <cell r="R72" t="str">
            <v xml:space="preserve"> </v>
          </cell>
          <cell r="S72"/>
          <cell r="T72" t="str">
            <v xml:space="preserve"> </v>
          </cell>
          <cell r="U72" t="str">
            <v xml:space="preserve"> BT vérifié//Ordre créé</v>
          </cell>
          <cell r="V72" t="str">
            <v xml:space="preserve"> </v>
          </cell>
          <cell r="W72" t="str">
            <v xml:space="preserve"> </v>
          </cell>
          <cell r="X72" t="str">
            <v xml:space="preserve"> </v>
          </cell>
          <cell r="Y72" t="str">
            <v xml:space="preserve"> </v>
          </cell>
          <cell r="Z72" t="str">
            <v xml:space="preserve"> </v>
          </cell>
          <cell r="AA72"/>
          <cell r="AB72"/>
          <cell r="AC72" t="str">
            <v>FSC</v>
          </cell>
          <cell r="AD72" t="str">
            <v xml:space="preserve"> </v>
          </cell>
          <cell r="AE72" t="str">
            <v xml:space="preserve"> </v>
          </cell>
          <cell r="AF72"/>
          <cell r="AG72" t="str">
            <v xml:space="preserve"> </v>
          </cell>
          <cell r="AH72" t="str">
            <v xml:space="preserve"> </v>
          </cell>
          <cell r="AI72">
            <v>1246621</v>
          </cell>
          <cell r="AJ72" t="str">
            <v>FR22000475</v>
          </cell>
          <cell r="AK72">
            <v>0</v>
          </cell>
          <cell r="AL72">
            <v>0</v>
          </cell>
          <cell r="AM72" t="str">
            <v xml:space="preserve"> </v>
          </cell>
          <cell r="AN72"/>
          <cell r="AO72" t="str">
            <v>[ENROB]</v>
          </cell>
          <cell r="AP72">
            <v>43487</v>
          </cell>
        </row>
        <row r="73">
          <cell r="B73"/>
          <cell r="C73"/>
          <cell r="D73"/>
          <cell r="E73"/>
          <cell r="F73"/>
          <cell r="G73"/>
          <cell r="H73"/>
          <cell r="I73"/>
          <cell r="J73"/>
          <cell r="K73"/>
          <cell r="L73"/>
          <cell r="M73"/>
          <cell r="N73"/>
          <cell r="O73"/>
          <cell r="P73"/>
          <cell r="Q73"/>
          <cell r="R73"/>
          <cell r="S73"/>
          <cell r="T73"/>
          <cell r="U73"/>
          <cell r="V73"/>
          <cell r="W73"/>
          <cell r="X73"/>
          <cell r="Y73"/>
          <cell r="Z73"/>
          <cell r="AA73"/>
          <cell r="AB73"/>
          <cell r="AC73"/>
          <cell r="AD73"/>
          <cell r="AE73"/>
          <cell r="AF73"/>
          <cell r="AG73"/>
          <cell r="AH73"/>
          <cell r="AI73"/>
          <cell r="AJ73"/>
          <cell r="AK73"/>
          <cell r="AL73"/>
          <cell r="AM73"/>
          <cell r="AN73"/>
          <cell r="AO73"/>
          <cell r="AP73"/>
          <cell r="AR73"/>
        </row>
        <row r="74">
          <cell r="B74"/>
          <cell r="C74"/>
          <cell r="D74"/>
          <cell r="E74"/>
          <cell r="F74"/>
          <cell r="G74"/>
          <cell r="H74"/>
          <cell r="I74"/>
          <cell r="J74"/>
          <cell r="K74"/>
          <cell r="L74"/>
          <cell r="M74"/>
          <cell r="N74"/>
          <cell r="O74"/>
          <cell r="P74"/>
          <cell r="Q74"/>
          <cell r="R74"/>
          <cell r="S74"/>
          <cell r="T74"/>
          <cell r="U74"/>
          <cell r="V74"/>
          <cell r="W74"/>
          <cell r="X74"/>
          <cell r="Y74"/>
          <cell r="Z74"/>
          <cell r="AA74"/>
          <cell r="AB74"/>
          <cell r="AC74"/>
          <cell r="AD74"/>
          <cell r="AE74"/>
          <cell r="AF74"/>
          <cell r="AG74"/>
          <cell r="AH74"/>
          <cell r="AI74"/>
          <cell r="AJ74"/>
          <cell r="AK74"/>
          <cell r="AL74"/>
          <cell r="AM74"/>
          <cell r="AN74"/>
          <cell r="AO74"/>
          <cell r="AP74"/>
        </row>
        <row r="75">
          <cell r="B75">
            <v>2699453</v>
          </cell>
          <cell r="C75">
            <v>22000475</v>
          </cell>
          <cell r="D75" t="str">
            <v>Enrob Batonnet KITKAT</v>
          </cell>
          <cell r="E75">
            <v>43486</v>
          </cell>
          <cell r="F75">
            <v>1050</v>
          </cell>
          <cell r="G75">
            <v>300191</v>
          </cell>
          <cell r="H75" t="str">
            <v>10</v>
          </cell>
          <cell r="I75" t="str">
            <v>M</v>
          </cell>
          <cell r="J75">
            <v>43486</v>
          </cell>
          <cell r="K75">
            <v>43486</v>
          </cell>
          <cell r="L75" t="str">
            <v>WO</v>
          </cell>
          <cell r="M75" t="str">
            <v>KG</v>
          </cell>
          <cell r="N75" t="str">
            <v xml:space="preserve">       PL001</v>
          </cell>
          <cell r="O75">
            <v>43396</v>
          </cell>
          <cell r="P75">
            <v>0</v>
          </cell>
          <cell r="Q75" t="str">
            <v>Enrob Batonnet KITKAT</v>
          </cell>
          <cell r="R75" t="str">
            <v xml:space="preserve"> </v>
          </cell>
          <cell r="S75"/>
          <cell r="T75" t="str">
            <v xml:space="preserve"> </v>
          </cell>
          <cell r="U75" t="str">
            <v xml:space="preserve"> BT vérifié//Ordre créé</v>
          </cell>
          <cell r="V75" t="str">
            <v xml:space="preserve"> </v>
          </cell>
          <cell r="W75" t="str">
            <v xml:space="preserve"> </v>
          </cell>
          <cell r="X75" t="str">
            <v xml:space="preserve"> </v>
          </cell>
          <cell r="Y75" t="str">
            <v xml:space="preserve"> </v>
          </cell>
          <cell r="Z75" t="str">
            <v xml:space="preserve"> </v>
          </cell>
          <cell r="AA75"/>
          <cell r="AB75"/>
          <cell r="AC75" t="str">
            <v>FSC</v>
          </cell>
          <cell r="AD75" t="str">
            <v xml:space="preserve"> </v>
          </cell>
          <cell r="AE75" t="str">
            <v xml:space="preserve"> </v>
          </cell>
          <cell r="AF75"/>
          <cell r="AG75" t="str">
            <v xml:space="preserve"> </v>
          </cell>
          <cell r="AH75" t="str">
            <v xml:space="preserve"> </v>
          </cell>
          <cell r="AI75">
            <v>1246621</v>
          </cell>
          <cell r="AJ75" t="str">
            <v>FR22000475</v>
          </cell>
          <cell r="AK75">
            <v>0</v>
          </cell>
          <cell r="AL75">
            <v>0</v>
          </cell>
          <cell r="AM75" t="str">
            <v xml:space="preserve"> </v>
          </cell>
          <cell r="AN75"/>
          <cell r="AO75" t="str">
            <v>[ENROB]</v>
          </cell>
          <cell r="AP75">
            <v>43487</v>
          </cell>
        </row>
        <row r="76">
          <cell r="B76">
            <v>2699454</v>
          </cell>
          <cell r="C76">
            <v>22000475</v>
          </cell>
          <cell r="D76" t="str">
            <v>Enrob Batonnet KITKAT</v>
          </cell>
          <cell r="E76">
            <v>43486</v>
          </cell>
          <cell r="F76">
            <v>1050</v>
          </cell>
          <cell r="G76">
            <v>300191</v>
          </cell>
          <cell r="H76" t="str">
            <v>10</v>
          </cell>
          <cell r="I76" t="str">
            <v>M</v>
          </cell>
          <cell r="J76">
            <v>43486</v>
          </cell>
          <cell r="K76">
            <v>43486</v>
          </cell>
          <cell r="L76" t="str">
            <v>WO</v>
          </cell>
          <cell r="M76" t="str">
            <v>KG</v>
          </cell>
          <cell r="N76" t="str">
            <v xml:space="preserve">       PL001</v>
          </cell>
          <cell r="O76">
            <v>43396</v>
          </cell>
          <cell r="P76">
            <v>0</v>
          </cell>
          <cell r="Q76" t="str">
            <v>Enrob Batonnet KITKAT</v>
          </cell>
          <cell r="R76" t="str">
            <v xml:space="preserve"> </v>
          </cell>
          <cell r="S76"/>
          <cell r="T76" t="str">
            <v xml:space="preserve"> </v>
          </cell>
          <cell r="U76" t="str">
            <v xml:space="preserve"> BT vérifié//Ordre créé</v>
          </cell>
          <cell r="V76" t="str">
            <v xml:space="preserve"> </v>
          </cell>
          <cell r="W76" t="str">
            <v xml:space="preserve"> </v>
          </cell>
          <cell r="X76" t="str">
            <v xml:space="preserve"> </v>
          </cell>
          <cell r="Y76" t="str">
            <v xml:space="preserve"> </v>
          </cell>
          <cell r="Z76" t="str">
            <v xml:space="preserve"> </v>
          </cell>
          <cell r="AA76"/>
          <cell r="AB76"/>
          <cell r="AC76" t="str">
            <v>FSC</v>
          </cell>
          <cell r="AD76" t="str">
            <v xml:space="preserve"> </v>
          </cell>
          <cell r="AE76" t="str">
            <v xml:space="preserve"> </v>
          </cell>
          <cell r="AF76"/>
          <cell r="AG76" t="str">
            <v xml:space="preserve"> </v>
          </cell>
          <cell r="AH76" t="str">
            <v xml:space="preserve"> </v>
          </cell>
          <cell r="AI76">
            <v>1246621</v>
          </cell>
          <cell r="AJ76" t="str">
            <v>FR22000475</v>
          </cell>
          <cell r="AK76">
            <v>0</v>
          </cell>
          <cell r="AL76">
            <v>0</v>
          </cell>
          <cell r="AM76" t="str">
            <v xml:space="preserve"> </v>
          </cell>
          <cell r="AN76"/>
          <cell r="AO76" t="str">
            <v>[ENROB]</v>
          </cell>
          <cell r="AP76">
            <v>43487</v>
          </cell>
        </row>
        <row r="77">
          <cell r="B77">
            <v>2699455</v>
          </cell>
          <cell r="C77">
            <v>22000475</v>
          </cell>
          <cell r="D77" t="str">
            <v>Enrob Batonnet KITKAT</v>
          </cell>
          <cell r="E77">
            <v>43486</v>
          </cell>
          <cell r="F77">
            <v>1050</v>
          </cell>
          <cell r="G77">
            <v>300191</v>
          </cell>
          <cell r="H77" t="str">
            <v>10</v>
          </cell>
          <cell r="I77" t="str">
            <v>M</v>
          </cell>
          <cell r="J77">
            <v>43486</v>
          </cell>
          <cell r="K77">
            <v>43486</v>
          </cell>
          <cell r="L77" t="str">
            <v>WO</v>
          </cell>
          <cell r="M77" t="str">
            <v>KG</v>
          </cell>
          <cell r="N77" t="str">
            <v xml:space="preserve">       PL001</v>
          </cell>
          <cell r="O77">
            <v>43396</v>
          </cell>
          <cell r="P77">
            <v>0</v>
          </cell>
          <cell r="Q77" t="str">
            <v>Enrob Batonnet KITKAT</v>
          </cell>
          <cell r="R77" t="str">
            <v xml:space="preserve"> </v>
          </cell>
          <cell r="S77"/>
          <cell r="T77" t="str">
            <v xml:space="preserve"> </v>
          </cell>
          <cell r="U77" t="str">
            <v xml:space="preserve"> BT vérifié//Ordre créé</v>
          </cell>
          <cell r="V77" t="str">
            <v xml:space="preserve"> </v>
          </cell>
          <cell r="W77" t="str">
            <v xml:space="preserve"> </v>
          </cell>
          <cell r="X77" t="str">
            <v xml:space="preserve"> </v>
          </cell>
          <cell r="Y77" t="str">
            <v xml:space="preserve"> </v>
          </cell>
          <cell r="Z77" t="str">
            <v xml:space="preserve"> </v>
          </cell>
          <cell r="AA77"/>
          <cell r="AB77"/>
          <cell r="AC77" t="str">
            <v>FSC</v>
          </cell>
          <cell r="AD77" t="str">
            <v xml:space="preserve"> </v>
          </cell>
          <cell r="AE77" t="str">
            <v xml:space="preserve"> </v>
          </cell>
          <cell r="AF77"/>
          <cell r="AG77" t="str">
            <v xml:space="preserve"> </v>
          </cell>
          <cell r="AH77" t="str">
            <v xml:space="preserve"> </v>
          </cell>
          <cell r="AI77">
            <v>1246621</v>
          </cell>
          <cell r="AJ77" t="str">
            <v>FR22000475</v>
          </cell>
          <cell r="AK77">
            <v>0</v>
          </cell>
          <cell r="AL77">
            <v>0</v>
          </cell>
          <cell r="AM77" t="str">
            <v xml:space="preserve"> </v>
          </cell>
          <cell r="AN77"/>
          <cell r="AO77" t="str">
            <v>[ENROB]</v>
          </cell>
          <cell r="AP77">
            <v>43487</v>
          </cell>
        </row>
        <row r="78">
          <cell r="B78">
            <v>2699456</v>
          </cell>
          <cell r="C78">
            <v>22000475</v>
          </cell>
          <cell r="D78" t="str">
            <v>Enrob Batonnet KITKAT</v>
          </cell>
          <cell r="E78">
            <v>43486</v>
          </cell>
          <cell r="F78">
            <v>1050</v>
          </cell>
          <cell r="G78">
            <v>300191</v>
          </cell>
          <cell r="H78" t="str">
            <v>10</v>
          </cell>
          <cell r="I78" t="str">
            <v>M</v>
          </cell>
          <cell r="J78">
            <v>43486</v>
          </cell>
          <cell r="K78">
            <v>43486</v>
          </cell>
          <cell r="L78" t="str">
            <v>WO</v>
          </cell>
          <cell r="M78" t="str">
            <v>KG</v>
          </cell>
          <cell r="N78" t="str">
            <v xml:space="preserve">       PL001</v>
          </cell>
          <cell r="O78">
            <v>43396</v>
          </cell>
          <cell r="P78">
            <v>0</v>
          </cell>
          <cell r="Q78" t="str">
            <v>Enrob Batonnet KITKAT</v>
          </cell>
          <cell r="R78" t="str">
            <v xml:space="preserve"> </v>
          </cell>
          <cell r="S78"/>
          <cell r="T78" t="str">
            <v xml:space="preserve"> </v>
          </cell>
          <cell r="U78" t="str">
            <v xml:space="preserve"> BT vérifié//Ordre créé</v>
          </cell>
          <cell r="V78" t="str">
            <v xml:space="preserve"> </v>
          </cell>
          <cell r="W78" t="str">
            <v xml:space="preserve"> </v>
          </cell>
          <cell r="X78" t="str">
            <v xml:space="preserve"> </v>
          </cell>
          <cell r="Y78" t="str">
            <v xml:space="preserve"> </v>
          </cell>
          <cell r="Z78" t="str">
            <v xml:space="preserve"> </v>
          </cell>
          <cell r="AA78"/>
          <cell r="AB78"/>
          <cell r="AC78" t="str">
            <v>FSC</v>
          </cell>
          <cell r="AD78" t="str">
            <v xml:space="preserve"> </v>
          </cell>
          <cell r="AE78" t="str">
            <v xml:space="preserve"> </v>
          </cell>
          <cell r="AF78"/>
          <cell r="AG78" t="str">
            <v xml:space="preserve"> </v>
          </cell>
          <cell r="AH78" t="str">
            <v xml:space="preserve"> </v>
          </cell>
          <cell r="AI78">
            <v>1246621</v>
          </cell>
          <cell r="AJ78" t="str">
            <v>FR22000475</v>
          </cell>
          <cell r="AK78">
            <v>0</v>
          </cell>
          <cell r="AL78">
            <v>0</v>
          </cell>
          <cell r="AM78" t="str">
            <v xml:space="preserve"> </v>
          </cell>
          <cell r="AN78"/>
          <cell r="AO78" t="str">
            <v>[ENROB]</v>
          </cell>
          <cell r="AP78">
            <v>43487</v>
          </cell>
        </row>
        <row r="79">
          <cell r="B79">
            <v>2699457</v>
          </cell>
          <cell r="C79">
            <v>22000475</v>
          </cell>
          <cell r="D79" t="str">
            <v>Enrob Batonnet KITKAT</v>
          </cell>
          <cell r="E79">
            <v>43486</v>
          </cell>
          <cell r="F79">
            <v>1050</v>
          </cell>
          <cell r="G79">
            <v>300191</v>
          </cell>
          <cell r="H79" t="str">
            <v>10</v>
          </cell>
          <cell r="I79" t="str">
            <v>M</v>
          </cell>
          <cell r="J79">
            <v>43486</v>
          </cell>
          <cell r="K79">
            <v>43486</v>
          </cell>
          <cell r="L79" t="str">
            <v>WO</v>
          </cell>
          <cell r="M79" t="str">
            <v>KG</v>
          </cell>
          <cell r="N79" t="str">
            <v xml:space="preserve">       PL001</v>
          </cell>
          <cell r="O79">
            <v>43396</v>
          </cell>
          <cell r="P79">
            <v>0</v>
          </cell>
          <cell r="Q79" t="str">
            <v>Enrob Batonnet KITKAT</v>
          </cell>
          <cell r="R79" t="str">
            <v xml:space="preserve"> </v>
          </cell>
          <cell r="S79"/>
          <cell r="T79" t="str">
            <v xml:space="preserve"> </v>
          </cell>
          <cell r="U79" t="str">
            <v xml:space="preserve"> BT vérifié//Ordre créé</v>
          </cell>
          <cell r="V79" t="str">
            <v xml:space="preserve"> </v>
          </cell>
          <cell r="W79" t="str">
            <v xml:space="preserve"> </v>
          </cell>
          <cell r="X79" t="str">
            <v xml:space="preserve"> </v>
          </cell>
          <cell r="Y79" t="str">
            <v xml:space="preserve"> </v>
          </cell>
          <cell r="Z79" t="str">
            <v xml:space="preserve"> </v>
          </cell>
          <cell r="AA79"/>
          <cell r="AB79"/>
          <cell r="AC79" t="str">
            <v>FSC</v>
          </cell>
          <cell r="AD79" t="str">
            <v xml:space="preserve"> </v>
          </cell>
          <cell r="AE79" t="str">
            <v xml:space="preserve"> </v>
          </cell>
          <cell r="AF79"/>
          <cell r="AG79" t="str">
            <v xml:space="preserve"> </v>
          </cell>
          <cell r="AH79" t="str">
            <v xml:space="preserve"> </v>
          </cell>
          <cell r="AI79">
            <v>1246621</v>
          </cell>
          <cell r="AJ79" t="str">
            <v>FR22000475</v>
          </cell>
          <cell r="AK79">
            <v>0</v>
          </cell>
          <cell r="AL79">
            <v>0</v>
          </cell>
          <cell r="AM79" t="str">
            <v xml:space="preserve"> </v>
          </cell>
          <cell r="AN79"/>
          <cell r="AO79" t="str">
            <v>[ENROB]</v>
          </cell>
          <cell r="AP79">
            <v>43487</v>
          </cell>
        </row>
        <row r="80">
          <cell r="B80">
            <v>2699458</v>
          </cell>
          <cell r="C80">
            <v>22000475</v>
          </cell>
          <cell r="D80" t="str">
            <v>Enrob Batonnet KITKAT</v>
          </cell>
          <cell r="E80">
            <v>43486</v>
          </cell>
          <cell r="F80">
            <v>1050</v>
          </cell>
          <cell r="G80">
            <v>300191</v>
          </cell>
          <cell r="H80" t="str">
            <v>10</v>
          </cell>
          <cell r="I80" t="str">
            <v>M</v>
          </cell>
          <cell r="J80">
            <v>43486</v>
          </cell>
          <cell r="K80">
            <v>43486</v>
          </cell>
          <cell r="L80" t="str">
            <v>WO</v>
          </cell>
          <cell r="M80" t="str">
            <v>KG</v>
          </cell>
          <cell r="N80" t="str">
            <v xml:space="preserve">       PL001</v>
          </cell>
          <cell r="O80">
            <v>43396</v>
          </cell>
          <cell r="P80">
            <v>0</v>
          </cell>
          <cell r="Q80" t="str">
            <v>Enrob Batonnet KITKAT</v>
          </cell>
          <cell r="R80" t="str">
            <v xml:space="preserve"> </v>
          </cell>
          <cell r="S80"/>
          <cell r="T80" t="str">
            <v xml:space="preserve"> </v>
          </cell>
          <cell r="U80" t="str">
            <v xml:space="preserve"> BT vérifié//Ordre créé</v>
          </cell>
          <cell r="V80" t="str">
            <v xml:space="preserve"> </v>
          </cell>
          <cell r="W80" t="str">
            <v xml:space="preserve"> </v>
          </cell>
          <cell r="X80" t="str">
            <v xml:space="preserve"> </v>
          </cell>
          <cell r="Y80" t="str">
            <v xml:space="preserve"> </v>
          </cell>
          <cell r="Z80" t="str">
            <v xml:space="preserve"> </v>
          </cell>
          <cell r="AA80"/>
          <cell r="AB80"/>
          <cell r="AC80" t="str">
            <v>FSC</v>
          </cell>
          <cell r="AD80" t="str">
            <v xml:space="preserve"> </v>
          </cell>
          <cell r="AE80" t="str">
            <v xml:space="preserve"> </v>
          </cell>
          <cell r="AF80"/>
          <cell r="AG80" t="str">
            <v xml:space="preserve"> </v>
          </cell>
          <cell r="AH80" t="str">
            <v xml:space="preserve"> </v>
          </cell>
          <cell r="AI80">
            <v>1246621</v>
          </cell>
          <cell r="AJ80" t="str">
            <v>FR22000475</v>
          </cell>
          <cell r="AK80">
            <v>0</v>
          </cell>
          <cell r="AL80">
            <v>0</v>
          </cell>
          <cell r="AM80" t="str">
            <v xml:space="preserve"> </v>
          </cell>
          <cell r="AN80"/>
          <cell r="AO80" t="str">
            <v>[ENROB]</v>
          </cell>
          <cell r="AP80">
            <v>43487</v>
          </cell>
        </row>
        <row r="81">
          <cell r="B81">
            <v>2699459</v>
          </cell>
          <cell r="C81">
            <v>22000475</v>
          </cell>
          <cell r="D81" t="str">
            <v>Enrob Batonnet KITKAT</v>
          </cell>
          <cell r="E81">
            <v>43486</v>
          </cell>
          <cell r="F81">
            <v>1050</v>
          </cell>
          <cell r="G81">
            <v>300191</v>
          </cell>
          <cell r="H81" t="str">
            <v>10</v>
          </cell>
          <cell r="I81" t="str">
            <v>M</v>
          </cell>
          <cell r="J81">
            <v>43486</v>
          </cell>
          <cell r="K81">
            <v>43486</v>
          </cell>
          <cell r="L81" t="str">
            <v>WO</v>
          </cell>
          <cell r="M81" t="str">
            <v>KG</v>
          </cell>
          <cell r="N81" t="str">
            <v xml:space="preserve">       PL001</v>
          </cell>
          <cell r="O81">
            <v>43396</v>
          </cell>
          <cell r="P81">
            <v>0</v>
          </cell>
          <cell r="Q81" t="str">
            <v>Enrob Batonnet KITKAT</v>
          </cell>
          <cell r="R81" t="str">
            <v xml:space="preserve"> </v>
          </cell>
          <cell r="S81"/>
          <cell r="T81" t="str">
            <v xml:space="preserve"> </v>
          </cell>
          <cell r="U81" t="str">
            <v xml:space="preserve"> BT vérifié//Ordre créé</v>
          </cell>
          <cell r="V81" t="str">
            <v xml:space="preserve"> </v>
          </cell>
          <cell r="W81" t="str">
            <v xml:space="preserve"> </v>
          </cell>
          <cell r="X81" t="str">
            <v xml:space="preserve"> </v>
          </cell>
          <cell r="Y81" t="str">
            <v xml:space="preserve"> </v>
          </cell>
          <cell r="Z81" t="str">
            <v xml:space="preserve"> </v>
          </cell>
          <cell r="AA81"/>
          <cell r="AB81"/>
          <cell r="AC81" t="str">
            <v>FSC</v>
          </cell>
          <cell r="AD81" t="str">
            <v xml:space="preserve"> </v>
          </cell>
          <cell r="AE81" t="str">
            <v xml:space="preserve"> </v>
          </cell>
          <cell r="AF81"/>
          <cell r="AG81" t="str">
            <v xml:space="preserve"> </v>
          </cell>
          <cell r="AH81" t="str">
            <v xml:space="preserve"> </v>
          </cell>
          <cell r="AI81">
            <v>1246621</v>
          </cell>
          <cell r="AJ81" t="str">
            <v>FR22000475</v>
          </cell>
          <cell r="AK81">
            <v>0</v>
          </cell>
          <cell r="AL81">
            <v>0</v>
          </cell>
          <cell r="AM81" t="str">
            <v xml:space="preserve"> </v>
          </cell>
          <cell r="AN81"/>
          <cell r="AO81" t="str">
            <v>[ENROB]</v>
          </cell>
          <cell r="AP81">
            <v>43487</v>
          </cell>
        </row>
        <row r="82">
          <cell r="B82">
            <v>2699460</v>
          </cell>
          <cell r="C82">
            <v>22000475</v>
          </cell>
          <cell r="D82" t="str">
            <v>Enrob Batonnet KITKAT</v>
          </cell>
          <cell r="E82">
            <v>43486</v>
          </cell>
          <cell r="F82">
            <v>1050</v>
          </cell>
          <cell r="G82">
            <v>300191</v>
          </cell>
          <cell r="H82" t="str">
            <v>10</v>
          </cell>
          <cell r="I82" t="str">
            <v>M</v>
          </cell>
          <cell r="J82">
            <v>43486</v>
          </cell>
          <cell r="K82">
            <v>43486</v>
          </cell>
          <cell r="L82" t="str">
            <v>WO</v>
          </cell>
          <cell r="M82" t="str">
            <v>KG</v>
          </cell>
          <cell r="N82" t="str">
            <v xml:space="preserve">       PL001</v>
          </cell>
          <cell r="O82">
            <v>43396</v>
          </cell>
          <cell r="P82">
            <v>0</v>
          </cell>
          <cell r="Q82" t="str">
            <v>Enrob Batonnet KITKAT</v>
          </cell>
          <cell r="R82" t="str">
            <v xml:space="preserve"> </v>
          </cell>
          <cell r="S82"/>
          <cell r="T82" t="str">
            <v xml:space="preserve"> </v>
          </cell>
          <cell r="U82" t="str">
            <v xml:space="preserve"> BT vérifié//Ordre créé</v>
          </cell>
          <cell r="V82" t="str">
            <v xml:space="preserve"> </v>
          </cell>
          <cell r="W82" t="str">
            <v xml:space="preserve"> </v>
          </cell>
          <cell r="X82" t="str">
            <v xml:space="preserve"> </v>
          </cell>
          <cell r="Y82" t="str">
            <v xml:space="preserve"> </v>
          </cell>
          <cell r="Z82" t="str">
            <v xml:space="preserve"> </v>
          </cell>
          <cell r="AA82"/>
          <cell r="AB82"/>
          <cell r="AC82" t="str">
            <v>FSC</v>
          </cell>
          <cell r="AD82" t="str">
            <v xml:space="preserve"> </v>
          </cell>
          <cell r="AE82" t="str">
            <v xml:space="preserve"> </v>
          </cell>
          <cell r="AF82"/>
          <cell r="AG82" t="str">
            <v xml:space="preserve"> </v>
          </cell>
          <cell r="AH82" t="str">
            <v xml:space="preserve"> </v>
          </cell>
          <cell r="AI82">
            <v>1246621</v>
          </cell>
          <cell r="AJ82" t="str">
            <v>FR22000475</v>
          </cell>
          <cell r="AK82">
            <v>0</v>
          </cell>
          <cell r="AL82">
            <v>0</v>
          </cell>
          <cell r="AM82" t="str">
            <v xml:space="preserve"> </v>
          </cell>
          <cell r="AN82"/>
          <cell r="AO82" t="str">
            <v>[ENROB]</v>
          </cell>
          <cell r="AP82">
            <v>43487</v>
          </cell>
        </row>
        <row r="83">
          <cell r="B83">
            <v>2699461</v>
          </cell>
          <cell r="C83">
            <v>22000475</v>
          </cell>
          <cell r="D83" t="str">
            <v>Enrob Batonnet KITKAT</v>
          </cell>
          <cell r="E83">
            <v>43486</v>
          </cell>
          <cell r="F83">
            <v>1050</v>
          </cell>
          <cell r="G83">
            <v>300191</v>
          </cell>
          <cell r="H83" t="str">
            <v>10</v>
          </cell>
          <cell r="I83" t="str">
            <v>M</v>
          </cell>
          <cell r="J83">
            <v>43486</v>
          </cell>
          <cell r="K83">
            <v>43486</v>
          </cell>
          <cell r="L83" t="str">
            <v>WO</v>
          </cell>
          <cell r="M83" t="str">
            <v>KG</v>
          </cell>
          <cell r="N83" t="str">
            <v xml:space="preserve">       PL001</v>
          </cell>
          <cell r="O83">
            <v>43396</v>
          </cell>
          <cell r="P83">
            <v>0</v>
          </cell>
          <cell r="Q83" t="str">
            <v>Enrob Batonnet KITKAT</v>
          </cell>
          <cell r="R83" t="str">
            <v xml:space="preserve"> </v>
          </cell>
          <cell r="S83"/>
          <cell r="T83" t="str">
            <v xml:space="preserve"> </v>
          </cell>
          <cell r="U83" t="str">
            <v xml:space="preserve"> BT vérifié//Ordre créé</v>
          </cell>
          <cell r="V83" t="str">
            <v xml:space="preserve"> </v>
          </cell>
          <cell r="W83" t="str">
            <v xml:space="preserve"> </v>
          </cell>
          <cell r="X83" t="str">
            <v xml:space="preserve"> </v>
          </cell>
          <cell r="Y83" t="str">
            <v xml:space="preserve"> </v>
          </cell>
          <cell r="Z83" t="str">
            <v xml:space="preserve"> </v>
          </cell>
          <cell r="AA83"/>
          <cell r="AB83"/>
          <cell r="AC83" t="str">
            <v>FSC</v>
          </cell>
          <cell r="AD83" t="str">
            <v xml:space="preserve"> </v>
          </cell>
          <cell r="AE83" t="str">
            <v xml:space="preserve"> </v>
          </cell>
          <cell r="AF83"/>
          <cell r="AG83" t="str">
            <v xml:space="preserve"> </v>
          </cell>
          <cell r="AH83" t="str">
            <v xml:space="preserve"> </v>
          </cell>
          <cell r="AI83">
            <v>1246621</v>
          </cell>
          <cell r="AJ83" t="str">
            <v>FR22000475</v>
          </cell>
          <cell r="AK83">
            <v>0</v>
          </cell>
          <cell r="AL83">
            <v>0</v>
          </cell>
          <cell r="AM83" t="str">
            <v xml:space="preserve"> </v>
          </cell>
          <cell r="AN83"/>
          <cell r="AO83" t="str">
            <v>[ENROB]</v>
          </cell>
          <cell r="AP83">
            <v>43487</v>
          </cell>
        </row>
        <row r="84">
          <cell r="B84">
            <v>2699462</v>
          </cell>
          <cell r="C84">
            <v>22000475</v>
          </cell>
          <cell r="D84" t="str">
            <v>Enrob Batonnet KITKAT</v>
          </cell>
          <cell r="E84">
            <v>43486</v>
          </cell>
          <cell r="F84">
            <v>1000</v>
          </cell>
          <cell r="G84">
            <v>300191</v>
          </cell>
          <cell r="H84" t="str">
            <v>10</v>
          </cell>
          <cell r="I84" t="str">
            <v>M</v>
          </cell>
          <cell r="J84">
            <v>43486</v>
          </cell>
          <cell r="K84">
            <v>43486</v>
          </cell>
          <cell r="L84" t="str">
            <v>WO</v>
          </cell>
          <cell r="M84" t="str">
            <v>KG</v>
          </cell>
          <cell r="N84" t="str">
            <v xml:space="preserve">       PL001</v>
          </cell>
          <cell r="O84">
            <v>43396</v>
          </cell>
          <cell r="P84">
            <v>0</v>
          </cell>
          <cell r="Q84" t="str">
            <v>Enrob Batonnet KITKAT</v>
          </cell>
          <cell r="R84" t="str">
            <v xml:space="preserve"> </v>
          </cell>
          <cell r="S84"/>
          <cell r="T84" t="str">
            <v xml:space="preserve"> </v>
          </cell>
          <cell r="U84" t="str">
            <v xml:space="preserve"> BT vérifié//Ordre créé</v>
          </cell>
          <cell r="V84" t="str">
            <v xml:space="preserve"> </v>
          </cell>
          <cell r="W84" t="str">
            <v xml:space="preserve"> </v>
          </cell>
          <cell r="X84" t="str">
            <v xml:space="preserve"> </v>
          </cell>
          <cell r="Y84" t="str">
            <v xml:space="preserve"> </v>
          </cell>
          <cell r="Z84" t="str">
            <v xml:space="preserve"> </v>
          </cell>
          <cell r="AA84"/>
          <cell r="AB84"/>
          <cell r="AC84" t="str">
            <v>FSC</v>
          </cell>
          <cell r="AD84" t="str">
            <v xml:space="preserve"> </v>
          </cell>
          <cell r="AE84" t="str">
            <v xml:space="preserve"> </v>
          </cell>
          <cell r="AF84"/>
          <cell r="AG84" t="str">
            <v xml:space="preserve"> </v>
          </cell>
          <cell r="AH84" t="str">
            <v xml:space="preserve"> </v>
          </cell>
          <cell r="AI84">
            <v>1246621</v>
          </cell>
          <cell r="AJ84" t="str">
            <v>FR22000475</v>
          </cell>
          <cell r="AK84">
            <v>0</v>
          </cell>
          <cell r="AL84">
            <v>0</v>
          </cell>
          <cell r="AM84" t="str">
            <v xml:space="preserve"> </v>
          </cell>
          <cell r="AN84"/>
          <cell r="AO84" t="str">
            <v>[ENROB]</v>
          </cell>
          <cell r="AP84">
            <v>43487</v>
          </cell>
        </row>
        <row r="85">
          <cell r="B85">
            <v>2699463</v>
          </cell>
          <cell r="C85">
            <v>22000475</v>
          </cell>
          <cell r="D85" t="str">
            <v>Enrob Batonnet KITKAT</v>
          </cell>
          <cell r="E85">
            <v>43486</v>
          </cell>
          <cell r="F85">
            <v>1000</v>
          </cell>
          <cell r="G85">
            <v>300191</v>
          </cell>
          <cell r="H85" t="str">
            <v>10</v>
          </cell>
          <cell r="I85" t="str">
            <v>M</v>
          </cell>
          <cell r="J85">
            <v>43486</v>
          </cell>
          <cell r="K85">
            <v>43486</v>
          </cell>
          <cell r="L85" t="str">
            <v>WO</v>
          </cell>
          <cell r="M85" t="str">
            <v>KG</v>
          </cell>
          <cell r="N85" t="str">
            <v xml:space="preserve">       PL001</v>
          </cell>
          <cell r="O85">
            <v>43396</v>
          </cell>
          <cell r="P85">
            <v>0</v>
          </cell>
          <cell r="Q85" t="str">
            <v>Enrob Batonnet KITKAT</v>
          </cell>
          <cell r="R85" t="str">
            <v xml:space="preserve"> </v>
          </cell>
          <cell r="S85"/>
          <cell r="T85" t="str">
            <v xml:space="preserve"> </v>
          </cell>
          <cell r="U85" t="str">
            <v xml:space="preserve"> BT vérifié//Ordre créé</v>
          </cell>
          <cell r="V85" t="str">
            <v xml:space="preserve"> </v>
          </cell>
          <cell r="W85" t="str">
            <v xml:space="preserve"> </v>
          </cell>
          <cell r="X85" t="str">
            <v xml:space="preserve"> </v>
          </cell>
          <cell r="Y85" t="str">
            <v xml:space="preserve"> </v>
          </cell>
          <cell r="Z85" t="str">
            <v xml:space="preserve"> </v>
          </cell>
          <cell r="AA85"/>
          <cell r="AB85"/>
          <cell r="AC85" t="str">
            <v>FSC</v>
          </cell>
          <cell r="AD85" t="str">
            <v xml:space="preserve"> </v>
          </cell>
          <cell r="AE85" t="str">
            <v xml:space="preserve"> </v>
          </cell>
          <cell r="AF85"/>
          <cell r="AG85" t="str">
            <v xml:space="preserve"> </v>
          </cell>
          <cell r="AH85" t="str">
            <v xml:space="preserve"> </v>
          </cell>
          <cell r="AI85">
            <v>1246621</v>
          </cell>
          <cell r="AJ85" t="str">
            <v>FR22000475</v>
          </cell>
          <cell r="AK85">
            <v>0</v>
          </cell>
          <cell r="AL85">
            <v>0</v>
          </cell>
          <cell r="AM85" t="str">
            <v xml:space="preserve"> </v>
          </cell>
          <cell r="AN85"/>
          <cell r="AO85" t="str">
            <v>[ENROB]</v>
          </cell>
          <cell r="AP85">
            <v>43487</v>
          </cell>
        </row>
        <row r="86">
          <cell r="B86"/>
          <cell r="C86"/>
          <cell r="D86"/>
          <cell r="E86"/>
          <cell r="F86"/>
          <cell r="G86"/>
          <cell r="H86"/>
          <cell r="I86"/>
          <cell r="J86"/>
          <cell r="K86"/>
          <cell r="L86"/>
          <cell r="M86"/>
          <cell r="N86"/>
          <cell r="O86"/>
          <cell r="P86"/>
          <cell r="Q86"/>
          <cell r="R86"/>
          <cell r="S86"/>
          <cell r="T86"/>
          <cell r="U86"/>
          <cell r="V86"/>
          <cell r="W86"/>
          <cell r="X86"/>
          <cell r="Y86"/>
          <cell r="Z86"/>
          <cell r="AA86"/>
          <cell r="AB86"/>
          <cell r="AC86"/>
          <cell r="AD86"/>
          <cell r="AE86"/>
          <cell r="AF86"/>
          <cell r="AG86"/>
          <cell r="AH86"/>
          <cell r="AI86"/>
          <cell r="AJ86"/>
          <cell r="AK86"/>
          <cell r="AL86"/>
          <cell r="AM86"/>
          <cell r="AN86"/>
          <cell r="AO86"/>
          <cell r="AP86"/>
        </row>
        <row r="87">
          <cell r="B87">
            <v>2715563</v>
          </cell>
          <cell r="C87">
            <v>22000057</v>
          </cell>
          <cell r="D87" t="str">
            <v>SCE Chocolat C9 PALL/0334</v>
          </cell>
          <cell r="E87">
            <v>43479</v>
          </cell>
          <cell r="F87">
            <v>1400</v>
          </cell>
          <cell r="G87">
            <v>300191</v>
          </cell>
          <cell r="H87" t="str">
            <v>10</v>
          </cell>
          <cell r="I87" t="str">
            <v>M</v>
          </cell>
          <cell r="J87">
            <v>43479</v>
          </cell>
          <cell r="K87">
            <v>43479</v>
          </cell>
          <cell r="L87" t="str">
            <v>WO</v>
          </cell>
          <cell r="M87" t="str">
            <v>KG</v>
          </cell>
          <cell r="N87" t="str">
            <v xml:space="preserve">       PL001</v>
          </cell>
          <cell r="O87">
            <v>43404</v>
          </cell>
          <cell r="P87">
            <v>0</v>
          </cell>
          <cell r="Q87" t="str">
            <v>Sce Chocolat C9 PALL/0334</v>
          </cell>
          <cell r="R87" t="str">
            <v xml:space="preserve"> </v>
          </cell>
          <cell r="S87"/>
          <cell r="T87" t="str">
            <v xml:space="preserve"> </v>
          </cell>
          <cell r="U87" t="str">
            <v xml:space="preserve"> BT vérifié//Ordre créé</v>
          </cell>
          <cell r="V87" t="str">
            <v xml:space="preserve"> </v>
          </cell>
          <cell r="W87" t="str">
            <v xml:space="preserve"> </v>
          </cell>
          <cell r="X87" t="str">
            <v xml:space="preserve"> </v>
          </cell>
          <cell r="Y87" t="str">
            <v xml:space="preserve"> </v>
          </cell>
          <cell r="Z87" t="str">
            <v xml:space="preserve"> </v>
          </cell>
          <cell r="AA87"/>
          <cell r="AB87"/>
          <cell r="AC87" t="str">
            <v>FSC</v>
          </cell>
          <cell r="AD87" t="str">
            <v xml:space="preserve"> </v>
          </cell>
          <cell r="AE87" t="str">
            <v xml:space="preserve"> </v>
          </cell>
          <cell r="AF87"/>
          <cell r="AG87" t="str">
            <v xml:space="preserve"> </v>
          </cell>
          <cell r="AH87" t="str">
            <v xml:space="preserve"> </v>
          </cell>
          <cell r="AI87">
            <v>1148502</v>
          </cell>
          <cell r="AJ87" t="str">
            <v>FR12800049</v>
          </cell>
          <cell r="AK87">
            <v>0</v>
          </cell>
          <cell r="AL87">
            <v>0</v>
          </cell>
          <cell r="AM87" t="str">
            <v xml:space="preserve"> </v>
          </cell>
          <cell r="AN87"/>
          <cell r="AO87" t="str">
            <v>[0334]</v>
          </cell>
          <cell r="AP87">
            <v>43519</v>
          </cell>
          <cell r="AR87">
            <v>43495</v>
          </cell>
          <cell r="AS87" t="str">
            <v>PL001</v>
          </cell>
        </row>
        <row r="88">
          <cell r="B88">
            <v>2715560</v>
          </cell>
          <cell r="C88">
            <v>22000057</v>
          </cell>
          <cell r="D88" t="str">
            <v>SCE Chocolat C9 PALL/0334</v>
          </cell>
          <cell r="E88">
            <v>43479</v>
          </cell>
          <cell r="F88">
            <v>1400</v>
          </cell>
          <cell r="G88">
            <v>300191</v>
          </cell>
          <cell r="H88" t="str">
            <v>10</v>
          </cell>
          <cell r="I88" t="str">
            <v>M</v>
          </cell>
          <cell r="J88">
            <v>43479</v>
          </cell>
          <cell r="K88">
            <v>43479</v>
          </cell>
          <cell r="L88" t="str">
            <v>WO</v>
          </cell>
          <cell r="M88" t="str">
            <v>KG</v>
          </cell>
          <cell r="N88" t="str">
            <v xml:space="preserve">       PL001</v>
          </cell>
          <cell r="O88">
            <v>43404</v>
          </cell>
          <cell r="P88">
            <v>0</v>
          </cell>
          <cell r="Q88" t="str">
            <v>Sce Chocolat C9 PALL/0334</v>
          </cell>
          <cell r="R88" t="str">
            <v xml:space="preserve"> </v>
          </cell>
          <cell r="S88"/>
          <cell r="T88" t="str">
            <v xml:space="preserve"> </v>
          </cell>
          <cell r="U88" t="str">
            <v xml:space="preserve"> BT vérifié//Ordre créé</v>
          </cell>
          <cell r="V88" t="str">
            <v xml:space="preserve"> </v>
          </cell>
          <cell r="W88" t="str">
            <v xml:space="preserve"> </v>
          </cell>
          <cell r="X88" t="str">
            <v xml:space="preserve"> </v>
          </cell>
          <cell r="Y88" t="str">
            <v xml:space="preserve"> </v>
          </cell>
          <cell r="Z88" t="str">
            <v xml:space="preserve"> </v>
          </cell>
          <cell r="AA88"/>
          <cell r="AB88"/>
          <cell r="AC88" t="str">
            <v>FSC</v>
          </cell>
          <cell r="AD88" t="str">
            <v xml:space="preserve"> </v>
          </cell>
          <cell r="AE88" t="str">
            <v xml:space="preserve"> </v>
          </cell>
          <cell r="AF88"/>
          <cell r="AG88" t="str">
            <v xml:space="preserve"> </v>
          </cell>
          <cell r="AH88" t="str">
            <v xml:space="preserve"> </v>
          </cell>
          <cell r="AI88">
            <v>1148502</v>
          </cell>
          <cell r="AJ88" t="str">
            <v>FR12800049</v>
          </cell>
          <cell r="AK88">
            <v>0</v>
          </cell>
          <cell r="AL88">
            <v>0</v>
          </cell>
          <cell r="AM88" t="str">
            <v xml:space="preserve"> </v>
          </cell>
          <cell r="AN88"/>
          <cell r="AO88" t="str">
            <v>[0334]</v>
          </cell>
          <cell r="AP88">
            <v>43519</v>
          </cell>
          <cell r="AR88">
            <v>43495</v>
          </cell>
          <cell r="AS88" t="str">
            <v>PL001</v>
          </cell>
        </row>
        <row r="89">
          <cell r="B89">
            <v>2715561</v>
          </cell>
          <cell r="C89">
            <v>22000057</v>
          </cell>
          <cell r="D89" t="str">
            <v>SCE Chocolat C9 PALL/0334</v>
          </cell>
          <cell r="E89">
            <v>43479</v>
          </cell>
          <cell r="F89">
            <v>1400</v>
          </cell>
          <cell r="G89">
            <v>300191</v>
          </cell>
          <cell r="H89" t="str">
            <v>10</v>
          </cell>
          <cell r="I89" t="str">
            <v>M</v>
          </cell>
          <cell r="J89">
            <v>43479</v>
          </cell>
          <cell r="K89">
            <v>43479</v>
          </cell>
          <cell r="L89" t="str">
            <v>WO</v>
          </cell>
          <cell r="M89" t="str">
            <v>KG</v>
          </cell>
          <cell r="N89" t="str">
            <v xml:space="preserve">       PL001</v>
          </cell>
          <cell r="O89">
            <v>43404</v>
          </cell>
          <cell r="P89">
            <v>0</v>
          </cell>
          <cell r="Q89" t="str">
            <v>Sce Chocolat C9 PALL/0334</v>
          </cell>
          <cell r="R89" t="str">
            <v xml:space="preserve"> </v>
          </cell>
          <cell r="S89"/>
          <cell r="T89" t="str">
            <v xml:space="preserve"> </v>
          </cell>
          <cell r="U89" t="str">
            <v xml:space="preserve"> BT vérifié//Ordre créé</v>
          </cell>
          <cell r="V89" t="str">
            <v xml:space="preserve"> </v>
          </cell>
          <cell r="W89" t="str">
            <v xml:space="preserve"> </v>
          </cell>
          <cell r="X89" t="str">
            <v xml:space="preserve"> </v>
          </cell>
          <cell r="Y89" t="str">
            <v xml:space="preserve"> </v>
          </cell>
          <cell r="Z89" t="str">
            <v xml:space="preserve"> </v>
          </cell>
          <cell r="AA89"/>
          <cell r="AB89"/>
          <cell r="AC89" t="str">
            <v>FSC</v>
          </cell>
          <cell r="AD89" t="str">
            <v xml:space="preserve"> </v>
          </cell>
          <cell r="AE89" t="str">
            <v xml:space="preserve"> </v>
          </cell>
          <cell r="AF89"/>
          <cell r="AG89" t="str">
            <v xml:space="preserve"> </v>
          </cell>
          <cell r="AH89" t="str">
            <v xml:space="preserve"> </v>
          </cell>
          <cell r="AI89">
            <v>1148502</v>
          </cell>
          <cell r="AJ89" t="str">
            <v>FR12800049</v>
          </cell>
          <cell r="AK89">
            <v>0</v>
          </cell>
          <cell r="AL89">
            <v>0</v>
          </cell>
          <cell r="AM89" t="str">
            <v xml:space="preserve"> </v>
          </cell>
          <cell r="AN89"/>
          <cell r="AO89" t="str">
            <v>[0334]</v>
          </cell>
          <cell r="AP89">
            <v>43519</v>
          </cell>
          <cell r="AR89">
            <v>43495</v>
          </cell>
          <cell r="AS89" t="str">
            <v>PL001</v>
          </cell>
        </row>
        <row r="90">
          <cell r="B90">
            <v>2715562</v>
          </cell>
          <cell r="C90">
            <v>22000057</v>
          </cell>
          <cell r="D90" t="str">
            <v>SCE Chocolat C9 PALL/0334</v>
          </cell>
          <cell r="E90">
            <v>43479</v>
          </cell>
          <cell r="F90">
            <v>1400</v>
          </cell>
          <cell r="G90">
            <v>300191</v>
          </cell>
          <cell r="H90" t="str">
            <v>10</v>
          </cell>
          <cell r="I90" t="str">
            <v>M</v>
          </cell>
          <cell r="J90">
            <v>43479</v>
          </cell>
          <cell r="K90">
            <v>43479</v>
          </cell>
          <cell r="L90" t="str">
            <v>WO</v>
          </cell>
          <cell r="M90" t="str">
            <v>KG</v>
          </cell>
          <cell r="N90" t="str">
            <v xml:space="preserve">       PL001</v>
          </cell>
          <cell r="O90">
            <v>43404</v>
          </cell>
          <cell r="P90">
            <v>0</v>
          </cell>
          <cell r="Q90" t="str">
            <v>Sce Chocolat C9 PALL/0334</v>
          </cell>
          <cell r="R90" t="str">
            <v xml:space="preserve"> </v>
          </cell>
          <cell r="S90"/>
          <cell r="T90" t="str">
            <v xml:space="preserve"> </v>
          </cell>
          <cell r="U90" t="str">
            <v xml:space="preserve"> BT vérifié//Ordre créé</v>
          </cell>
          <cell r="V90" t="str">
            <v xml:space="preserve"> </v>
          </cell>
          <cell r="W90" t="str">
            <v xml:space="preserve"> </v>
          </cell>
          <cell r="X90" t="str">
            <v xml:space="preserve"> </v>
          </cell>
          <cell r="Y90" t="str">
            <v xml:space="preserve"> </v>
          </cell>
          <cell r="Z90" t="str">
            <v xml:space="preserve"> </v>
          </cell>
          <cell r="AA90"/>
          <cell r="AB90"/>
          <cell r="AC90" t="str">
            <v>FSC</v>
          </cell>
          <cell r="AD90" t="str">
            <v xml:space="preserve"> </v>
          </cell>
          <cell r="AE90" t="str">
            <v xml:space="preserve"> </v>
          </cell>
          <cell r="AF90"/>
          <cell r="AG90" t="str">
            <v xml:space="preserve"> </v>
          </cell>
          <cell r="AH90" t="str">
            <v xml:space="preserve"> </v>
          </cell>
          <cell r="AI90">
            <v>1148502</v>
          </cell>
          <cell r="AJ90" t="str">
            <v>FR12800049</v>
          </cell>
          <cell r="AK90">
            <v>0</v>
          </cell>
          <cell r="AL90">
            <v>0</v>
          </cell>
          <cell r="AM90" t="str">
            <v xml:space="preserve"> </v>
          </cell>
          <cell r="AN90"/>
          <cell r="AO90" t="str">
            <v>[0334]</v>
          </cell>
          <cell r="AP90">
            <v>43519</v>
          </cell>
          <cell r="AR90">
            <v>43495</v>
          </cell>
          <cell r="AS90" t="str">
            <v>PL001</v>
          </cell>
        </row>
        <row r="91">
          <cell r="B91">
            <v>2715564</v>
          </cell>
          <cell r="C91">
            <v>22000057</v>
          </cell>
          <cell r="D91" t="str">
            <v>SCE Chocolat C9 PALL/0334</v>
          </cell>
          <cell r="E91">
            <v>43479</v>
          </cell>
          <cell r="F91">
            <v>1400</v>
          </cell>
          <cell r="G91">
            <v>300191</v>
          </cell>
          <cell r="H91" t="str">
            <v>10</v>
          </cell>
          <cell r="I91" t="str">
            <v>M</v>
          </cell>
          <cell r="J91">
            <v>43479</v>
          </cell>
          <cell r="K91">
            <v>43479</v>
          </cell>
          <cell r="L91" t="str">
            <v>WO</v>
          </cell>
          <cell r="M91" t="str">
            <v>KG</v>
          </cell>
          <cell r="N91" t="str">
            <v xml:space="preserve">       PL001</v>
          </cell>
          <cell r="O91">
            <v>43404</v>
          </cell>
          <cell r="P91">
            <v>0</v>
          </cell>
          <cell r="Q91" t="str">
            <v>Sce Chocolat C9 PALL/0334</v>
          </cell>
          <cell r="R91" t="str">
            <v xml:space="preserve"> </v>
          </cell>
          <cell r="S91"/>
          <cell r="T91" t="str">
            <v xml:space="preserve"> </v>
          </cell>
          <cell r="U91" t="str">
            <v xml:space="preserve"> BT vérifié//Ordre créé</v>
          </cell>
          <cell r="V91" t="str">
            <v xml:space="preserve"> </v>
          </cell>
          <cell r="W91" t="str">
            <v xml:space="preserve"> </v>
          </cell>
          <cell r="X91" t="str">
            <v xml:space="preserve"> </v>
          </cell>
          <cell r="Y91" t="str">
            <v xml:space="preserve"> </v>
          </cell>
          <cell r="Z91" t="str">
            <v xml:space="preserve"> </v>
          </cell>
          <cell r="AA91"/>
          <cell r="AB91"/>
          <cell r="AC91" t="str">
            <v>FSC</v>
          </cell>
          <cell r="AD91" t="str">
            <v xml:space="preserve"> </v>
          </cell>
          <cell r="AE91" t="str">
            <v xml:space="preserve"> </v>
          </cell>
          <cell r="AF91"/>
          <cell r="AG91" t="str">
            <v xml:space="preserve"> </v>
          </cell>
          <cell r="AH91" t="str">
            <v xml:space="preserve"> </v>
          </cell>
          <cell r="AI91">
            <v>1148502</v>
          </cell>
          <cell r="AJ91" t="str">
            <v>FR12800049</v>
          </cell>
          <cell r="AK91">
            <v>0</v>
          </cell>
          <cell r="AL91">
            <v>0</v>
          </cell>
          <cell r="AM91" t="str">
            <v xml:space="preserve"> </v>
          </cell>
          <cell r="AN91"/>
          <cell r="AO91" t="str">
            <v>[0334]</v>
          </cell>
          <cell r="AP91">
            <v>43519</v>
          </cell>
          <cell r="AR91">
            <v>43495</v>
          </cell>
          <cell r="AS91" t="str">
            <v>PL001</v>
          </cell>
        </row>
        <row r="92">
          <cell r="B92">
            <v>2699418</v>
          </cell>
          <cell r="C92">
            <v>22000057</v>
          </cell>
          <cell r="D92" t="str">
            <v>SCE Chocolat C9 PALL/0334</v>
          </cell>
          <cell r="E92">
            <v>43479</v>
          </cell>
          <cell r="F92">
            <v>1400</v>
          </cell>
          <cell r="G92">
            <v>300191</v>
          </cell>
          <cell r="H92" t="str">
            <v>10</v>
          </cell>
          <cell r="I92" t="str">
            <v>M</v>
          </cell>
          <cell r="J92">
            <v>43479</v>
          </cell>
          <cell r="K92">
            <v>43479</v>
          </cell>
          <cell r="L92" t="str">
            <v>WO</v>
          </cell>
          <cell r="M92" t="str">
            <v>KG</v>
          </cell>
          <cell r="N92" t="str">
            <v xml:space="preserve">       PL001</v>
          </cell>
          <cell r="O92">
            <v>43396</v>
          </cell>
          <cell r="P92">
            <v>0</v>
          </cell>
          <cell r="Q92" t="str">
            <v>Sce Chocolat C9 PALL/0334</v>
          </cell>
          <cell r="R92" t="str">
            <v xml:space="preserve"> </v>
          </cell>
          <cell r="S92"/>
          <cell r="T92" t="str">
            <v xml:space="preserve"> </v>
          </cell>
          <cell r="U92" t="str">
            <v xml:space="preserve"> BT vérifié//Ordre créé</v>
          </cell>
          <cell r="V92" t="str">
            <v xml:space="preserve"> </v>
          </cell>
          <cell r="W92" t="str">
            <v xml:space="preserve"> </v>
          </cell>
          <cell r="X92" t="str">
            <v xml:space="preserve"> </v>
          </cell>
          <cell r="Y92" t="str">
            <v xml:space="preserve"> </v>
          </cell>
          <cell r="Z92" t="str">
            <v xml:space="preserve"> </v>
          </cell>
          <cell r="AA92"/>
          <cell r="AB92"/>
          <cell r="AC92" t="str">
            <v>FSC</v>
          </cell>
          <cell r="AD92" t="str">
            <v xml:space="preserve"> </v>
          </cell>
          <cell r="AE92" t="str">
            <v xml:space="preserve"> </v>
          </cell>
          <cell r="AF92"/>
          <cell r="AG92" t="str">
            <v xml:space="preserve"> </v>
          </cell>
          <cell r="AH92" t="str">
            <v xml:space="preserve"> </v>
          </cell>
          <cell r="AI92">
            <v>1148502</v>
          </cell>
          <cell r="AJ92" t="str">
            <v>FR12800049</v>
          </cell>
          <cell r="AK92">
            <v>0</v>
          </cell>
          <cell r="AL92">
            <v>0</v>
          </cell>
          <cell r="AM92" t="str">
            <v xml:space="preserve"> </v>
          </cell>
          <cell r="AN92"/>
          <cell r="AO92" t="str">
            <v>[0334]</v>
          </cell>
          <cell r="AP92">
            <v>43519</v>
          </cell>
          <cell r="AR92">
            <v>43495</v>
          </cell>
          <cell r="AS92" t="str">
            <v>PL001</v>
          </cell>
        </row>
        <row r="93">
          <cell r="B93">
            <v>2699471</v>
          </cell>
          <cell r="C93">
            <v>22000547</v>
          </cell>
          <cell r="D93" t="str">
            <v>SCE Caramel BS C10 PALL/36043</v>
          </cell>
          <cell r="E93">
            <v>43486</v>
          </cell>
          <cell r="F93">
            <v>1600</v>
          </cell>
          <cell r="G93">
            <v>300191</v>
          </cell>
          <cell r="H93" t="str">
            <v>10</v>
          </cell>
          <cell r="I93" t="str">
            <v>M</v>
          </cell>
          <cell r="J93">
            <v>43486</v>
          </cell>
          <cell r="K93">
            <v>43486</v>
          </cell>
          <cell r="L93" t="str">
            <v>WO</v>
          </cell>
          <cell r="M93" t="str">
            <v>KG</v>
          </cell>
          <cell r="N93" t="str">
            <v xml:space="preserve">       PL001</v>
          </cell>
          <cell r="O93">
            <v>43396</v>
          </cell>
          <cell r="P93">
            <v>0</v>
          </cell>
          <cell r="Q93" t="str">
            <v>SCE Caramel BS C10 PALL/36043</v>
          </cell>
          <cell r="R93" t="str">
            <v xml:space="preserve"> </v>
          </cell>
          <cell r="S93"/>
          <cell r="T93" t="str">
            <v xml:space="preserve"> </v>
          </cell>
          <cell r="U93" t="str">
            <v xml:space="preserve"> BT vérifié//Ordre créé</v>
          </cell>
          <cell r="V93" t="str">
            <v xml:space="preserve"> </v>
          </cell>
          <cell r="W93" t="str">
            <v xml:space="preserve"> </v>
          </cell>
          <cell r="X93" t="str">
            <v xml:space="preserve"> </v>
          </cell>
          <cell r="Y93" t="str">
            <v xml:space="preserve"> </v>
          </cell>
          <cell r="Z93" t="str">
            <v xml:space="preserve"> </v>
          </cell>
          <cell r="AA93"/>
          <cell r="AB93"/>
          <cell r="AC93" t="str">
            <v>FSC</v>
          </cell>
          <cell r="AD93" t="str">
            <v xml:space="preserve"> </v>
          </cell>
          <cell r="AE93" t="str">
            <v xml:space="preserve"> </v>
          </cell>
          <cell r="AF93"/>
          <cell r="AG93" t="str">
            <v xml:space="preserve"> </v>
          </cell>
          <cell r="AH93" t="str">
            <v xml:space="preserve"> </v>
          </cell>
          <cell r="AI93">
            <v>1256714</v>
          </cell>
          <cell r="AJ93" t="str">
            <v>FR22000547</v>
          </cell>
          <cell r="AK93">
            <v>0</v>
          </cell>
          <cell r="AL93">
            <v>0</v>
          </cell>
          <cell r="AM93" t="str">
            <v xml:space="preserve"> </v>
          </cell>
          <cell r="AN93"/>
          <cell r="AO93" t="str">
            <v>[36043]</v>
          </cell>
          <cell r="AP93">
            <v>43546</v>
          </cell>
          <cell r="AR93">
            <v>43495</v>
          </cell>
          <cell r="AS93" t="str">
            <v>PL001</v>
          </cell>
        </row>
        <row r="94">
          <cell r="B94">
            <v>2792721</v>
          </cell>
          <cell r="C94">
            <v>22000547</v>
          </cell>
          <cell r="D94" t="str">
            <v>SCE Caramel BS C10 PALL/36043</v>
          </cell>
          <cell r="E94">
            <v>43486</v>
          </cell>
          <cell r="F94">
            <v>1600</v>
          </cell>
          <cell r="G94">
            <v>300191</v>
          </cell>
          <cell r="H94" t="str">
            <v>15</v>
          </cell>
          <cell r="I94" t="str">
            <v>M</v>
          </cell>
          <cell r="J94">
            <v>43486</v>
          </cell>
          <cell r="K94">
            <v>43486</v>
          </cell>
          <cell r="L94" t="str">
            <v>WO</v>
          </cell>
          <cell r="M94" t="str">
            <v>KG</v>
          </cell>
          <cell r="N94" t="str">
            <v xml:space="preserve">       PL001</v>
          </cell>
          <cell r="O94">
            <v>43438</v>
          </cell>
          <cell r="P94">
            <v>0</v>
          </cell>
          <cell r="Q94" t="str">
            <v>SCE Caramel BS C10 PALL/36043</v>
          </cell>
          <cell r="R94" t="str">
            <v xml:space="preserve"> </v>
          </cell>
          <cell r="S94"/>
          <cell r="T94" t="str">
            <v xml:space="preserve"> </v>
          </cell>
          <cell r="U94" t="str">
            <v>BT comm. client non traité//Or</v>
          </cell>
          <cell r="V94" t="str">
            <v xml:space="preserve"> </v>
          </cell>
          <cell r="W94" t="str">
            <v xml:space="preserve"> </v>
          </cell>
          <cell r="X94" t="str">
            <v xml:space="preserve"> </v>
          </cell>
          <cell r="Y94" t="str">
            <v xml:space="preserve"> </v>
          </cell>
          <cell r="Z94" t="str">
            <v xml:space="preserve"> </v>
          </cell>
          <cell r="AA94"/>
          <cell r="AB94"/>
          <cell r="AC94" t="str">
            <v>FSC</v>
          </cell>
          <cell r="AD94" t="str">
            <v xml:space="preserve"> </v>
          </cell>
          <cell r="AE94" t="str">
            <v>3</v>
          </cell>
          <cell r="AF94"/>
          <cell r="AG94" t="str">
            <v xml:space="preserve"> </v>
          </cell>
          <cell r="AH94" t="str">
            <v xml:space="preserve"> </v>
          </cell>
          <cell r="AI94">
            <v>1256714</v>
          </cell>
          <cell r="AJ94" t="str">
            <v>FR22000547</v>
          </cell>
          <cell r="AK94">
            <v>0</v>
          </cell>
          <cell r="AL94">
            <v>0</v>
          </cell>
          <cell r="AM94" t="str">
            <v xml:space="preserve"> </v>
          </cell>
          <cell r="AN94"/>
          <cell r="AO94" t="str">
            <v>[36043]</v>
          </cell>
          <cell r="AP94">
            <v>43546</v>
          </cell>
          <cell r="AR94">
            <v>43495</v>
          </cell>
          <cell r="AS94" t="str">
            <v>PL001</v>
          </cell>
        </row>
        <row r="95">
          <cell r="B95">
            <v>2699390</v>
          </cell>
          <cell r="C95">
            <v>22000547</v>
          </cell>
          <cell r="D95" t="str">
            <v>SCE Caramel BS C10 PALL/36043</v>
          </cell>
          <cell r="E95">
            <v>43486</v>
          </cell>
          <cell r="F95">
            <v>1600</v>
          </cell>
          <cell r="G95">
            <v>300191</v>
          </cell>
          <cell r="H95" t="str">
            <v>10</v>
          </cell>
          <cell r="I95" t="str">
            <v>M</v>
          </cell>
          <cell r="J95">
            <v>43486</v>
          </cell>
          <cell r="K95">
            <v>43486</v>
          </cell>
          <cell r="L95" t="str">
            <v>WO</v>
          </cell>
          <cell r="M95" t="str">
            <v>KG</v>
          </cell>
          <cell r="N95" t="str">
            <v xml:space="preserve">       PL001</v>
          </cell>
          <cell r="O95">
            <v>43396</v>
          </cell>
          <cell r="P95">
            <v>0</v>
          </cell>
          <cell r="Q95" t="str">
            <v>SCE Caramel BS C10 PALL/36043</v>
          </cell>
          <cell r="R95" t="str">
            <v xml:space="preserve"> </v>
          </cell>
          <cell r="S95"/>
          <cell r="T95" t="str">
            <v xml:space="preserve"> </v>
          </cell>
          <cell r="U95" t="str">
            <v xml:space="preserve"> BT vérifié//Ordre créé</v>
          </cell>
          <cell r="V95" t="str">
            <v xml:space="preserve"> </v>
          </cell>
          <cell r="W95" t="str">
            <v xml:space="preserve"> </v>
          </cell>
          <cell r="X95" t="str">
            <v xml:space="preserve"> </v>
          </cell>
          <cell r="Y95" t="str">
            <v xml:space="preserve"> </v>
          </cell>
          <cell r="Z95" t="str">
            <v xml:space="preserve"> </v>
          </cell>
          <cell r="AA95"/>
          <cell r="AB95"/>
          <cell r="AC95" t="str">
            <v>FSC</v>
          </cell>
          <cell r="AD95" t="str">
            <v xml:space="preserve"> </v>
          </cell>
          <cell r="AE95" t="str">
            <v xml:space="preserve"> </v>
          </cell>
          <cell r="AF95"/>
          <cell r="AG95" t="str">
            <v xml:space="preserve"> </v>
          </cell>
          <cell r="AH95" t="str">
            <v xml:space="preserve"> </v>
          </cell>
          <cell r="AI95">
            <v>1256714</v>
          </cell>
          <cell r="AJ95" t="str">
            <v>FR22000547</v>
          </cell>
          <cell r="AK95">
            <v>0</v>
          </cell>
          <cell r="AL95">
            <v>0</v>
          </cell>
          <cell r="AM95" t="str">
            <v xml:space="preserve"> </v>
          </cell>
          <cell r="AN95"/>
          <cell r="AO95" t="str">
            <v>[36043]</v>
          </cell>
          <cell r="AP95">
            <v>43546</v>
          </cell>
          <cell r="AR95">
            <v>43495</v>
          </cell>
          <cell r="AS95" t="str">
            <v>PL001</v>
          </cell>
        </row>
        <row r="96">
          <cell r="B96">
            <v>2752092</v>
          </cell>
          <cell r="C96">
            <v>22000547</v>
          </cell>
          <cell r="D96" t="str">
            <v>SCE Caramel BS C10 PALL/36043</v>
          </cell>
          <cell r="E96">
            <v>43486</v>
          </cell>
          <cell r="F96">
            <v>1600</v>
          </cell>
          <cell r="G96">
            <v>300191</v>
          </cell>
          <cell r="H96" t="str">
            <v>10</v>
          </cell>
          <cell r="I96" t="str">
            <v>M</v>
          </cell>
          <cell r="J96">
            <v>43486</v>
          </cell>
          <cell r="K96">
            <v>43486</v>
          </cell>
          <cell r="L96" t="str">
            <v>WO</v>
          </cell>
          <cell r="M96" t="str">
            <v>KG</v>
          </cell>
          <cell r="N96" t="str">
            <v xml:space="preserve">       PL001</v>
          </cell>
          <cell r="O96">
            <v>43419</v>
          </cell>
          <cell r="P96">
            <v>0</v>
          </cell>
          <cell r="Q96" t="str">
            <v>SCE Caramel BS C10 PALL/36043</v>
          </cell>
          <cell r="R96" t="str">
            <v xml:space="preserve"> </v>
          </cell>
          <cell r="S96"/>
          <cell r="T96" t="str">
            <v xml:space="preserve"> </v>
          </cell>
          <cell r="U96" t="str">
            <v xml:space="preserve"> BT vérifié//Ordre créé</v>
          </cell>
          <cell r="V96" t="str">
            <v xml:space="preserve"> </v>
          </cell>
          <cell r="W96" t="str">
            <v xml:space="preserve"> </v>
          </cell>
          <cell r="X96" t="str">
            <v xml:space="preserve"> </v>
          </cell>
          <cell r="Y96" t="str">
            <v xml:space="preserve"> </v>
          </cell>
          <cell r="Z96" t="str">
            <v xml:space="preserve"> </v>
          </cell>
          <cell r="AA96"/>
          <cell r="AB96"/>
          <cell r="AC96" t="str">
            <v>FSC</v>
          </cell>
          <cell r="AD96" t="str">
            <v xml:space="preserve"> </v>
          </cell>
          <cell r="AE96" t="str">
            <v xml:space="preserve"> </v>
          </cell>
          <cell r="AF96"/>
          <cell r="AG96" t="str">
            <v xml:space="preserve"> </v>
          </cell>
          <cell r="AH96" t="str">
            <v xml:space="preserve"> </v>
          </cell>
          <cell r="AI96">
            <v>1256714</v>
          </cell>
          <cell r="AJ96" t="str">
            <v>FR22000547</v>
          </cell>
          <cell r="AK96">
            <v>0</v>
          </cell>
          <cell r="AL96">
            <v>0</v>
          </cell>
          <cell r="AM96" t="str">
            <v xml:space="preserve"> </v>
          </cell>
          <cell r="AN96"/>
          <cell r="AO96" t="str">
            <v>[36043]</v>
          </cell>
          <cell r="AP96">
            <v>43546</v>
          </cell>
          <cell r="AR96">
            <v>43495</v>
          </cell>
          <cell r="AS96" t="str">
            <v>PL001</v>
          </cell>
        </row>
        <row r="97">
          <cell r="B97">
            <v>2699473</v>
          </cell>
          <cell r="C97">
            <v>22000547</v>
          </cell>
          <cell r="D97" t="str">
            <v>SCE Caramel BS C10 PALL/36043</v>
          </cell>
          <cell r="E97">
            <v>43486</v>
          </cell>
          <cell r="F97">
            <v>1600</v>
          </cell>
          <cell r="G97">
            <v>300191</v>
          </cell>
          <cell r="H97" t="str">
            <v>30</v>
          </cell>
          <cell r="I97" t="str">
            <v>M</v>
          </cell>
          <cell r="J97">
            <v>43486</v>
          </cell>
          <cell r="K97">
            <v>43486</v>
          </cell>
          <cell r="L97" t="str">
            <v>WO</v>
          </cell>
          <cell r="M97" t="str">
            <v>KG</v>
          </cell>
          <cell r="N97" t="str">
            <v xml:space="preserve">       PL001</v>
          </cell>
          <cell r="O97">
            <v>43396</v>
          </cell>
          <cell r="P97">
            <v>0</v>
          </cell>
          <cell r="Q97" t="str">
            <v>SCE Caramel BS C10 PALL/36043</v>
          </cell>
          <cell r="R97" t="str">
            <v xml:space="preserve"> </v>
          </cell>
          <cell r="S97"/>
          <cell r="T97" t="str">
            <v xml:space="preserve"> </v>
          </cell>
          <cell r="U97" t="str">
            <v>Dossier imprimé//Ordre confirm</v>
          </cell>
          <cell r="V97" t="str">
            <v xml:space="preserve"> </v>
          </cell>
          <cell r="W97" t="str">
            <v xml:space="preserve"> </v>
          </cell>
          <cell r="X97" t="str">
            <v xml:space="preserve"> </v>
          </cell>
          <cell r="Y97" t="str">
            <v xml:space="preserve"> </v>
          </cell>
          <cell r="Z97" t="str">
            <v xml:space="preserve"> </v>
          </cell>
          <cell r="AA97"/>
          <cell r="AB97"/>
          <cell r="AC97" t="str">
            <v>FSC</v>
          </cell>
          <cell r="AD97" t="str">
            <v xml:space="preserve"> </v>
          </cell>
          <cell r="AE97" t="str">
            <v xml:space="preserve"> </v>
          </cell>
          <cell r="AF97"/>
          <cell r="AG97" t="str">
            <v xml:space="preserve"> </v>
          </cell>
          <cell r="AH97" t="str">
            <v xml:space="preserve"> </v>
          </cell>
          <cell r="AI97">
            <v>1256714</v>
          </cell>
          <cell r="AJ97" t="str">
            <v>FR22000547</v>
          </cell>
          <cell r="AK97">
            <v>0</v>
          </cell>
          <cell r="AL97">
            <v>0</v>
          </cell>
          <cell r="AM97" t="str">
            <v xml:space="preserve"> </v>
          </cell>
          <cell r="AN97"/>
          <cell r="AO97" t="str">
            <v>[36043]</v>
          </cell>
          <cell r="AP97">
            <v>43546</v>
          </cell>
          <cell r="AR97">
            <v>43495</v>
          </cell>
          <cell r="AS97" t="str">
            <v>PL001</v>
          </cell>
        </row>
        <row r="98">
          <cell r="B98">
            <v>2751984</v>
          </cell>
          <cell r="C98">
            <v>22000142</v>
          </cell>
          <cell r="D98" t="str">
            <v>SCE Caramel Lait C9 FUT/0316</v>
          </cell>
          <cell r="E98">
            <v>43493</v>
          </cell>
          <cell r="F98">
            <v>1600</v>
          </cell>
          <cell r="G98">
            <v>300191</v>
          </cell>
          <cell r="H98" t="str">
            <v>10</v>
          </cell>
          <cell r="I98" t="str">
            <v>M</v>
          </cell>
          <cell r="J98">
            <v>43493</v>
          </cell>
          <cell r="K98">
            <v>43493</v>
          </cell>
          <cell r="L98" t="str">
            <v>WO</v>
          </cell>
          <cell r="M98" t="str">
            <v>KG</v>
          </cell>
          <cell r="N98" t="str">
            <v xml:space="preserve">       PL001</v>
          </cell>
          <cell r="O98">
            <v>43419</v>
          </cell>
          <cell r="P98">
            <v>0</v>
          </cell>
          <cell r="Q98" t="str">
            <v>SCE Caramel Lait C9 FUT/0316</v>
          </cell>
          <cell r="R98" t="str">
            <v xml:space="preserve"> </v>
          </cell>
          <cell r="S98"/>
          <cell r="T98" t="str">
            <v xml:space="preserve"> </v>
          </cell>
          <cell r="U98" t="str">
            <v xml:space="preserve"> BT vérifié//Ordre créé</v>
          </cell>
          <cell r="V98" t="str">
            <v xml:space="preserve"> </v>
          </cell>
          <cell r="W98" t="str">
            <v xml:space="preserve"> </v>
          </cell>
          <cell r="X98" t="str">
            <v xml:space="preserve"> </v>
          </cell>
          <cell r="Y98" t="str">
            <v xml:space="preserve"> </v>
          </cell>
          <cell r="Z98" t="str">
            <v xml:space="preserve"> </v>
          </cell>
          <cell r="AA98"/>
          <cell r="AB98"/>
          <cell r="AC98" t="str">
            <v>FSC</v>
          </cell>
          <cell r="AD98" t="str">
            <v xml:space="preserve"> </v>
          </cell>
          <cell r="AE98" t="str">
            <v xml:space="preserve"> </v>
          </cell>
          <cell r="AF98"/>
          <cell r="AG98" t="str">
            <v xml:space="preserve"> </v>
          </cell>
          <cell r="AH98" t="str">
            <v xml:space="preserve"> </v>
          </cell>
          <cell r="AI98">
            <v>1148587</v>
          </cell>
          <cell r="AJ98" t="str">
            <v>FR12800586</v>
          </cell>
          <cell r="AK98">
            <v>0</v>
          </cell>
          <cell r="AL98">
            <v>0</v>
          </cell>
          <cell r="AM98" t="str">
            <v xml:space="preserve"> </v>
          </cell>
          <cell r="AN98"/>
          <cell r="AO98" t="str">
            <v>[0316]</v>
          </cell>
          <cell r="AP98">
            <v>43524</v>
          </cell>
          <cell r="AR98">
            <v>43516</v>
          </cell>
          <cell r="AS98" t="str">
            <v>VA001</v>
          </cell>
        </row>
        <row r="99">
          <cell r="B99">
            <v>2860925</v>
          </cell>
          <cell r="C99">
            <v>22000377</v>
          </cell>
          <cell r="D99" t="str">
            <v>SCE Caramel BS C9 PALL/0320</v>
          </cell>
          <cell r="E99">
            <v>43494</v>
          </cell>
          <cell r="F99">
            <v>1300</v>
          </cell>
          <cell r="G99">
            <v>300191</v>
          </cell>
          <cell r="H99" t="str">
            <v>10</v>
          </cell>
          <cell r="I99" t="str">
            <v>M</v>
          </cell>
          <cell r="J99">
            <v>43494</v>
          </cell>
          <cell r="K99">
            <v>43494</v>
          </cell>
          <cell r="L99" t="str">
            <v>WO</v>
          </cell>
          <cell r="M99" t="str">
            <v>KG</v>
          </cell>
          <cell r="N99" t="str">
            <v xml:space="preserve">       PL001</v>
          </cell>
          <cell r="O99">
            <v>43474</v>
          </cell>
          <cell r="P99">
            <v>0</v>
          </cell>
          <cell r="Q99" t="str">
            <v>SCE Caramel BS C9 PALL/0320</v>
          </cell>
          <cell r="R99" t="str">
            <v xml:space="preserve"> </v>
          </cell>
          <cell r="S99"/>
          <cell r="T99" t="str">
            <v xml:space="preserve"> </v>
          </cell>
          <cell r="U99" t="str">
            <v xml:space="preserve"> BT vérifié//Ordre créé</v>
          </cell>
          <cell r="V99" t="str">
            <v xml:space="preserve"> </v>
          </cell>
          <cell r="W99" t="str">
            <v xml:space="preserve"> </v>
          </cell>
          <cell r="X99" t="str">
            <v xml:space="preserve"> </v>
          </cell>
          <cell r="Y99" t="str">
            <v xml:space="preserve"> </v>
          </cell>
          <cell r="Z99" t="str">
            <v xml:space="preserve"> </v>
          </cell>
          <cell r="AA99"/>
          <cell r="AB99"/>
          <cell r="AC99" t="str">
            <v>FSC</v>
          </cell>
          <cell r="AD99" t="str">
            <v xml:space="preserve"> </v>
          </cell>
          <cell r="AE99" t="str">
            <v xml:space="preserve"> </v>
          </cell>
          <cell r="AF99"/>
          <cell r="AG99" t="str">
            <v xml:space="preserve"> </v>
          </cell>
          <cell r="AH99" t="str">
            <v xml:space="preserve"> </v>
          </cell>
          <cell r="AI99">
            <v>1205596</v>
          </cell>
          <cell r="AJ99" t="str">
            <v>FR22000377</v>
          </cell>
          <cell r="AK99">
            <v>0</v>
          </cell>
          <cell r="AL99">
            <v>0</v>
          </cell>
          <cell r="AM99" t="str">
            <v xml:space="preserve"> </v>
          </cell>
          <cell r="AN99"/>
          <cell r="AO99" t="str">
            <v>[0320]</v>
          </cell>
          <cell r="AP99">
            <v>43554</v>
          </cell>
          <cell r="AR99">
            <v>43501</v>
          </cell>
          <cell r="AS99" t="str">
            <v>VA001</v>
          </cell>
        </row>
        <row r="100">
          <cell r="B100">
            <v>2715647</v>
          </cell>
          <cell r="C100">
            <v>22000377</v>
          </cell>
          <cell r="D100" t="str">
            <v>SCE Caramel BS C9 PALL/0320</v>
          </cell>
          <cell r="E100">
            <v>43494</v>
          </cell>
          <cell r="F100">
            <v>1300</v>
          </cell>
          <cell r="G100">
            <v>300191</v>
          </cell>
          <cell r="H100" t="str">
            <v>10</v>
          </cell>
          <cell r="I100" t="str">
            <v>M</v>
          </cell>
          <cell r="J100">
            <v>43486</v>
          </cell>
          <cell r="K100">
            <v>43486</v>
          </cell>
          <cell r="L100" t="str">
            <v>WO</v>
          </cell>
          <cell r="M100" t="str">
            <v>KG</v>
          </cell>
          <cell r="N100" t="str">
            <v xml:space="preserve">       PL001</v>
          </cell>
          <cell r="O100">
            <v>43404</v>
          </cell>
          <cell r="P100">
            <v>0</v>
          </cell>
          <cell r="Q100" t="str">
            <v>Sce Car Beur Sale C9 PALL/0320</v>
          </cell>
          <cell r="R100" t="str">
            <v xml:space="preserve"> </v>
          </cell>
          <cell r="S100"/>
          <cell r="T100" t="str">
            <v xml:space="preserve"> </v>
          </cell>
          <cell r="U100" t="str">
            <v xml:space="preserve"> BT vérifié//Ordre créé</v>
          </cell>
          <cell r="V100" t="str">
            <v xml:space="preserve"> </v>
          </cell>
          <cell r="W100" t="str">
            <v xml:space="preserve"> </v>
          </cell>
          <cell r="X100" t="str">
            <v xml:space="preserve"> </v>
          </cell>
          <cell r="Y100" t="str">
            <v xml:space="preserve"> </v>
          </cell>
          <cell r="Z100" t="str">
            <v xml:space="preserve"> </v>
          </cell>
          <cell r="AA100"/>
          <cell r="AB100"/>
          <cell r="AC100" t="str">
            <v>FSC</v>
          </cell>
          <cell r="AD100" t="str">
            <v xml:space="preserve"> </v>
          </cell>
          <cell r="AE100" t="str">
            <v xml:space="preserve"> </v>
          </cell>
          <cell r="AF100"/>
          <cell r="AG100" t="str">
            <v xml:space="preserve"> </v>
          </cell>
          <cell r="AH100" t="str">
            <v xml:space="preserve"> </v>
          </cell>
          <cell r="AI100">
            <v>1205596</v>
          </cell>
          <cell r="AJ100" t="str">
            <v>FR22000377</v>
          </cell>
          <cell r="AK100">
            <v>0</v>
          </cell>
          <cell r="AL100">
            <v>0</v>
          </cell>
          <cell r="AM100" t="str">
            <v xml:space="preserve"> </v>
          </cell>
          <cell r="AN100"/>
          <cell r="AO100" t="str">
            <v>[0320]</v>
          </cell>
          <cell r="AP100">
            <v>43554</v>
          </cell>
          <cell r="AR100">
            <v>43501</v>
          </cell>
          <cell r="AS100" t="str">
            <v>VA001</v>
          </cell>
        </row>
        <row r="101">
          <cell r="B101">
            <v>2751986</v>
          </cell>
          <cell r="C101">
            <v>22000155</v>
          </cell>
          <cell r="D101" t="str">
            <v>SCE Fraise C12 FUT/0349</v>
          </cell>
          <cell r="E101">
            <v>43493</v>
          </cell>
          <cell r="F101">
            <v>1000</v>
          </cell>
          <cell r="G101">
            <v>300191</v>
          </cell>
          <cell r="H101" t="str">
            <v>10</v>
          </cell>
          <cell r="I101" t="str">
            <v>M</v>
          </cell>
          <cell r="J101">
            <v>43493</v>
          </cell>
          <cell r="K101">
            <v>43493</v>
          </cell>
          <cell r="L101" t="str">
            <v>WO</v>
          </cell>
          <cell r="M101" t="str">
            <v>KG</v>
          </cell>
          <cell r="N101" t="str">
            <v xml:space="preserve">       PL001</v>
          </cell>
          <cell r="O101">
            <v>43419</v>
          </cell>
          <cell r="P101">
            <v>0</v>
          </cell>
          <cell r="Q101" t="str">
            <v>SCE Fraise C12 FUT/0349</v>
          </cell>
          <cell r="R101" t="str">
            <v xml:space="preserve"> </v>
          </cell>
          <cell r="S101"/>
          <cell r="T101" t="str">
            <v xml:space="preserve"> </v>
          </cell>
          <cell r="U101" t="str">
            <v xml:space="preserve"> BT vérifié//Ordre créé</v>
          </cell>
          <cell r="V101" t="str">
            <v xml:space="preserve"> </v>
          </cell>
          <cell r="W101" t="str">
            <v xml:space="preserve"> </v>
          </cell>
          <cell r="X101" t="str">
            <v xml:space="preserve"> </v>
          </cell>
          <cell r="Y101" t="str">
            <v xml:space="preserve"> </v>
          </cell>
          <cell r="Z101" t="str">
            <v xml:space="preserve"> </v>
          </cell>
          <cell r="AA101"/>
          <cell r="AB101"/>
          <cell r="AC101" t="str">
            <v>FSC</v>
          </cell>
          <cell r="AD101" t="str">
            <v xml:space="preserve"> </v>
          </cell>
          <cell r="AE101" t="str">
            <v xml:space="preserve"> </v>
          </cell>
          <cell r="AF101"/>
          <cell r="AG101" t="str">
            <v xml:space="preserve"> </v>
          </cell>
          <cell r="AH101" t="str">
            <v xml:space="preserve"> </v>
          </cell>
          <cell r="AI101">
            <v>1157447</v>
          </cell>
          <cell r="AJ101" t="str">
            <v>FR12800022F</v>
          </cell>
          <cell r="AK101">
            <v>0</v>
          </cell>
          <cell r="AL101">
            <v>0</v>
          </cell>
          <cell r="AM101" t="str">
            <v xml:space="preserve"> </v>
          </cell>
          <cell r="AN101"/>
          <cell r="AO101" t="str">
            <v>[0349]</v>
          </cell>
          <cell r="AP101">
            <v>43514</v>
          </cell>
          <cell r="AR101">
            <v>43500</v>
          </cell>
          <cell r="AS101" t="str">
            <v>VA001</v>
          </cell>
        </row>
        <row r="102">
          <cell r="B102">
            <v>2699415</v>
          </cell>
          <cell r="C102">
            <v>22000048</v>
          </cell>
          <cell r="D102" t="str">
            <v>SCE Gout Caramel C11 PALL/0357</v>
          </cell>
          <cell r="E102">
            <v>43493</v>
          </cell>
          <cell r="F102">
            <v>1600</v>
          </cell>
          <cell r="G102">
            <v>300191</v>
          </cell>
          <cell r="H102" t="str">
            <v>10</v>
          </cell>
          <cell r="I102" t="str">
            <v>M</v>
          </cell>
          <cell r="J102">
            <v>43493</v>
          </cell>
          <cell r="K102">
            <v>43493</v>
          </cell>
          <cell r="L102" t="str">
            <v>WO</v>
          </cell>
          <cell r="M102" t="str">
            <v>KG</v>
          </cell>
          <cell r="N102" t="str">
            <v xml:space="preserve">       PL001</v>
          </cell>
          <cell r="O102">
            <v>43396</v>
          </cell>
          <cell r="P102">
            <v>0</v>
          </cell>
          <cell r="Q102" t="str">
            <v>Sce Gout Caramel C11 PALL/0357</v>
          </cell>
          <cell r="R102" t="str">
            <v xml:space="preserve"> </v>
          </cell>
          <cell r="S102"/>
          <cell r="T102" t="str">
            <v xml:space="preserve"> </v>
          </cell>
          <cell r="U102" t="str">
            <v xml:space="preserve"> BT vérifié//Ordre créé</v>
          </cell>
          <cell r="V102" t="str">
            <v xml:space="preserve"> </v>
          </cell>
          <cell r="W102" t="str">
            <v xml:space="preserve"> </v>
          </cell>
          <cell r="X102" t="str">
            <v xml:space="preserve"> </v>
          </cell>
          <cell r="Y102" t="str">
            <v xml:space="preserve"> </v>
          </cell>
          <cell r="Z102" t="str">
            <v xml:space="preserve"> </v>
          </cell>
          <cell r="AA102"/>
          <cell r="AB102"/>
          <cell r="AC102" t="str">
            <v>FSC</v>
          </cell>
          <cell r="AD102" t="str">
            <v xml:space="preserve"> </v>
          </cell>
          <cell r="AE102" t="str">
            <v xml:space="preserve"> </v>
          </cell>
          <cell r="AF102"/>
          <cell r="AG102" t="str">
            <v xml:space="preserve"> </v>
          </cell>
          <cell r="AH102" t="str">
            <v xml:space="preserve"> </v>
          </cell>
          <cell r="AI102">
            <v>1148493</v>
          </cell>
          <cell r="AJ102" t="str">
            <v>FR12800024</v>
          </cell>
          <cell r="AK102">
            <v>0</v>
          </cell>
          <cell r="AL102">
            <v>0</v>
          </cell>
          <cell r="AM102" t="str">
            <v xml:space="preserve"> </v>
          </cell>
          <cell r="AN102"/>
          <cell r="AO102" t="str">
            <v>[0357]</v>
          </cell>
          <cell r="AP102">
            <v>43583</v>
          </cell>
          <cell r="AR102">
            <v>43500</v>
          </cell>
          <cell r="AS102" t="str">
            <v>PL001</v>
          </cell>
        </row>
        <row r="103">
          <cell r="B103">
            <v>2792718</v>
          </cell>
          <cell r="C103">
            <v>22000492</v>
          </cell>
          <cell r="D103" t="str">
            <v>SCE Framboise C3 PALL/35143</v>
          </cell>
          <cell r="E103">
            <v>43493</v>
          </cell>
          <cell r="F103">
            <v>600</v>
          </cell>
          <cell r="G103">
            <v>300191</v>
          </cell>
          <cell r="H103" t="str">
            <v>10</v>
          </cell>
          <cell r="I103" t="str">
            <v>M</v>
          </cell>
          <cell r="J103">
            <v>43493</v>
          </cell>
          <cell r="K103">
            <v>43493</v>
          </cell>
          <cell r="L103" t="str">
            <v>WO</v>
          </cell>
          <cell r="M103" t="str">
            <v>KG</v>
          </cell>
          <cell r="N103" t="str">
            <v xml:space="preserve">       PL001</v>
          </cell>
          <cell r="O103">
            <v>43438</v>
          </cell>
          <cell r="P103">
            <v>0</v>
          </cell>
          <cell r="Q103" t="str">
            <v>SCE Framboise C3 PALL/35143</v>
          </cell>
          <cell r="R103" t="str">
            <v xml:space="preserve"> </v>
          </cell>
          <cell r="S103"/>
          <cell r="T103" t="str">
            <v xml:space="preserve"> </v>
          </cell>
          <cell r="U103" t="str">
            <v xml:space="preserve"> BT vérifié//Ordre créé</v>
          </cell>
          <cell r="V103" t="str">
            <v xml:space="preserve"> </v>
          </cell>
          <cell r="W103" t="str">
            <v xml:space="preserve"> </v>
          </cell>
          <cell r="X103" t="str">
            <v xml:space="preserve"> </v>
          </cell>
          <cell r="Y103" t="str">
            <v xml:space="preserve"> </v>
          </cell>
          <cell r="Z103" t="str">
            <v xml:space="preserve"> </v>
          </cell>
          <cell r="AA103"/>
          <cell r="AB103"/>
          <cell r="AC103" t="str">
            <v>FSC</v>
          </cell>
          <cell r="AD103" t="str">
            <v xml:space="preserve"> </v>
          </cell>
          <cell r="AE103" t="str">
            <v xml:space="preserve"> </v>
          </cell>
          <cell r="AF103"/>
          <cell r="AG103" t="str">
            <v xml:space="preserve"> </v>
          </cell>
          <cell r="AH103" t="str">
            <v xml:space="preserve"> </v>
          </cell>
          <cell r="AI103">
            <v>1249689</v>
          </cell>
          <cell r="AJ103" t="str">
            <v>FR22000492</v>
          </cell>
          <cell r="AK103">
            <v>0</v>
          </cell>
          <cell r="AL103">
            <v>0</v>
          </cell>
          <cell r="AM103" t="str">
            <v xml:space="preserve"> </v>
          </cell>
          <cell r="AN103"/>
          <cell r="AO103" t="str">
            <v>[35143]</v>
          </cell>
          <cell r="AP103">
            <v>43524</v>
          </cell>
          <cell r="AR103">
            <v>43509</v>
          </cell>
          <cell r="AS103" t="str">
            <v>DA001</v>
          </cell>
        </row>
        <row r="104">
          <cell r="B104"/>
          <cell r="C104"/>
          <cell r="D104"/>
          <cell r="E104"/>
          <cell r="F104"/>
          <cell r="G104"/>
          <cell r="H104"/>
          <cell r="I104"/>
          <cell r="J104"/>
          <cell r="K104"/>
          <cell r="L104"/>
          <cell r="M104"/>
          <cell r="N104"/>
          <cell r="O104"/>
          <cell r="P104"/>
          <cell r="Q104"/>
          <cell r="R104"/>
          <cell r="S104"/>
          <cell r="T104"/>
          <cell r="U104"/>
          <cell r="V104"/>
          <cell r="W104"/>
          <cell r="X104"/>
          <cell r="Y104"/>
          <cell r="Z104"/>
          <cell r="AA104"/>
          <cell r="AB104"/>
          <cell r="AC104"/>
          <cell r="AD104"/>
          <cell r="AE104"/>
          <cell r="AF104"/>
          <cell r="AG104"/>
          <cell r="AH104"/>
          <cell r="AI104"/>
          <cell r="AJ104"/>
          <cell r="AK104"/>
          <cell r="AL104"/>
          <cell r="AM104"/>
          <cell r="AN104"/>
          <cell r="AO104"/>
          <cell r="AP104"/>
        </row>
        <row r="105">
          <cell r="B105">
            <v>2699369</v>
          </cell>
          <cell r="C105">
            <v>22000443</v>
          </cell>
          <cell r="D105" t="str">
            <v>SCE Framboise C9 FUT /35049</v>
          </cell>
          <cell r="E105">
            <v>43493</v>
          </cell>
          <cell r="F105">
            <v>1600</v>
          </cell>
          <cell r="G105">
            <v>300191</v>
          </cell>
          <cell r="H105" t="str">
            <v>10</v>
          </cell>
          <cell r="I105" t="str">
            <v>M</v>
          </cell>
          <cell r="J105">
            <v>43493</v>
          </cell>
          <cell r="K105">
            <v>43493</v>
          </cell>
          <cell r="L105" t="str">
            <v>WO</v>
          </cell>
          <cell r="M105" t="str">
            <v>KG</v>
          </cell>
          <cell r="N105" t="str">
            <v xml:space="preserve">       PL001</v>
          </cell>
          <cell r="O105">
            <v>43396</v>
          </cell>
          <cell r="P105">
            <v>0</v>
          </cell>
          <cell r="Q105" t="str">
            <v>SCE Framboise C9 FUT /35049</v>
          </cell>
          <cell r="R105" t="str">
            <v xml:space="preserve"> </v>
          </cell>
          <cell r="S105"/>
          <cell r="T105" t="str">
            <v xml:space="preserve"> </v>
          </cell>
          <cell r="U105" t="str">
            <v xml:space="preserve"> BT vérifié//Ordre créé</v>
          </cell>
          <cell r="V105" t="str">
            <v xml:space="preserve"> </v>
          </cell>
          <cell r="W105" t="str">
            <v xml:space="preserve"> </v>
          </cell>
          <cell r="X105" t="str">
            <v xml:space="preserve"> </v>
          </cell>
          <cell r="Y105" t="str">
            <v xml:space="preserve"> </v>
          </cell>
          <cell r="Z105" t="str">
            <v xml:space="preserve"> </v>
          </cell>
          <cell r="AA105"/>
          <cell r="AB105"/>
          <cell r="AC105" t="str">
            <v>FSC</v>
          </cell>
          <cell r="AD105" t="str">
            <v xml:space="preserve"> </v>
          </cell>
          <cell r="AE105" t="str">
            <v xml:space="preserve"> </v>
          </cell>
          <cell r="AF105"/>
          <cell r="AG105" t="str">
            <v xml:space="preserve"> </v>
          </cell>
          <cell r="AH105" t="str">
            <v xml:space="preserve"> </v>
          </cell>
          <cell r="AI105">
            <v>1240701</v>
          </cell>
          <cell r="AJ105" t="str">
            <v>FR22000443</v>
          </cell>
          <cell r="AK105">
            <v>0</v>
          </cell>
          <cell r="AL105">
            <v>0</v>
          </cell>
          <cell r="AM105" t="str">
            <v xml:space="preserve"> </v>
          </cell>
          <cell r="AN105"/>
          <cell r="AO105" t="str">
            <v>[35049]</v>
          </cell>
          <cell r="AP105">
            <v>43514</v>
          </cell>
          <cell r="AR105">
            <v>43507</v>
          </cell>
          <cell r="AS105" t="str">
            <v>PL001</v>
          </cell>
        </row>
        <row r="106">
          <cell r="B106">
            <v>2699366</v>
          </cell>
          <cell r="C106">
            <v>22000443</v>
          </cell>
          <cell r="D106" t="str">
            <v>SCE Framboise C9 FUT /35049</v>
          </cell>
          <cell r="E106">
            <v>43493</v>
          </cell>
          <cell r="F106">
            <v>1600</v>
          </cell>
          <cell r="G106">
            <v>300191</v>
          </cell>
          <cell r="H106" t="str">
            <v>10</v>
          </cell>
          <cell r="I106" t="str">
            <v>M</v>
          </cell>
          <cell r="J106">
            <v>43493</v>
          </cell>
          <cell r="K106">
            <v>43493</v>
          </cell>
          <cell r="L106" t="str">
            <v>WO</v>
          </cell>
          <cell r="M106" t="str">
            <v>KG</v>
          </cell>
          <cell r="N106" t="str">
            <v xml:space="preserve">       PL001</v>
          </cell>
          <cell r="O106">
            <v>43396</v>
          </cell>
          <cell r="P106">
            <v>0</v>
          </cell>
          <cell r="Q106" t="str">
            <v>SCE Framboise C9 FUT /35049</v>
          </cell>
          <cell r="R106" t="str">
            <v xml:space="preserve"> </v>
          </cell>
          <cell r="S106"/>
          <cell r="T106" t="str">
            <v xml:space="preserve"> </v>
          </cell>
          <cell r="U106" t="str">
            <v xml:space="preserve"> BT vérifié//Ordre créé</v>
          </cell>
          <cell r="V106" t="str">
            <v xml:space="preserve"> </v>
          </cell>
          <cell r="W106" t="str">
            <v xml:space="preserve"> </v>
          </cell>
          <cell r="X106" t="str">
            <v xml:space="preserve"> </v>
          </cell>
          <cell r="Y106" t="str">
            <v xml:space="preserve"> </v>
          </cell>
          <cell r="Z106" t="str">
            <v xml:space="preserve"> </v>
          </cell>
          <cell r="AA106"/>
          <cell r="AB106"/>
          <cell r="AC106" t="str">
            <v>FSC</v>
          </cell>
          <cell r="AD106" t="str">
            <v xml:space="preserve"> </v>
          </cell>
          <cell r="AE106" t="str">
            <v xml:space="preserve"> </v>
          </cell>
          <cell r="AF106"/>
          <cell r="AG106" t="str">
            <v xml:space="preserve"> </v>
          </cell>
          <cell r="AH106" t="str">
            <v xml:space="preserve"> </v>
          </cell>
          <cell r="AI106">
            <v>1240701</v>
          </cell>
          <cell r="AJ106" t="str">
            <v>FR22000443</v>
          </cell>
          <cell r="AK106">
            <v>0</v>
          </cell>
          <cell r="AL106">
            <v>0</v>
          </cell>
          <cell r="AM106" t="str">
            <v xml:space="preserve"> </v>
          </cell>
          <cell r="AN106"/>
          <cell r="AO106" t="str">
            <v>[35049]</v>
          </cell>
          <cell r="AP106">
            <v>43514</v>
          </cell>
          <cell r="AR106">
            <v>43507</v>
          </cell>
          <cell r="AS106" t="str">
            <v>PL001</v>
          </cell>
        </row>
        <row r="107">
          <cell r="B107">
            <v>2699368</v>
          </cell>
          <cell r="C107">
            <v>22000443</v>
          </cell>
          <cell r="D107" t="str">
            <v>SCE Framboise C9 FUT /35049</v>
          </cell>
          <cell r="E107">
            <v>43493</v>
          </cell>
          <cell r="F107">
            <v>1600</v>
          </cell>
          <cell r="G107">
            <v>300191</v>
          </cell>
          <cell r="H107" t="str">
            <v>10</v>
          </cell>
          <cell r="I107" t="str">
            <v>M</v>
          </cell>
          <cell r="J107">
            <v>43493</v>
          </cell>
          <cell r="K107">
            <v>43493</v>
          </cell>
          <cell r="L107" t="str">
            <v>WO</v>
          </cell>
          <cell r="M107" t="str">
            <v>KG</v>
          </cell>
          <cell r="N107" t="str">
            <v xml:space="preserve">       PL001</v>
          </cell>
          <cell r="O107">
            <v>43396</v>
          </cell>
          <cell r="P107">
            <v>0</v>
          </cell>
          <cell r="Q107" t="str">
            <v>SCE Framboise C9 FUT /35049</v>
          </cell>
          <cell r="R107" t="str">
            <v xml:space="preserve"> </v>
          </cell>
          <cell r="S107"/>
          <cell r="T107" t="str">
            <v xml:space="preserve"> </v>
          </cell>
          <cell r="U107" t="str">
            <v xml:space="preserve"> BT vérifié//Ordre créé</v>
          </cell>
          <cell r="V107" t="str">
            <v xml:space="preserve"> </v>
          </cell>
          <cell r="W107" t="str">
            <v xml:space="preserve"> </v>
          </cell>
          <cell r="X107" t="str">
            <v xml:space="preserve"> </v>
          </cell>
          <cell r="Y107" t="str">
            <v xml:space="preserve"> </v>
          </cell>
          <cell r="Z107" t="str">
            <v xml:space="preserve"> </v>
          </cell>
          <cell r="AA107"/>
          <cell r="AB107"/>
          <cell r="AC107" t="str">
            <v>FSC</v>
          </cell>
          <cell r="AD107" t="str">
            <v xml:space="preserve"> </v>
          </cell>
          <cell r="AE107" t="str">
            <v xml:space="preserve"> </v>
          </cell>
          <cell r="AF107"/>
          <cell r="AG107" t="str">
            <v xml:space="preserve"> </v>
          </cell>
          <cell r="AH107" t="str">
            <v xml:space="preserve"> </v>
          </cell>
          <cell r="AI107">
            <v>1240701</v>
          </cell>
          <cell r="AJ107" t="str">
            <v>FR22000443</v>
          </cell>
          <cell r="AK107">
            <v>0</v>
          </cell>
          <cell r="AL107">
            <v>0</v>
          </cell>
          <cell r="AM107" t="str">
            <v xml:space="preserve"> </v>
          </cell>
          <cell r="AN107"/>
          <cell r="AO107" t="str">
            <v>[35049]</v>
          </cell>
          <cell r="AP107">
            <v>43514</v>
          </cell>
          <cell r="AR107">
            <v>43507</v>
          </cell>
          <cell r="AS107" t="str">
            <v>PL001</v>
          </cell>
        </row>
        <row r="108">
          <cell r="B108">
            <v>2827322</v>
          </cell>
          <cell r="C108">
            <v>22000443</v>
          </cell>
          <cell r="D108" t="str">
            <v>SCE Framboise C9 FUT /35049</v>
          </cell>
          <cell r="E108">
            <v>43493</v>
          </cell>
          <cell r="F108">
            <v>1600</v>
          </cell>
          <cell r="G108">
            <v>300191</v>
          </cell>
          <cell r="H108" t="str">
            <v>10</v>
          </cell>
          <cell r="I108" t="str">
            <v>M</v>
          </cell>
          <cell r="J108">
            <v>43493</v>
          </cell>
          <cell r="K108">
            <v>43493</v>
          </cell>
          <cell r="L108" t="str">
            <v>WO</v>
          </cell>
          <cell r="M108" t="str">
            <v>KG</v>
          </cell>
          <cell r="N108" t="str">
            <v xml:space="preserve">       PL001</v>
          </cell>
          <cell r="O108">
            <v>43454</v>
          </cell>
          <cell r="P108">
            <v>0</v>
          </cell>
          <cell r="Q108" t="str">
            <v>SCE Framboise C9 FUT /35049</v>
          </cell>
          <cell r="R108" t="str">
            <v xml:space="preserve"> </v>
          </cell>
          <cell r="S108"/>
          <cell r="T108" t="str">
            <v xml:space="preserve"> </v>
          </cell>
          <cell r="U108" t="str">
            <v xml:space="preserve"> BT vérifié//Ordre créé</v>
          </cell>
          <cell r="V108" t="str">
            <v xml:space="preserve"> </v>
          </cell>
          <cell r="W108" t="str">
            <v xml:space="preserve"> </v>
          </cell>
          <cell r="X108" t="str">
            <v xml:space="preserve"> </v>
          </cell>
          <cell r="Y108" t="str">
            <v xml:space="preserve"> </v>
          </cell>
          <cell r="Z108" t="str">
            <v xml:space="preserve"> </v>
          </cell>
          <cell r="AA108"/>
          <cell r="AB108"/>
          <cell r="AC108" t="str">
            <v>FSC</v>
          </cell>
          <cell r="AD108" t="str">
            <v xml:space="preserve"> </v>
          </cell>
          <cell r="AE108" t="str">
            <v>3</v>
          </cell>
          <cell r="AF108"/>
          <cell r="AG108" t="str">
            <v xml:space="preserve"> </v>
          </cell>
          <cell r="AH108" t="str">
            <v xml:space="preserve"> </v>
          </cell>
          <cell r="AI108">
            <v>1240701</v>
          </cell>
          <cell r="AJ108" t="str">
            <v>FR22000443</v>
          </cell>
          <cell r="AK108">
            <v>0</v>
          </cell>
          <cell r="AL108">
            <v>0</v>
          </cell>
          <cell r="AM108" t="str">
            <v xml:space="preserve"> </v>
          </cell>
          <cell r="AN108"/>
          <cell r="AO108" t="str">
            <v>[35049]</v>
          </cell>
          <cell r="AP108">
            <v>43514</v>
          </cell>
          <cell r="AR108">
            <v>43507</v>
          </cell>
          <cell r="AS108" t="str">
            <v>PL001</v>
          </cell>
        </row>
        <row r="109">
          <cell r="B109">
            <v>2699367</v>
          </cell>
          <cell r="C109">
            <v>22000443</v>
          </cell>
          <cell r="D109" t="str">
            <v>SCE Framboise C9 FUT /35049</v>
          </cell>
          <cell r="E109">
            <v>43493</v>
          </cell>
          <cell r="F109">
            <v>1600</v>
          </cell>
          <cell r="G109">
            <v>300191</v>
          </cell>
          <cell r="H109" t="str">
            <v>10</v>
          </cell>
          <cell r="I109" t="str">
            <v>M</v>
          </cell>
          <cell r="J109">
            <v>43493</v>
          </cell>
          <cell r="K109">
            <v>43493</v>
          </cell>
          <cell r="L109" t="str">
            <v>WO</v>
          </cell>
          <cell r="M109" t="str">
            <v>KG</v>
          </cell>
          <cell r="N109" t="str">
            <v xml:space="preserve">       PL001</v>
          </cell>
          <cell r="O109">
            <v>43396</v>
          </cell>
          <cell r="P109">
            <v>0</v>
          </cell>
          <cell r="Q109" t="str">
            <v>SCE Framboise C9 FUT /35049</v>
          </cell>
          <cell r="R109" t="str">
            <v xml:space="preserve"> </v>
          </cell>
          <cell r="S109"/>
          <cell r="T109" t="str">
            <v xml:space="preserve"> </v>
          </cell>
          <cell r="U109" t="str">
            <v xml:space="preserve"> BT vérifié//Ordre créé</v>
          </cell>
          <cell r="V109" t="str">
            <v xml:space="preserve"> </v>
          </cell>
          <cell r="W109" t="str">
            <v xml:space="preserve"> </v>
          </cell>
          <cell r="X109" t="str">
            <v xml:space="preserve"> </v>
          </cell>
          <cell r="Y109" t="str">
            <v xml:space="preserve"> </v>
          </cell>
          <cell r="Z109" t="str">
            <v xml:space="preserve"> </v>
          </cell>
          <cell r="AA109"/>
          <cell r="AB109"/>
          <cell r="AC109" t="str">
            <v>FSC</v>
          </cell>
          <cell r="AD109" t="str">
            <v xml:space="preserve"> </v>
          </cell>
          <cell r="AE109" t="str">
            <v xml:space="preserve"> </v>
          </cell>
          <cell r="AF109"/>
          <cell r="AG109" t="str">
            <v xml:space="preserve"> </v>
          </cell>
          <cell r="AH109" t="str">
            <v xml:space="preserve"> </v>
          </cell>
          <cell r="AI109">
            <v>1240701</v>
          </cell>
          <cell r="AJ109" t="str">
            <v>FR22000443</v>
          </cell>
          <cell r="AK109">
            <v>0</v>
          </cell>
          <cell r="AL109">
            <v>0</v>
          </cell>
          <cell r="AM109" t="str">
            <v xml:space="preserve"> </v>
          </cell>
          <cell r="AN109"/>
          <cell r="AO109" t="str">
            <v>[35049]</v>
          </cell>
          <cell r="AP109">
            <v>43514</v>
          </cell>
          <cell r="AR109">
            <v>43507</v>
          </cell>
          <cell r="AS109" t="str">
            <v>PL001</v>
          </cell>
        </row>
        <row r="110">
          <cell r="B110">
            <v>2860940</v>
          </cell>
          <cell r="C110">
            <v>22000547</v>
          </cell>
          <cell r="D110" t="str">
            <v>SCE Caramel BS C10 PALL/36043</v>
          </cell>
          <cell r="E110">
            <v>43493</v>
          </cell>
          <cell r="F110">
            <v>1600</v>
          </cell>
          <cell r="G110">
            <v>300191</v>
          </cell>
          <cell r="H110" t="str">
            <v>10</v>
          </cell>
          <cell r="I110" t="str">
            <v>M</v>
          </cell>
          <cell r="J110">
            <v>43493</v>
          </cell>
          <cell r="K110">
            <v>43493</v>
          </cell>
          <cell r="L110" t="str">
            <v>WO</v>
          </cell>
          <cell r="M110" t="str">
            <v>KG</v>
          </cell>
          <cell r="N110" t="str">
            <v xml:space="preserve">       PL001</v>
          </cell>
          <cell r="O110">
            <v>43474</v>
          </cell>
          <cell r="P110">
            <v>0</v>
          </cell>
          <cell r="Q110" t="str">
            <v>SCE Caramel BS C10 PALL/36043</v>
          </cell>
          <cell r="R110" t="str">
            <v xml:space="preserve"> </v>
          </cell>
          <cell r="S110"/>
          <cell r="T110" t="str">
            <v xml:space="preserve"> </v>
          </cell>
          <cell r="U110" t="str">
            <v xml:space="preserve"> BT vérifié//Ordre créé</v>
          </cell>
          <cell r="V110" t="str">
            <v xml:space="preserve"> </v>
          </cell>
          <cell r="W110" t="str">
            <v xml:space="preserve"> </v>
          </cell>
          <cell r="X110" t="str">
            <v xml:space="preserve"> </v>
          </cell>
          <cell r="Y110" t="str">
            <v xml:space="preserve"> </v>
          </cell>
          <cell r="Z110" t="str">
            <v xml:space="preserve"> </v>
          </cell>
          <cell r="AA110"/>
          <cell r="AB110"/>
          <cell r="AC110" t="str">
            <v>FSC</v>
          </cell>
          <cell r="AD110" t="str">
            <v xml:space="preserve"> </v>
          </cell>
          <cell r="AE110" t="str">
            <v xml:space="preserve"> </v>
          </cell>
          <cell r="AF110"/>
          <cell r="AG110" t="str">
            <v xml:space="preserve"> </v>
          </cell>
          <cell r="AH110" t="str">
            <v xml:space="preserve"> </v>
          </cell>
          <cell r="AI110">
            <v>1256714</v>
          </cell>
          <cell r="AJ110" t="str">
            <v>FR22000547</v>
          </cell>
          <cell r="AK110">
            <v>0</v>
          </cell>
          <cell r="AL110">
            <v>0</v>
          </cell>
          <cell r="AM110" t="str">
            <v xml:space="preserve"> </v>
          </cell>
          <cell r="AN110"/>
          <cell r="AO110" t="str">
            <v>[36043]</v>
          </cell>
          <cell r="AP110">
            <v>43553</v>
          </cell>
          <cell r="AR110">
            <v>43509</v>
          </cell>
          <cell r="AS110" t="str">
            <v>PL001</v>
          </cell>
        </row>
        <row r="111">
          <cell r="B111">
            <v>2669560</v>
          </cell>
          <cell r="C111">
            <v>22000547</v>
          </cell>
          <cell r="D111" t="str">
            <v>SCE Caramel BS C10 PALL/36043</v>
          </cell>
          <cell r="E111">
            <v>43493</v>
          </cell>
          <cell r="F111">
            <v>1600</v>
          </cell>
          <cell r="G111">
            <v>300191</v>
          </cell>
          <cell r="H111" t="str">
            <v>30</v>
          </cell>
          <cell r="I111" t="str">
            <v>M</v>
          </cell>
          <cell r="J111">
            <v>43479</v>
          </cell>
          <cell r="K111">
            <v>43479</v>
          </cell>
          <cell r="L111" t="str">
            <v>WO</v>
          </cell>
          <cell r="M111" t="str">
            <v>KG</v>
          </cell>
          <cell r="N111" t="str">
            <v xml:space="preserve">       PL001</v>
          </cell>
          <cell r="O111">
            <v>43382</v>
          </cell>
          <cell r="P111">
            <v>0</v>
          </cell>
          <cell r="Q111" t="str">
            <v>SCE Caramel BS C10 PALL/36043</v>
          </cell>
          <cell r="R111" t="str">
            <v xml:space="preserve"> </v>
          </cell>
          <cell r="S111"/>
          <cell r="T111" t="str">
            <v xml:space="preserve"> </v>
          </cell>
          <cell r="U111" t="str">
            <v>Dossier imprimé//Ordre confirm</v>
          </cell>
          <cell r="V111" t="str">
            <v xml:space="preserve"> </v>
          </cell>
          <cell r="W111" t="str">
            <v xml:space="preserve"> </v>
          </cell>
          <cell r="X111" t="str">
            <v xml:space="preserve"> </v>
          </cell>
          <cell r="Y111" t="str">
            <v xml:space="preserve"> </v>
          </cell>
          <cell r="Z111" t="str">
            <v xml:space="preserve"> </v>
          </cell>
          <cell r="AA111"/>
          <cell r="AB111"/>
          <cell r="AC111" t="str">
            <v>FSC</v>
          </cell>
          <cell r="AD111" t="str">
            <v xml:space="preserve"> </v>
          </cell>
          <cell r="AE111" t="str">
            <v xml:space="preserve"> </v>
          </cell>
          <cell r="AF111"/>
          <cell r="AG111" t="str">
            <v xml:space="preserve"> </v>
          </cell>
          <cell r="AH111" t="str">
            <v xml:space="preserve"> </v>
          </cell>
          <cell r="AI111">
            <v>1256714</v>
          </cell>
          <cell r="AJ111" t="str">
            <v>FR22000547</v>
          </cell>
          <cell r="AK111">
            <v>0</v>
          </cell>
          <cell r="AL111">
            <v>0</v>
          </cell>
          <cell r="AM111" t="str">
            <v xml:space="preserve"> </v>
          </cell>
          <cell r="AN111"/>
          <cell r="AO111" t="str">
            <v>[36043]</v>
          </cell>
          <cell r="AP111">
            <v>43553</v>
          </cell>
          <cell r="AR111">
            <v>43509</v>
          </cell>
          <cell r="AS111" t="str">
            <v>PL001</v>
          </cell>
        </row>
        <row r="112">
          <cell r="B112">
            <v>2699474</v>
          </cell>
          <cell r="C112">
            <v>22000547</v>
          </cell>
          <cell r="D112" t="str">
            <v>SCE Caramel BS C10 PALL/36043</v>
          </cell>
          <cell r="E112">
            <v>43493</v>
          </cell>
          <cell r="F112">
            <v>1600</v>
          </cell>
          <cell r="G112">
            <v>300191</v>
          </cell>
          <cell r="H112" t="str">
            <v>30</v>
          </cell>
          <cell r="I112" t="str">
            <v>M</v>
          </cell>
          <cell r="J112">
            <v>43486</v>
          </cell>
          <cell r="K112">
            <v>43486</v>
          </cell>
          <cell r="L112" t="str">
            <v>WO</v>
          </cell>
          <cell r="M112" t="str">
            <v>KG</v>
          </cell>
          <cell r="N112" t="str">
            <v xml:space="preserve">       PL001</v>
          </cell>
          <cell r="O112">
            <v>43396</v>
          </cell>
          <cell r="P112">
            <v>0</v>
          </cell>
          <cell r="Q112" t="str">
            <v>SCE Caramel BS C10 PALL/36043</v>
          </cell>
          <cell r="R112" t="str">
            <v xml:space="preserve"> </v>
          </cell>
          <cell r="S112"/>
          <cell r="T112" t="str">
            <v xml:space="preserve"> </v>
          </cell>
          <cell r="U112" t="str">
            <v>Dossier imprimé//Ordre confirm</v>
          </cell>
          <cell r="V112" t="str">
            <v xml:space="preserve"> </v>
          </cell>
          <cell r="W112" t="str">
            <v xml:space="preserve"> </v>
          </cell>
          <cell r="X112" t="str">
            <v xml:space="preserve"> </v>
          </cell>
          <cell r="Y112" t="str">
            <v xml:space="preserve"> </v>
          </cell>
          <cell r="Z112" t="str">
            <v xml:space="preserve"> </v>
          </cell>
          <cell r="AA112"/>
          <cell r="AB112"/>
          <cell r="AC112" t="str">
            <v>FSC</v>
          </cell>
          <cell r="AD112" t="str">
            <v xml:space="preserve"> </v>
          </cell>
          <cell r="AE112" t="str">
            <v xml:space="preserve"> </v>
          </cell>
          <cell r="AF112"/>
          <cell r="AG112" t="str">
            <v xml:space="preserve"> </v>
          </cell>
          <cell r="AH112" t="str">
            <v xml:space="preserve"> </v>
          </cell>
          <cell r="AI112">
            <v>1256714</v>
          </cell>
          <cell r="AJ112" t="str">
            <v>FR22000547</v>
          </cell>
          <cell r="AK112">
            <v>0</v>
          </cell>
          <cell r="AL112">
            <v>0</v>
          </cell>
          <cell r="AM112" t="str">
            <v xml:space="preserve"> </v>
          </cell>
          <cell r="AN112"/>
          <cell r="AO112" t="str">
            <v>[36043]</v>
          </cell>
          <cell r="AP112">
            <v>43553</v>
          </cell>
          <cell r="AR112">
            <v>43509</v>
          </cell>
          <cell r="AS112" t="str">
            <v>PL001</v>
          </cell>
        </row>
        <row r="113">
          <cell r="B113">
            <v>2699391</v>
          </cell>
          <cell r="C113">
            <v>22000547</v>
          </cell>
          <cell r="D113" t="str">
            <v>SCE Caramel BS C10 PALL/36043</v>
          </cell>
          <cell r="E113">
            <v>43493</v>
          </cell>
          <cell r="F113">
            <v>1600</v>
          </cell>
          <cell r="G113">
            <v>300191</v>
          </cell>
          <cell r="H113" t="str">
            <v>10</v>
          </cell>
          <cell r="I113" t="str">
            <v>M</v>
          </cell>
          <cell r="J113">
            <v>43493</v>
          </cell>
          <cell r="K113">
            <v>43493</v>
          </cell>
          <cell r="L113" t="str">
            <v>WO</v>
          </cell>
          <cell r="M113" t="str">
            <v>KG</v>
          </cell>
          <cell r="N113" t="str">
            <v xml:space="preserve">       PL001</v>
          </cell>
          <cell r="O113">
            <v>43396</v>
          </cell>
          <cell r="P113">
            <v>0</v>
          </cell>
          <cell r="Q113" t="str">
            <v>SCE Caramel BS C10 PALL/36043</v>
          </cell>
          <cell r="R113" t="str">
            <v xml:space="preserve"> </v>
          </cell>
          <cell r="S113"/>
          <cell r="T113" t="str">
            <v xml:space="preserve"> </v>
          </cell>
          <cell r="U113" t="str">
            <v xml:space="preserve"> BT vérifié//Ordre créé</v>
          </cell>
          <cell r="V113" t="str">
            <v xml:space="preserve"> </v>
          </cell>
          <cell r="W113" t="str">
            <v xml:space="preserve"> </v>
          </cell>
          <cell r="X113" t="str">
            <v xml:space="preserve"> </v>
          </cell>
          <cell r="Y113" t="str">
            <v xml:space="preserve"> </v>
          </cell>
          <cell r="Z113" t="str">
            <v xml:space="preserve"> </v>
          </cell>
          <cell r="AA113"/>
          <cell r="AB113"/>
          <cell r="AC113" t="str">
            <v>FSC</v>
          </cell>
          <cell r="AD113" t="str">
            <v xml:space="preserve"> </v>
          </cell>
          <cell r="AE113" t="str">
            <v xml:space="preserve"> </v>
          </cell>
          <cell r="AF113"/>
          <cell r="AG113" t="str">
            <v xml:space="preserve"> </v>
          </cell>
          <cell r="AH113" t="str">
            <v xml:space="preserve"> </v>
          </cell>
          <cell r="AI113">
            <v>1256714</v>
          </cell>
          <cell r="AJ113" t="str">
            <v>FR22000547</v>
          </cell>
          <cell r="AK113">
            <v>0</v>
          </cell>
          <cell r="AL113">
            <v>0</v>
          </cell>
          <cell r="AM113" t="str">
            <v xml:space="preserve"> </v>
          </cell>
          <cell r="AN113"/>
          <cell r="AO113" t="str">
            <v>[36043]</v>
          </cell>
          <cell r="AP113">
            <v>43553</v>
          </cell>
          <cell r="AR113">
            <v>43509</v>
          </cell>
          <cell r="AS113" t="str">
            <v>PL001</v>
          </cell>
        </row>
        <row r="114">
          <cell r="B114">
            <v>2699392</v>
          </cell>
          <cell r="C114">
            <v>22000547</v>
          </cell>
          <cell r="D114" t="str">
            <v>SCE Caramel BS C10 PALL/36043</v>
          </cell>
          <cell r="E114">
            <v>43493</v>
          </cell>
          <cell r="F114">
            <v>1600</v>
          </cell>
          <cell r="G114">
            <v>300191</v>
          </cell>
          <cell r="H114" t="str">
            <v>10</v>
          </cell>
          <cell r="I114" t="str">
            <v>M</v>
          </cell>
          <cell r="J114">
            <v>43493</v>
          </cell>
          <cell r="K114">
            <v>43493</v>
          </cell>
          <cell r="L114" t="str">
            <v>WO</v>
          </cell>
          <cell r="M114" t="str">
            <v>KG</v>
          </cell>
          <cell r="N114" t="str">
            <v xml:space="preserve">       PL001</v>
          </cell>
          <cell r="O114">
            <v>43396</v>
          </cell>
          <cell r="P114">
            <v>0</v>
          </cell>
          <cell r="Q114" t="str">
            <v>SCE Caramel BS C10 PALL/36043</v>
          </cell>
          <cell r="R114" t="str">
            <v xml:space="preserve"> </v>
          </cell>
          <cell r="S114"/>
          <cell r="T114" t="str">
            <v xml:space="preserve"> </v>
          </cell>
          <cell r="U114" t="str">
            <v xml:space="preserve"> BT vérifié//Ordre créé</v>
          </cell>
          <cell r="V114" t="str">
            <v xml:space="preserve"> </v>
          </cell>
          <cell r="W114" t="str">
            <v xml:space="preserve"> </v>
          </cell>
          <cell r="X114" t="str">
            <v xml:space="preserve"> </v>
          </cell>
          <cell r="Y114" t="str">
            <v xml:space="preserve"> </v>
          </cell>
          <cell r="Z114" t="str">
            <v xml:space="preserve"> </v>
          </cell>
          <cell r="AA114"/>
          <cell r="AB114"/>
          <cell r="AC114" t="str">
            <v>FSC</v>
          </cell>
          <cell r="AD114" t="str">
            <v xml:space="preserve"> </v>
          </cell>
          <cell r="AE114" t="str">
            <v xml:space="preserve"> </v>
          </cell>
          <cell r="AF114"/>
          <cell r="AG114" t="str">
            <v xml:space="preserve"> </v>
          </cell>
          <cell r="AH114" t="str">
            <v xml:space="preserve"> </v>
          </cell>
          <cell r="AI114">
            <v>1256714</v>
          </cell>
          <cell r="AJ114" t="str">
            <v>FR22000547</v>
          </cell>
          <cell r="AK114">
            <v>0</v>
          </cell>
          <cell r="AL114">
            <v>0</v>
          </cell>
          <cell r="AM114" t="str">
            <v xml:space="preserve"> </v>
          </cell>
          <cell r="AN114"/>
          <cell r="AO114" t="str">
            <v>[36043]</v>
          </cell>
          <cell r="AP114">
            <v>43553</v>
          </cell>
          <cell r="AR114">
            <v>43509</v>
          </cell>
          <cell r="AS114" t="str">
            <v>PL001</v>
          </cell>
        </row>
        <row r="115">
          <cell r="B115">
            <v>2699393</v>
          </cell>
          <cell r="C115">
            <v>22000547</v>
          </cell>
          <cell r="D115" t="str">
            <v>SCE Caramel BS C10 PALL/36043</v>
          </cell>
          <cell r="E115">
            <v>43493</v>
          </cell>
          <cell r="F115">
            <v>1600</v>
          </cell>
          <cell r="G115">
            <v>300191</v>
          </cell>
          <cell r="H115" t="str">
            <v>10</v>
          </cell>
          <cell r="I115" t="str">
            <v>M</v>
          </cell>
          <cell r="J115">
            <v>43493</v>
          </cell>
          <cell r="K115">
            <v>43493</v>
          </cell>
          <cell r="L115" t="str">
            <v>WO</v>
          </cell>
          <cell r="M115" t="str">
            <v>KG</v>
          </cell>
          <cell r="N115" t="str">
            <v xml:space="preserve">       PL001</v>
          </cell>
          <cell r="O115">
            <v>43396</v>
          </cell>
          <cell r="P115">
            <v>0</v>
          </cell>
          <cell r="Q115" t="str">
            <v>SCE Caramel BS C10 PALL/36043</v>
          </cell>
          <cell r="R115" t="str">
            <v xml:space="preserve"> </v>
          </cell>
          <cell r="S115"/>
          <cell r="T115" t="str">
            <v xml:space="preserve"> </v>
          </cell>
          <cell r="U115" t="str">
            <v xml:space="preserve"> BT vérifié//Ordre créé</v>
          </cell>
          <cell r="V115" t="str">
            <v xml:space="preserve"> </v>
          </cell>
          <cell r="W115" t="str">
            <v xml:space="preserve"> </v>
          </cell>
          <cell r="X115" t="str">
            <v xml:space="preserve"> </v>
          </cell>
          <cell r="Y115" t="str">
            <v xml:space="preserve"> </v>
          </cell>
          <cell r="Z115" t="str">
            <v xml:space="preserve"> </v>
          </cell>
          <cell r="AA115"/>
          <cell r="AB115"/>
          <cell r="AC115" t="str">
            <v>FSC</v>
          </cell>
          <cell r="AD115" t="str">
            <v xml:space="preserve"> </v>
          </cell>
          <cell r="AE115" t="str">
            <v xml:space="preserve"> </v>
          </cell>
          <cell r="AF115"/>
          <cell r="AG115" t="str">
            <v xml:space="preserve"> </v>
          </cell>
          <cell r="AH115" t="str">
            <v xml:space="preserve"> </v>
          </cell>
          <cell r="AI115">
            <v>1256714</v>
          </cell>
          <cell r="AJ115" t="str">
            <v>FR22000547</v>
          </cell>
          <cell r="AK115">
            <v>0</v>
          </cell>
          <cell r="AL115">
            <v>0</v>
          </cell>
          <cell r="AM115" t="str">
            <v xml:space="preserve"> </v>
          </cell>
          <cell r="AN115"/>
          <cell r="AO115" t="str">
            <v>[36043]</v>
          </cell>
          <cell r="AP115">
            <v>43553</v>
          </cell>
          <cell r="AR115">
            <v>43509</v>
          </cell>
          <cell r="AS115" t="str">
            <v>PL001</v>
          </cell>
        </row>
        <row r="116">
          <cell r="B116">
            <v>2752083</v>
          </cell>
          <cell r="C116">
            <v>22000547</v>
          </cell>
          <cell r="D116" t="str">
            <v>SCE Caramel BS C10 PALL/36043</v>
          </cell>
          <cell r="E116">
            <v>43493</v>
          </cell>
          <cell r="F116">
            <v>1600</v>
          </cell>
          <cell r="G116">
            <v>300191</v>
          </cell>
          <cell r="H116" t="str">
            <v>10</v>
          </cell>
          <cell r="I116" t="str">
            <v>M</v>
          </cell>
          <cell r="J116">
            <v>43493</v>
          </cell>
          <cell r="K116">
            <v>43493</v>
          </cell>
          <cell r="L116" t="str">
            <v>WO</v>
          </cell>
          <cell r="M116" t="str">
            <v>KG</v>
          </cell>
          <cell r="N116" t="str">
            <v xml:space="preserve">       PL001</v>
          </cell>
          <cell r="O116">
            <v>43419</v>
          </cell>
          <cell r="P116">
            <v>0</v>
          </cell>
          <cell r="Q116" t="str">
            <v>SCE Caramel BS C10 PALL/36043</v>
          </cell>
          <cell r="R116" t="str">
            <v xml:space="preserve"> </v>
          </cell>
          <cell r="S116"/>
          <cell r="T116" t="str">
            <v xml:space="preserve"> </v>
          </cell>
          <cell r="U116" t="str">
            <v xml:space="preserve"> BT vérifié//Ordre créé</v>
          </cell>
          <cell r="V116" t="str">
            <v xml:space="preserve"> </v>
          </cell>
          <cell r="W116" t="str">
            <v xml:space="preserve"> </v>
          </cell>
          <cell r="X116" t="str">
            <v xml:space="preserve"> </v>
          </cell>
          <cell r="Y116" t="str">
            <v xml:space="preserve"> </v>
          </cell>
          <cell r="Z116" t="str">
            <v xml:space="preserve"> </v>
          </cell>
          <cell r="AA116"/>
          <cell r="AB116"/>
          <cell r="AC116" t="str">
            <v>FSC</v>
          </cell>
          <cell r="AD116" t="str">
            <v xml:space="preserve"> </v>
          </cell>
          <cell r="AE116" t="str">
            <v xml:space="preserve"> </v>
          </cell>
          <cell r="AF116"/>
          <cell r="AG116" t="str">
            <v xml:space="preserve"> </v>
          </cell>
          <cell r="AH116" t="str">
            <v xml:space="preserve"> </v>
          </cell>
          <cell r="AI116">
            <v>1256714</v>
          </cell>
          <cell r="AJ116" t="str">
            <v>FR22000547</v>
          </cell>
          <cell r="AK116">
            <v>0</v>
          </cell>
          <cell r="AL116">
            <v>0</v>
          </cell>
          <cell r="AM116" t="str">
            <v xml:space="preserve"> </v>
          </cell>
          <cell r="AN116"/>
          <cell r="AO116" t="str">
            <v>[36043]</v>
          </cell>
          <cell r="AP116">
            <v>43553</v>
          </cell>
          <cell r="AR116">
            <v>43509</v>
          </cell>
          <cell r="AS116" t="str">
            <v>PL001</v>
          </cell>
        </row>
        <row r="117">
          <cell r="B117">
            <v>2752084</v>
          </cell>
          <cell r="C117">
            <v>22000547</v>
          </cell>
          <cell r="D117" t="str">
            <v>SCE Caramel BS C10 PALL/36043</v>
          </cell>
          <cell r="E117">
            <v>43493</v>
          </cell>
          <cell r="F117">
            <v>1600</v>
          </cell>
          <cell r="G117">
            <v>300191</v>
          </cell>
          <cell r="H117" t="str">
            <v>10</v>
          </cell>
          <cell r="I117" t="str">
            <v>M</v>
          </cell>
          <cell r="J117">
            <v>43493</v>
          </cell>
          <cell r="K117">
            <v>43493</v>
          </cell>
          <cell r="L117" t="str">
            <v>WO</v>
          </cell>
          <cell r="M117" t="str">
            <v>KG</v>
          </cell>
          <cell r="N117" t="str">
            <v xml:space="preserve">       PL001</v>
          </cell>
          <cell r="O117">
            <v>43419</v>
          </cell>
          <cell r="P117">
            <v>0</v>
          </cell>
          <cell r="Q117" t="str">
            <v>SCE Caramel BS C10 PALL/36043</v>
          </cell>
          <cell r="R117" t="str">
            <v xml:space="preserve"> </v>
          </cell>
          <cell r="S117"/>
          <cell r="T117" t="str">
            <v xml:space="preserve"> </v>
          </cell>
          <cell r="U117" t="str">
            <v xml:space="preserve"> BT vérifié//Ordre créé</v>
          </cell>
          <cell r="V117" t="str">
            <v xml:space="preserve"> </v>
          </cell>
          <cell r="W117" t="str">
            <v xml:space="preserve"> </v>
          </cell>
          <cell r="X117" t="str">
            <v xml:space="preserve"> </v>
          </cell>
          <cell r="Y117" t="str">
            <v xml:space="preserve"> </v>
          </cell>
          <cell r="Z117" t="str">
            <v xml:space="preserve"> </v>
          </cell>
          <cell r="AA117"/>
          <cell r="AB117"/>
          <cell r="AC117" t="str">
            <v>FSC</v>
          </cell>
          <cell r="AD117" t="str">
            <v xml:space="preserve"> </v>
          </cell>
          <cell r="AE117" t="str">
            <v xml:space="preserve"> </v>
          </cell>
          <cell r="AF117"/>
          <cell r="AG117" t="str">
            <v xml:space="preserve"> </v>
          </cell>
          <cell r="AH117" t="str">
            <v xml:space="preserve"> </v>
          </cell>
          <cell r="AI117">
            <v>1256714</v>
          </cell>
          <cell r="AJ117" t="str">
            <v>FR22000547</v>
          </cell>
          <cell r="AK117">
            <v>0</v>
          </cell>
          <cell r="AL117">
            <v>0</v>
          </cell>
          <cell r="AM117" t="str">
            <v xml:space="preserve"> </v>
          </cell>
          <cell r="AN117"/>
          <cell r="AO117" t="str">
            <v>[36043]</v>
          </cell>
          <cell r="AP117">
            <v>43553</v>
          </cell>
          <cell r="AR117">
            <v>43509</v>
          </cell>
          <cell r="AS117" t="str">
            <v>PL001</v>
          </cell>
        </row>
        <row r="118">
          <cell r="B118">
            <v>2649961</v>
          </cell>
          <cell r="C118">
            <v>22000080</v>
          </cell>
          <cell r="D118" t="str">
            <v>SCE Cacao Maigre C9 PALL/0313</v>
          </cell>
          <cell r="E118">
            <v>43493</v>
          </cell>
          <cell r="F118">
            <v>1600</v>
          </cell>
          <cell r="G118">
            <v>300191</v>
          </cell>
          <cell r="H118" t="str">
            <v>10</v>
          </cell>
          <cell r="I118" t="str">
            <v>M</v>
          </cell>
          <cell r="J118">
            <v>43493</v>
          </cell>
          <cell r="K118">
            <v>43493</v>
          </cell>
          <cell r="L118" t="str">
            <v>WO</v>
          </cell>
          <cell r="M118" t="str">
            <v>KG</v>
          </cell>
          <cell r="N118" t="str">
            <v xml:space="preserve">       PL001</v>
          </cell>
          <cell r="O118">
            <v>43375</v>
          </cell>
          <cell r="P118">
            <v>0</v>
          </cell>
          <cell r="Q118" t="str">
            <v>Sce Cacao Maigre C9 PALL/0313</v>
          </cell>
          <cell r="R118" t="str">
            <v xml:space="preserve"> </v>
          </cell>
          <cell r="S118"/>
          <cell r="T118" t="str">
            <v xml:space="preserve"> </v>
          </cell>
          <cell r="U118" t="str">
            <v xml:space="preserve"> BT vérifié//Ordre créé</v>
          </cell>
          <cell r="V118" t="str">
            <v xml:space="preserve"> </v>
          </cell>
          <cell r="W118" t="str">
            <v xml:space="preserve"> </v>
          </cell>
          <cell r="X118" t="str">
            <v xml:space="preserve"> </v>
          </cell>
          <cell r="Y118" t="str">
            <v xml:space="preserve"> </v>
          </cell>
          <cell r="Z118" t="str">
            <v xml:space="preserve"> </v>
          </cell>
          <cell r="AA118"/>
          <cell r="AB118"/>
          <cell r="AC118" t="str">
            <v>FSC</v>
          </cell>
          <cell r="AD118" t="str">
            <v xml:space="preserve"> </v>
          </cell>
          <cell r="AE118" t="str">
            <v xml:space="preserve"> </v>
          </cell>
          <cell r="AF118"/>
          <cell r="AG118" t="str">
            <v xml:space="preserve"> </v>
          </cell>
          <cell r="AH118" t="str">
            <v xml:space="preserve"> </v>
          </cell>
          <cell r="AI118">
            <v>1148525</v>
          </cell>
          <cell r="AJ118" t="str">
            <v>FR12800232</v>
          </cell>
          <cell r="AK118">
            <v>0</v>
          </cell>
          <cell r="AL118">
            <v>0</v>
          </cell>
          <cell r="AM118" t="str">
            <v xml:space="preserve"> </v>
          </cell>
          <cell r="AN118"/>
          <cell r="AO118" t="str">
            <v>[0313]</v>
          </cell>
          <cell r="AP118">
            <v>43508</v>
          </cell>
          <cell r="AR118">
            <v>43509</v>
          </cell>
          <cell r="AS118" t="str">
            <v>PL001</v>
          </cell>
        </row>
        <row r="119">
          <cell r="B119">
            <v>2649960</v>
          </cell>
          <cell r="C119">
            <v>22000080</v>
          </cell>
          <cell r="D119" t="str">
            <v>SCE Cacao Maigre C9 PALL/0313</v>
          </cell>
          <cell r="E119">
            <v>43493</v>
          </cell>
          <cell r="F119">
            <v>1600</v>
          </cell>
          <cell r="G119">
            <v>300191</v>
          </cell>
          <cell r="H119" t="str">
            <v>30</v>
          </cell>
          <cell r="I119" t="str">
            <v>M</v>
          </cell>
          <cell r="J119">
            <v>43493</v>
          </cell>
          <cell r="K119">
            <v>43493</v>
          </cell>
          <cell r="L119" t="str">
            <v>WO</v>
          </cell>
          <cell r="M119" t="str">
            <v>KG</v>
          </cell>
          <cell r="N119" t="str">
            <v xml:space="preserve">       PL001</v>
          </cell>
          <cell r="O119">
            <v>43375</v>
          </cell>
          <cell r="P119">
            <v>0</v>
          </cell>
          <cell r="Q119" t="str">
            <v>Sce Cacao Maigre C9 PALL/0313</v>
          </cell>
          <cell r="R119" t="str">
            <v xml:space="preserve"> </v>
          </cell>
          <cell r="S119"/>
          <cell r="T119" t="str">
            <v xml:space="preserve"> </v>
          </cell>
          <cell r="U119" t="str">
            <v>Dossier imprimé//Ordre confirm</v>
          </cell>
          <cell r="V119" t="str">
            <v xml:space="preserve"> </v>
          </cell>
          <cell r="W119" t="str">
            <v xml:space="preserve"> </v>
          </cell>
          <cell r="X119" t="str">
            <v xml:space="preserve"> </v>
          </cell>
          <cell r="Y119" t="str">
            <v xml:space="preserve"> </v>
          </cell>
          <cell r="Z119" t="str">
            <v xml:space="preserve"> </v>
          </cell>
          <cell r="AA119"/>
          <cell r="AB119"/>
          <cell r="AC119" t="str">
            <v>FSC</v>
          </cell>
          <cell r="AD119" t="str">
            <v xml:space="preserve"> </v>
          </cell>
          <cell r="AE119" t="str">
            <v xml:space="preserve"> </v>
          </cell>
          <cell r="AF119"/>
          <cell r="AG119" t="str">
            <v xml:space="preserve"> </v>
          </cell>
          <cell r="AH119" t="str">
            <v xml:space="preserve"> </v>
          </cell>
          <cell r="AI119">
            <v>1148525</v>
          </cell>
          <cell r="AJ119" t="str">
            <v>FR12800232</v>
          </cell>
          <cell r="AK119">
            <v>0</v>
          </cell>
          <cell r="AL119">
            <v>0</v>
          </cell>
          <cell r="AM119" t="str">
            <v xml:space="preserve"> </v>
          </cell>
          <cell r="AN119"/>
          <cell r="AO119" t="str">
            <v>[0313]</v>
          </cell>
          <cell r="AP119">
            <v>43508</v>
          </cell>
          <cell r="AR119">
            <v>43509</v>
          </cell>
          <cell r="AS119" t="str">
            <v>PL001</v>
          </cell>
        </row>
        <row r="120">
          <cell r="B120">
            <v>2649962</v>
          </cell>
          <cell r="C120">
            <v>22000080</v>
          </cell>
          <cell r="D120" t="str">
            <v>SCE Cacao Maigre C9 PALL/0313</v>
          </cell>
          <cell r="E120">
            <v>43493</v>
          </cell>
          <cell r="F120">
            <v>1600</v>
          </cell>
          <cell r="G120">
            <v>300191</v>
          </cell>
          <cell r="H120" t="str">
            <v>10</v>
          </cell>
          <cell r="I120" t="str">
            <v>M</v>
          </cell>
          <cell r="J120">
            <v>43493</v>
          </cell>
          <cell r="K120">
            <v>43493</v>
          </cell>
          <cell r="L120" t="str">
            <v>WO</v>
          </cell>
          <cell r="M120" t="str">
            <v>KG</v>
          </cell>
          <cell r="N120" t="str">
            <v xml:space="preserve">       PL001</v>
          </cell>
          <cell r="O120">
            <v>43375</v>
          </cell>
          <cell r="P120">
            <v>0</v>
          </cell>
          <cell r="Q120" t="str">
            <v>Sce Cacao Maigre C9 PALL/0313</v>
          </cell>
          <cell r="R120" t="str">
            <v xml:space="preserve"> </v>
          </cell>
          <cell r="S120"/>
          <cell r="T120" t="str">
            <v xml:space="preserve"> </v>
          </cell>
          <cell r="U120" t="str">
            <v xml:space="preserve"> BT vérifié//Ordre créé</v>
          </cell>
          <cell r="V120" t="str">
            <v xml:space="preserve"> </v>
          </cell>
          <cell r="W120" t="str">
            <v xml:space="preserve"> </v>
          </cell>
          <cell r="X120" t="str">
            <v xml:space="preserve"> </v>
          </cell>
          <cell r="Y120" t="str">
            <v xml:space="preserve"> </v>
          </cell>
          <cell r="Z120" t="str">
            <v xml:space="preserve"> </v>
          </cell>
          <cell r="AA120"/>
          <cell r="AB120"/>
          <cell r="AC120" t="str">
            <v>FSC</v>
          </cell>
          <cell r="AD120" t="str">
            <v xml:space="preserve"> </v>
          </cell>
          <cell r="AE120" t="str">
            <v xml:space="preserve"> </v>
          </cell>
          <cell r="AF120"/>
          <cell r="AG120" t="str">
            <v xml:space="preserve"> </v>
          </cell>
          <cell r="AH120" t="str">
            <v xml:space="preserve"> </v>
          </cell>
          <cell r="AI120">
            <v>1148525</v>
          </cell>
          <cell r="AJ120" t="str">
            <v>FR12800232</v>
          </cell>
          <cell r="AK120">
            <v>0</v>
          </cell>
          <cell r="AL120">
            <v>0</v>
          </cell>
          <cell r="AM120" t="str">
            <v xml:space="preserve"> </v>
          </cell>
          <cell r="AN120"/>
          <cell r="AO120" t="str">
            <v>[0313]</v>
          </cell>
          <cell r="AP120">
            <v>43508</v>
          </cell>
          <cell r="AR120">
            <v>43509</v>
          </cell>
          <cell r="AS120" t="str">
            <v>PL001</v>
          </cell>
        </row>
        <row r="121">
          <cell r="B121">
            <v>2649963</v>
          </cell>
          <cell r="C121">
            <v>22000080</v>
          </cell>
          <cell r="D121" t="str">
            <v>SCE Cacao Maigre C9 PALL/0313</v>
          </cell>
          <cell r="E121">
            <v>43493</v>
          </cell>
          <cell r="F121">
            <v>1600</v>
          </cell>
          <cell r="G121">
            <v>300191</v>
          </cell>
          <cell r="H121" t="str">
            <v>10</v>
          </cell>
          <cell r="I121" t="str">
            <v>M</v>
          </cell>
          <cell r="J121">
            <v>43493</v>
          </cell>
          <cell r="K121">
            <v>43493</v>
          </cell>
          <cell r="L121" t="str">
            <v>WO</v>
          </cell>
          <cell r="M121" t="str">
            <v>KG</v>
          </cell>
          <cell r="N121" t="str">
            <v xml:space="preserve">       PL001</v>
          </cell>
          <cell r="O121">
            <v>43375</v>
          </cell>
          <cell r="P121">
            <v>0</v>
          </cell>
          <cell r="Q121" t="str">
            <v>Sce Cacao Maigre C9 PALL/0313</v>
          </cell>
          <cell r="R121" t="str">
            <v xml:space="preserve"> </v>
          </cell>
          <cell r="S121"/>
          <cell r="T121" t="str">
            <v xml:space="preserve"> </v>
          </cell>
          <cell r="U121" t="str">
            <v xml:space="preserve"> BT vérifié//Ordre créé</v>
          </cell>
          <cell r="V121" t="str">
            <v xml:space="preserve"> </v>
          </cell>
          <cell r="W121" t="str">
            <v xml:space="preserve"> </v>
          </cell>
          <cell r="X121" t="str">
            <v xml:space="preserve"> </v>
          </cell>
          <cell r="Y121" t="str">
            <v xml:space="preserve"> </v>
          </cell>
          <cell r="Z121" t="str">
            <v xml:space="preserve"> </v>
          </cell>
          <cell r="AA121"/>
          <cell r="AB121"/>
          <cell r="AC121" t="str">
            <v>FSC</v>
          </cell>
          <cell r="AD121" t="str">
            <v xml:space="preserve"> </v>
          </cell>
          <cell r="AE121" t="str">
            <v xml:space="preserve"> </v>
          </cell>
          <cell r="AF121"/>
          <cell r="AG121" t="str">
            <v xml:space="preserve"> </v>
          </cell>
          <cell r="AH121" t="str">
            <v xml:space="preserve"> </v>
          </cell>
          <cell r="AI121">
            <v>1148525</v>
          </cell>
          <cell r="AJ121" t="str">
            <v>FR12800232</v>
          </cell>
          <cell r="AK121">
            <v>0</v>
          </cell>
          <cell r="AL121">
            <v>0</v>
          </cell>
          <cell r="AM121" t="str">
            <v xml:space="preserve"> </v>
          </cell>
          <cell r="AN121"/>
          <cell r="AO121" t="str">
            <v>[0313]</v>
          </cell>
          <cell r="AP121">
            <v>43508</v>
          </cell>
          <cell r="AR121">
            <v>43509</v>
          </cell>
          <cell r="AS121" t="str">
            <v>PL001</v>
          </cell>
        </row>
        <row r="122">
          <cell r="B122">
            <v>2649942</v>
          </cell>
          <cell r="C122">
            <v>22000058</v>
          </cell>
          <cell r="D122" t="str">
            <v>SCE Caramel BS C3 PALL/0318</v>
          </cell>
          <cell r="E122">
            <v>43493</v>
          </cell>
          <cell r="F122">
            <v>1600</v>
          </cell>
          <cell r="G122">
            <v>300191</v>
          </cell>
          <cell r="H122" t="str">
            <v>10</v>
          </cell>
          <cell r="I122" t="str">
            <v>M</v>
          </cell>
          <cell r="J122">
            <v>43493</v>
          </cell>
          <cell r="K122">
            <v>43493</v>
          </cell>
          <cell r="L122" t="str">
            <v>WO</v>
          </cell>
          <cell r="M122" t="str">
            <v>KG</v>
          </cell>
          <cell r="N122" t="str">
            <v xml:space="preserve">       PL001</v>
          </cell>
          <cell r="O122">
            <v>43375</v>
          </cell>
          <cell r="P122">
            <v>0</v>
          </cell>
          <cell r="Q122" t="str">
            <v>Sce Caramel BS C3 PALL/0318</v>
          </cell>
          <cell r="R122" t="str">
            <v xml:space="preserve"> </v>
          </cell>
          <cell r="S122"/>
          <cell r="T122" t="str">
            <v xml:space="preserve"> </v>
          </cell>
          <cell r="U122" t="str">
            <v xml:space="preserve"> BT vérifié//Ordre créé</v>
          </cell>
          <cell r="V122" t="str">
            <v xml:space="preserve"> </v>
          </cell>
          <cell r="W122" t="str">
            <v xml:space="preserve"> </v>
          </cell>
          <cell r="X122" t="str">
            <v xml:space="preserve"> </v>
          </cell>
          <cell r="Y122" t="str">
            <v xml:space="preserve"> </v>
          </cell>
          <cell r="Z122" t="str">
            <v xml:space="preserve"> </v>
          </cell>
          <cell r="AA122"/>
          <cell r="AB122"/>
          <cell r="AC122" t="str">
            <v>FSC</v>
          </cell>
          <cell r="AD122" t="str">
            <v xml:space="preserve"> </v>
          </cell>
          <cell r="AE122" t="str">
            <v xml:space="preserve"> </v>
          </cell>
          <cell r="AF122"/>
          <cell r="AG122" t="str">
            <v xml:space="preserve"> </v>
          </cell>
          <cell r="AH122" t="str">
            <v xml:space="preserve"> </v>
          </cell>
          <cell r="AI122">
            <v>1148503</v>
          </cell>
          <cell r="AJ122" t="str">
            <v>FR12800053</v>
          </cell>
          <cell r="AK122">
            <v>0</v>
          </cell>
          <cell r="AL122">
            <v>0</v>
          </cell>
          <cell r="AM122" t="str">
            <v xml:space="preserve"> </v>
          </cell>
          <cell r="AN122"/>
          <cell r="AO122" t="str">
            <v>[0318]</v>
          </cell>
          <cell r="AP122">
            <v>43583</v>
          </cell>
          <cell r="AR122">
            <v>43530</v>
          </cell>
          <cell r="AS122" t="str">
            <v>PL001</v>
          </cell>
        </row>
        <row r="123">
          <cell r="B123">
            <v>2649943</v>
          </cell>
          <cell r="C123">
            <v>22000058</v>
          </cell>
          <cell r="D123" t="str">
            <v>SCE Caramel BS C3 PALL/0318</v>
          </cell>
          <cell r="E123">
            <v>43493</v>
          </cell>
          <cell r="F123">
            <v>1600</v>
          </cell>
          <cell r="G123">
            <v>300191</v>
          </cell>
          <cell r="H123" t="str">
            <v>10</v>
          </cell>
          <cell r="I123" t="str">
            <v>M</v>
          </cell>
          <cell r="J123">
            <v>43493</v>
          </cell>
          <cell r="K123">
            <v>43493</v>
          </cell>
          <cell r="L123" t="str">
            <v>WO</v>
          </cell>
          <cell r="M123" t="str">
            <v>KG</v>
          </cell>
          <cell r="N123" t="str">
            <v xml:space="preserve">       PL001</v>
          </cell>
          <cell r="O123">
            <v>43375</v>
          </cell>
          <cell r="P123">
            <v>0</v>
          </cell>
          <cell r="Q123" t="str">
            <v>Sce Caramel BS C3 PALL/0318</v>
          </cell>
          <cell r="R123" t="str">
            <v xml:space="preserve"> </v>
          </cell>
          <cell r="S123"/>
          <cell r="T123" t="str">
            <v xml:space="preserve"> </v>
          </cell>
          <cell r="U123" t="str">
            <v xml:space="preserve"> BT vérifié//Ordre créé</v>
          </cell>
          <cell r="V123" t="str">
            <v xml:space="preserve"> </v>
          </cell>
          <cell r="W123" t="str">
            <v xml:space="preserve"> </v>
          </cell>
          <cell r="X123" t="str">
            <v xml:space="preserve"> </v>
          </cell>
          <cell r="Y123" t="str">
            <v xml:space="preserve"> </v>
          </cell>
          <cell r="Z123" t="str">
            <v xml:space="preserve"> </v>
          </cell>
          <cell r="AA123"/>
          <cell r="AB123"/>
          <cell r="AC123" t="str">
            <v>FSC</v>
          </cell>
          <cell r="AD123" t="str">
            <v xml:space="preserve"> </v>
          </cell>
          <cell r="AE123" t="str">
            <v xml:space="preserve"> </v>
          </cell>
          <cell r="AF123"/>
          <cell r="AG123" t="str">
            <v xml:space="preserve"> </v>
          </cell>
          <cell r="AH123" t="str">
            <v xml:space="preserve"> </v>
          </cell>
          <cell r="AI123">
            <v>1148503</v>
          </cell>
          <cell r="AJ123" t="str">
            <v>FR12800053</v>
          </cell>
          <cell r="AK123">
            <v>0</v>
          </cell>
          <cell r="AL123">
            <v>0</v>
          </cell>
          <cell r="AM123" t="str">
            <v xml:space="preserve"> </v>
          </cell>
          <cell r="AN123"/>
          <cell r="AO123" t="str">
            <v>[0318]</v>
          </cell>
          <cell r="AP123">
            <v>43583</v>
          </cell>
          <cell r="AR123">
            <v>43530</v>
          </cell>
          <cell r="AS123" t="str">
            <v>PL001</v>
          </cell>
        </row>
        <row r="124">
          <cell r="B124"/>
          <cell r="C124"/>
          <cell r="D124"/>
          <cell r="E124"/>
          <cell r="F124"/>
          <cell r="G124"/>
          <cell r="H124"/>
          <cell r="I124"/>
          <cell r="J124"/>
          <cell r="K124"/>
          <cell r="L124"/>
          <cell r="M124"/>
          <cell r="N124"/>
          <cell r="O124"/>
          <cell r="P124"/>
          <cell r="Q124"/>
          <cell r="R124"/>
          <cell r="S124"/>
          <cell r="T124"/>
          <cell r="U124"/>
          <cell r="V124"/>
          <cell r="W124"/>
          <cell r="X124"/>
          <cell r="Y124"/>
          <cell r="Z124"/>
          <cell r="AA124"/>
          <cell r="AB124"/>
          <cell r="AC124"/>
          <cell r="AD124"/>
          <cell r="AE124"/>
          <cell r="AF124"/>
          <cell r="AG124"/>
          <cell r="AH124"/>
          <cell r="AI124"/>
          <cell r="AJ124"/>
          <cell r="AK124"/>
          <cell r="AL124"/>
          <cell r="AM124"/>
          <cell r="AN124"/>
          <cell r="AO124"/>
          <cell r="AP124"/>
        </row>
        <row r="125">
          <cell r="B125"/>
          <cell r="C125"/>
          <cell r="D125"/>
          <cell r="E125"/>
          <cell r="F125"/>
          <cell r="G125"/>
          <cell r="H125"/>
          <cell r="I125"/>
          <cell r="J125"/>
          <cell r="K125"/>
          <cell r="L125"/>
          <cell r="M125"/>
          <cell r="N125"/>
          <cell r="O125"/>
          <cell r="P125"/>
          <cell r="Q125"/>
          <cell r="R125"/>
          <cell r="S125"/>
          <cell r="T125"/>
          <cell r="U125"/>
          <cell r="V125"/>
          <cell r="W125"/>
          <cell r="X125"/>
          <cell r="Y125"/>
          <cell r="Z125"/>
          <cell r="AA125"/>
          <cell r="AB125"/>
          <cell r="AC125"/>
          <cell r="AD125"/>
          <cell r="AE125"/>
          <cell r="AF125"/>
          <cell r="AG125"/>
          <cell r="AH125"/>
          <cell r="AI125"/>
          <cell r="AJ125"/>
          <cell r="AK125"/>
          <cell r="AL125"/>
          <cell r="AM125"/>
          <cell r="AN125"/>
          <cell r="AO125"/>
          <cell r="AP125"/>
        </row>
        <row r="126">
          <cell r="B126">
            <v>2554375</v>
          </cell>
          <cell r="C126">
            <v>22000478</v>
          </cell>
          <cell r="D126" t="str">
            <v>Enrob Batonnet OREO New</v>
          </cell>
          <cell r="E126">
            <v>43493</v>
          </cell>
          <cell r="F126">
            <v>1000</v>
          </cell>
          <cell r="G126">
            <v>300191</v>
          </cell>
          <cell r="H126" t="str">
            <v>10</v>
          </cell>
          <cell r="I126" t="str">
            <v>M</v>
          </cell>
          <cell r="J126">
            <v>43493</v>
          </cell>
          <cell r="K126">
            <v>43493</v>
          </cell>
          <cell r="L126" t="str">
            <v>WO</v>
          </cell>
          <cell r="M126" t="str">
            <v>KG</v>
          </cell>
          <cell r="N126" t="str">
            <v xml:space="preserve">       PL001</v>
          </cell>
          <cell r="O126">
            <v>43322</v>
          </cell>
          <cell r="P126">
            <v>0</v>
          </cell>
          <cell r="Q126" t="str">
            <v>Enrob Batonnet OREO New</v>
          </cell>
          <cell r="R126" t="str">
            <v xml:space="preserve"> </v>
          </cell>
          <cell r="S126"/>
          <cell r="T126" t="str">
            <v xml:space="preserve"> </v>
          </cell>
          <cell r="U126" t="str">
            <v xml:space="preserve"> BT vérifié//Ordre créé</v>
          </cell>
          <cell r="V126" t="str">
            <v xml:space="preserve"> </v>
          </cell>
          <cell r="W126" t="str">
            <v xml:space="preserve"> </v>
          </cell>
          <cell r="X126" t="str">
            <v xml:space="preserve"> </v>
          </cell>
          <cell r="Y126" t="str">
            <v xml:space="preserve"> </v>
          </cell>
          <cell r="Z126" t="str">
            <v xml:space="preserve"> </v>
          </cell>
          <cell r="AA126"/>
          <cell r="AB126"/>
          <cell r="AC126" t="str">
            <v>FSC</v>
          </cell>
          <cell r="AD126" t="str">
            <v xml:space="preserve"> </v>
          </cell>
          <cell r="AE126" t="str">
            <v xml:space="preserve"> </v>
          </cell>
          <cell r="AF126"/>
          <cell r="AG126" t="str">
            <v xml:space="preserve"> </v>
          </cell>
          <cell r="AH126" t="str">
            <v xml:space="preserve"> </v>
          </cell>
          <cell r="AI126">
            <v>1247071</v>
          </cell>
          <cell r="AJ126" t="str">
            <v>FR22000478</v>
          </cell>
          <cell r="AK126">
            <v>0</v>
          </cell>
          <cell r="AL126">
            <v>0</v>
          </cell>
          <cell r="AM126" t="str">
            <v xml:space="preserve"> </v>
          </cell>
          <cell r="AN126"/>
          <cell r="AO126" t="str">
            <v>[ENROB]</v>
          </cell>
          <cell r="AP126">
            <v>43494</v>
          </cell>
        </row>
        <row r="127">
          <cell r="B127">
            <v>2699387</v>
          </cell>
          <cell r="C127">
            <v>22000478</v>
          </cell>
          <cell r="D127" t="str">
            <v>Enrob Batonnet OREO New</v>
          </cell>
          <cell r="E127">
            <v>43493</v>
          </cell>
          <cell r="F127">
            <v>1000</v>
          </cell>
          <cell r="G127">
            <v>300191</v>
          </cell>
          <cell r="H127" t="str">
            <v>10</v>
          </cell>
          <cell r="I127" t="str">
            <v>M</v>
          </cell>
          <cell r="J127">
            <v>43493</v>
          </cell>
          <cell r="K127">
            <v>43493</v>
          </cell>
          <cell r="L127" t="str">
            <v>WO</v>
          </cell>
          <cell r="M127" t="str">
            <v>KG</v>
          </cell>
          <cell r="N127" t="str">
            <v xml:space="preserve">       PL001</v>
          </cell>
          <cell r="O127">
            <v>43396</v>
          </cell>
          <cell r="P127">
            <v>0</v>
          </cell>
          <cell r="Q127" t="str">
            <v>Enrob Batonnet OREO New</v>
          </cell>
          <cell r="R127" t="str">
            <v xml:space="preserve"> </v>
          </cell>
          <cell r="S127"/>
          <cell r="T127" t="str">
            <v xml:space="preserve"> </v>
          </cell>
          <cell r="U127" t="str">
            <v xml:space="preserve"> BT vérifié//Ordre créé</v>
          </cell>
          <cell r="V127" t="str">
            <v xml:space="preserve"> </v>
          </cell>
          <cell r="W127" t="str">
            <v xml:space="preserve"> </v>
          </cell>
          <cell r="X127" t="str">
            <v xml:space="preserve"> </v>
          </cell>
          <cell r="Y127" t="str">
            <v xml:space="preserve"> </v>
          </cell>
          <cell r="Z127" t="str">
            <v xml:space="preserve"> </v>
          </cell>
          <cell r="AA127"/>
          <cell r="AB127"/>
          <cell r="AC127" t="str">
            <v>FSC</v>
          </cell>
          <cell r="AD127" t="str">
            <v xml:space="preserve"> </v>
          </cell>
          <cell r="AE127" t="str">
            <v xml:space="preserve"> </v>
          </cell>
          <cell r="AF127"/>
          <cell r="AG127" t="str">
            <v xml:space="preserve"> </v>
          </cell>
          <cell r="AH127" t="str">
            <v xml:space="preserve"> </v>
          </cell>
          <cell r="AI127">
            <v>1247071</v>
          </cell>
          <cell r="AJ127" t="str">
            <v>FR22000478</v>
          </cell>
          <cell r="AK127">
            <v>0</v>
          </cell>
          <cell r="AL127">
            <v>0</v>
          </cell>
          <cell r="AM127" t="str">
            <v xml:space="preserve"> </v>
          </cell>
          <cell r="AN127"/>
          <cell r="AO127" t="str">
            <v>[ENROB]</v>
          </cell>
          <cell r="AP127">
            <v>43494</v>
          </cell>
        </row>
        <row r="128">
          <cell r="B128">
            <v>2650119</v>
          </cell>
          <cell r="C128">
            <v>22000478</v>
          </cell>
          <cell r="D128" t="str">
            <v>Enrob Batonnet OREO New</v>
          </cell>
          <cell r="E128">
            <v>43493</v>
          </cell>
          <cell r="F128">
            <v>1000</v>
          </cell>
          <cell r="G128">
            <v>300191</v>
          </cell>
          <cell r="H128" t="str">
            <v>10</v>
          </cell>
          <cell r="I128" t="str">
            <v>M</v>
          </cell>
          <cell r="J128">
            <v>43493</v>
          </cell>
          <cell r="K128">
            <v>43493</v>
          </cell>
          <cell r="L128" t="str">
            <v>WO</v>
          </cell>
          <cell r="M128" t="str">
            <v>KG</v>
          </cell>
          <cell r="N128" t="str">
            <v xml:space="preserve">       PL001</v>
          </cell>
          <cell r="O128">
            <v>43375</v>
          </cell>
          <cell r="P128">
            <v>0</v>
          </cell>
          <cell r="Q128" t="str">
            <v>Enrob Batonnet OREO New</v>
          </cell>
          <cell r="R128" t="str">
            <v xml:space="preserve"> </v>
          </cell>
          <cell r="S128"/>
          <cell r="T128" t="str">
            <v xml:space="preserve"> </v>
          </cell>
          <cell r="U128" t="str">
            <v xml:space="preserve"> BT vérifié//Ordre créé</v>
          </cell>
          <cell r="V128" t="str">
            <v xml:space="preserve"> </v>
          </cell>
          <cell r="W128" t="str">
            <v xml:space="preserve"> </v>
          </cell>
          <cell r="X128" t="str">
            <v xml:space="preserve"> </v>
          </cell>
          <cell r="Y128" t="str">
            <v xml:space="preserve"> </v>
          </cell>
          <cell r="Z128" t="str">
            <v xml:space="preserve"> </v>
          </cell>
          <cell r="AA128"/>
          <cell r="AB128"/>
          <cell r="AC128" t="str">
            <v>FSC</v>
          </cell>
          <cell r="AD128" t="str">
            <v xml:space="preserve"> </v>
          </cell>
          <cell r="AE128" t="str">
            <v xml:space="preserve"> </v>
          </cell>
          <cell r="AF128"/>
          <cell r="AG128" t="str">
            <v xml:space="preserve"> </v>
          </cell>
          <cell r="AH128" t="str">
            <v xml:space="preserve"> </v>
          </cell>
          <cell r="AI128">
            <v>1247071</v>
          </cell>
          <cell r="AJ128" t="str">
            <v>FR22000478</v>
          </cell>
          <cell r="AK128">
            <v>0</v>
          </cell>
          <cell r="AL128">
            <v>0</v>
          </cell>
          <cell r="AM128" t="str">
            <v xml:space="preserve"> </v>
          </cell>
          <cell r="AN128"/>
          <cell r="AO128" t="str">
            <v>[ENROB]</v>
          </cell>
          <cell r="AP128">
            <v>43494</v>
          </cell>
        </row>
        <row r="129">
          <cell r="B129">
            <v>2650120</v>
          </cell>
          <cell r="C129">
            <v>22000478</v>
          </cell>
          <cell r="D129" t="str">
            <v>Enrob Batonnet OREO New</v>
          </cell>
          <cell r="E129">
            <v>43493</v>
          </cell>
          <cell r="F129">
            <v>1000</v>
          </cell>
          <cell r="G129">
            <v>300191</v>
          </cell>
          <cell r="H129" t="str">
            <v>10</v>
          </cell>
          <cell r="I129" t="str">
            <v>M</v>
          </cell>
          <cell r="J129">
            <v>43493</v>
          </cell>
          <cell r="K129">
            <v>43493</v>
          </cell>
          <cell r="L129" t="str">
            <v>WO</v>
          </cell>
          <cell r="M129" t="str">
            <v>KG</v>
          </cell>
          <cell r="N129" t="str">
            <v xml:space="preserve">       PL001</v>
          </cell>
          <cell r="O129">
            <v>43375</v>
          </cell>
          <cell r="P129">
            <v>0</v>
          </cell>
          <cell r="Q129" t="str">
            <v>Enrob Batonnet OREO New</v>
          </cell>
          <cell r="R129" t="str">
            <v xml:space="preserve"> </v>
          </cell>
          <cell r="S129"/>
          <cell r="T129" t="str">
            <v xml:space="preserve"> </v>
          </cell>
          <cell r="U129" t="str">
            <v xml:space="preserve"> BT vérifié//Ordre créé</v>
          </cell>
          <cell r="V129" t="str">
            <v xml:space="preserve"> </v>
          </cell>
          <cell r="W129" t="str">
            <v xml:space="preserve"> </v>
          </cell>
          <cell r="X129" t="str">
            <v xml:space="preserve"> </v>
          </cell>
          <cell r="Y129" t="str">
            <v xml:space="preserve"> </v>
          </cell>
          <cell r="Z129" t="str">
            <v xml:space="preserve"> </v>
          </cell>
          <cell r="AA129"/>
          <cell r="AB129"/>
          <cell r="AC129" t="str">
            <v>FSC</v>
          </cell>
          <cell r="AD129" t="str">
            <v xml:space="preserve"> </v>
          </cell>
          <cell r="AE129" t="str">
            <v xml:space="preserve"> </v>
          </cell>
          <cell r="AF129"/>
          <cell r="AG129" t="str">
            <v xml:space="preserve"> </v>
          </cell>
          <cell r="AH129" t="str">
            <v xml:space="preserve"> </v>
          </cell>
          <cell r="AI129">
            <v>1247071</v>
          </cell>
          <cell r="AJ129" t="str">
            <v>FR22000478</v>
          </cell>
          <cell r="AK129">
            <v>0</v>
          </cell>
          <cell r="AL129">
            <v>0</v>
          </cell>
          <cell r="AM129" t="str">
            <v xml:space="preserve"> </v>
          </cell>
          <cell r="AN129"/>
          <cell r="AO129" t="str">
            <v>[ENROB]</v>
          </cell>
          <cell r="AP129">
            <v>43494</v>
          </cell>
        </row>
        <row r="130">
          <cell r="B130">
            <v>2554377</v>
          </cell>
          <cell r="C130">
            <v>22000478</v>
          </cell>
          <cell r="D130" t="str">
            <v>Enrob Batonnet OREO New</v>
          </cell>
          <cell r="E130">
            <v>43493</v>
          </cell>
          <cell r="F130">
            <v>1000</v>
          </cell>
          <cell r="G130">
            <v>300191</v>
          </cell>
          <cell r="H130" t="str">
            <v>10</v>
          </cell>
          <cell r="I130" t="str">
            <v>M</v>
          </cell>
          <cell r="J130">
            <v>43493</v>
          </cell>
          <cell r="K130">
            <v>43493</v>
          </cell>
          <cell r="L130" t="str">
            <v>WO</v>
          </cell>
          <cell r="M130" t="str">
            <v>KG</v>
          </cell>
          <cell r="N130" t="str">
            <v xml:space="preserve">       PL001</v>
          </cell>
          <cell r="O130">
            <v>43322</v>
          </cell>
          <cell r="P130">
            <v>0</v>
          </cell>
          <cell r="Q130" t="str">
            <v>Enrob Batonnet OREO New</v>
          </cell>
          <cell r="R130" t="str">
            <v xml:space="preserve"> </v>
          </cell>
          <cell r="S130"/>
          <cell r="T130" t="str">
            <v xml:space="preserve"> </v>
          </cell>
          <cell r="U130" t="str">
            <v xml:space="preserve"> BT vérifié//Ordre créé</v>
          </cell>
          <cell r="V130" t="str">
            <v xml:space="preserve"> </v>
          </cell>
          <cell r="W130" t="str">
            <v xml:space="preserve"> </v>
          </cell>
          <cell r="X130" t="str">
            <v xml:space="preserve"> </v>
          </cell>
          <cell r="Y130" t="str">
            <v xml:space="preserve"> </v>
          </cell>
          <cell r="Z130" t="str">
            <v xml:space="preserve"> </v>
          </cell>
          <cell r="AA130"/>
          <cell r="AB130"/>
          <cell r="AC130" t="str">
            <v>FSC</v>
          </cell>
          <cell r="AD130" t="str">
            <v xml:space="preserve"> </v>
          </cell>
          <cell r="AE130" t="str">
            <v xml:space="preserve"> </v>
          </cell>
          <cell r="AF130"/>
          <cell r="AG130" t="str">
            <v xml:space="preserve"> </v>
          </cell>
          <cell r="AH130" t="str">
            <v xml:space="preserve"> </v>
          </cell>
          <cell r="AI130">
            <v>1247071</v>
          </cell>
          <cell r="AJ130" t="str">
            <v>FR22000478</v>
          </cell>
          <cell r="AK130">
            <v>0</v>
          </cell>
          <cell r="AL130">
            <v>0</v>
          </cell>
          <cell r="AM130" t="str">
            <v xml:space="preserve"> </v>
          </cell>
          <cell r="AN130"/>
          <cell r="AO130" t="str">
            <v>[ENROB]</v>
          </cell>
          <cell r="AP130">
            <v>43494</v>
          </cell>
        </row>
        <row r="131">
          <cell r="B131">
            <v>2554376</v>
          </cell>
          <cell r="C131">
            <v>22000478</v>
          </cell>
          <cell r="D131" t="str">
            <v>Enrob Batonnet OREO New</v>
          </cell>
          <cell r="E131">
            <v>43493</v>
          </cell>
          <cell r="F131">
            <v>1000</v>
          </cell>
          <cell r="G131">
            <v>300191</v>
          </cell>
          <cell r="H131" t="str">
            <v>10</v>
          </cell>
          <cell r="I131" t="str">
            <v>M</v>
          </cell>
          <cell r="J131">
            <v>43493</v>
          </cell>
          <cell r="K131">
            <v>43493</v>
          </cell>
          <cell r="L131" t="str">
            <v>WO</v>
          </cell>
          <cell r="M131" t="str">
            <v>KG</v>
          </cell>
          <cell r="N131" t="str">
            <v xml:space="preserve">       PL001</v>
          </cell>
          <cell r="O131">
            <v>43322</v>
          </cell>
          <cell r="P131">
            <v>0</v>
          </cell>
          <cell r="Q131" t="str">
            <v>Enrob Batonnet OREO New</v>
          </cell>
          <cell r="R131" t="str">
            <v xml:space="preserve"> </v>
          </cell>
          <cell r="S131"/>
          <cell r="T131" t="str">
            <v xml:space="preserve"> </v>
          </cell>
          <cell r="U131" t="str">
            <v xml:space="preserve"> BT vérifié//Ordre créé</v>
          </cell>
          <cell r="V131" t="str">
            <v xml:space="preserve"> </v>
          </cell>
          <cell r="W131" t="str">
            <v xml:space="preserve"> </v>
          </cell>
          <cell r="X131" t="str">
            <v xml:space="preserve"> </v>
          </cell>
          <cell r="Y131" t="str">
            <v xml:space="preserve"> </v>
          </cell>
          <cell r="Z131" t="str">
            <v xml:space="preserve"> </v>
          </cell>
          <cell r="AA131"/>
          <cell r="AB131"/>
          <cell r="AC131" t="str">
            <v>FSC</v>
          </cell>
          <cell r="AD131" t="str">
            <v xml:space="preserve"> </v>
          </cell>
          <cell r="AE131" t="str">
            <v xml:space="preserve"> </v>
          </cell>
          <cell r="AF131"/>
          <cell r="AG131" t="str">
            <v xml:space="preserve"> </v>
          </cell>
          <cell r="AH131" t="str">
            <v xml:space="preserve"> </v>
          </cell>
          <cell r="AI131">
            <v>1247071</v>
          </cell>
          <cell r="AJ131" t="str">
            <v>FR22000478</v>
          </cell>
          <cell r="AK131">
            <v>0</v>
          </cell>
          <cell r="AL131">
            <v>0</v>
          </cell>
          <cell r="AM131" t="str">
            <v xml:space="preserve"> </v>
          </cell>
          <cell r="AN131"/>
          <cell r="AO131" t="str">
            <v>[ENROB]</v>
          </cell>
          <cell r="AP131">
            <v>43494</v>
          </cell>
        </row>
        <row r="132">
          <cell r="B132">
            <v>2650121</v>
          </cell>
          <cell r="C132">
            <v>22000478</v>
          </cell>
          <cell r="D132" t="str">
            <v>Enrob Batonnet OREO New</v>
          </cell>
          <cell r="E132">
            <v>43493</v>
          </cell>
          <cell r="F132">
            <v>1000</v>
          </cell>
          <cell r="G132">
            <v>300191</v>
          </cell>
          <cell r="H132" t="str">
            <v>10</v>
          </cell>
          <cell r="I132" t="str">
            <v>M</v>
          </cell>
          <cell r="J132">
            <v>43493</v>
          </cell>
          <cell r="K132">
            <v>43493</v>
          </cell>
          <cell r="L132" t="str">
            <v>WO</v>
          </cell>
          <cell r="M132" t="str">
            <v>KG</v>
          </cell>
          <cell r="N132" t="str">
            <v xml:space="preserve">       PL001</v>
          </cell>
          <cell r="O132">
            <v>43375</v>
          </cell>
          <cell r="P132">
            <v>0</v>
          </cell>
          <cell r="Q132" t="str">
            <v>Enrob Batonnet OREO New</v>
          </cell>
          <cell r="R132" t="str">
            <v xml:space="preserve"> </v>
          </cell>
          <cell r="S132"/>
          <cell r="T132" t="str">
            <v xml:space="preserve"> </v>
          </cell>
          <cell r="U132" t="str">
            <v xml:space="preserve"> BT vérifié//Ordre créé</v>
          </cell>
          <cell r="V132" t="str">
            <v xml:space="preserve"> </v>
          </cell>
          <cell r="W132" t="str">
            <v xml:space="preserve"> </v>
          </cell>
          <cell r="X132" t="str">
            <v xml:space="preserve"> </v>
          </cell>
          <cell r="Y132" t="str">
            <v xml:space="preserve"> </v>
          </cell>
          <cell r="Z132" t="str">
            <v xml:space="preserve"> </v>
          </cell>
          <cell r="AA132"/>
          <cell r="AB132"/>
          <cell r="AC132" t="str">
            <v>FSC</v>
          </cell>
          <cell r="AD132" t="str">
            <v xml:space="preserve"> </v>
          </cell>
          <cell r="AE132" t="str">
            <v xml:space="preserve"> </v>
          </cell>
          <cell r="AF132"/>
          <cell r="AG132" t="str">
            <v xml:space="preserve"> </v>
          </cell>
          <cell r="AH132" t="str">
            <v xml:space="preserve"> </v>
          </cell>
          <cell r="AI132">
            <v>1247071</v>
          </cell>
          <cell r="AJ132" t="str">
            <v>FR22000478</v>
          </cell>
          <cell r="AK132">
            <v>0</v>
          </cell>
          <cell r="AL132">
            <v>0</v>
          </cell>
          <cell r="AM132" t="str">
            <v xml:space="preserve"> </v>
          </cell>
          <cell r="AN132"/>
          <cell r="AO132" t="str">
            <v>[ENROB]</v>
          </cell>
          <cell r="AP132">
            <v>43494</v>
          </cell>
        </row>
        <row r="133">
          <cell r="B133">
            <v>2650122</v>
          </cell>
          <cell r="C133">
            <v>22000478</v>
          </cell>
          <cell r="D133" t="str">
            <v>Enrob Batonnet OREO New</v>
          </cell>
          <cell r="E133">
            <v>43493</v>
          </cell>
          <cell r="F133">
            <v>1000</v>
          </cell>
          <cell r="G133">
            <v>300191</v>
          </cell>
          <cell r="H133" t="str">
            <v>10</v>
          </cell>
          <cell r="I133" t="str">
            <v>M</v>
          </cell>
          <cell r="J133">
            <v>43493</v>
          </cell>
          <cell r="K133">
            <v>43493</v>
          </cell>
          <cell r="L133" t="str">
            <v>WO</v>
          </cell>
          <cell r="M133" t="str">
            <v>KG</v>
          </cell>
          <cell r="N133" t="str">
            <v xml:space="preserve">       PL001</v>
          </cell>
          <cell r="O133">
            <v>43375</v>
          </cell>
          <cell r="P133">
            <v>0</v>
          </cell>
          <cell r="Q133" t="str">
            <v>Enrob Batonnet OREO New</v>
          </cell>
          <cell r="R133" t="str">
            <v xml:space="preserve"> </v>
          </cell>
          <cell r="S133"/>
          <cell r="T133" t="str">
            <v xml:space="preserve"> </v>
          </cell>
          <cell r="U133" t="str">
            <v xml:space="preserve"> BT vérifié//Ordre créé</v>
          </cell>
          <cell r="V133" t="str">
            <v xml:space="preserve"> </v>
          </cell>
          <cell r="W133" t="str">
            <v xml:space="preserve"> </v>
          </cell>
          <cell r="X133" t="str">
            <v xml:space="preserve"> </v>
          </cell>
          <cell r="Y133" t="str">
            <v xml:space="preserve"> </v>
          </cell>
          <cell r="Z133" t="str">
            <v xml:space="preserve"> </v>
          </cell>
          <cell r="AA133"/>
          <cell r="AB133"/>
          <cell r="AC133" t="str">
            <v>FSC</v>
          </cell>
          <cell r="AD133" t="str">
            <v xml:space="preserve"> </v>
          </cell>
          <cell r="AE133" t="str">
            <v xml:space="preserve"> </v>
          </cell>
          <cell r="AF133"/>
          <cell r="AG133" t="str">
            <v xml:space="preserve"> </v>
          </cell>
          <cell r="AH133" t="str">
            <v xml:space="preserve"> </v>
          </cell>
          <cell r="AI133">
            <v>1247071</v>
          </cell>
          <cell r="AJ133" t="str">
            <v>FR22000478</v>
          </cell>
          <cell r="AK133">
            <v>0</v>
          </cell>
          <cell r="AL133">
            <v>0</v>
          </cell>
          <cell r="AM133" t="str">
            <v xml:space="preserve"> </v>
          </cell>
          <cell r="AN133"/>
          <cell r="AO133" t="str">
            <v>[ENROB]</v>
          </cell>
          <cell r="AP133">
            <v>43494</v>
          </cell>
        </row>
        <row r="134">
          <cell r="B134">
            <v>2699386</v>
          </cell>
          <cell r="C134">
            <v>22000478</v>
          </cell>
          <cell r="D134" t="str">
            <v>Enrob Batonnet OREO New</v>
          </cell>
          <cell r="E134">
            <v>43493</v>
          </cell>
          <cell r="F134">
            <v>1000</v>
          </cell>
          <cell r="G134">
            <v>300191</v>
          </cell>
          <cell r="H134" t="str">
            <v>10</v>
          </cell>
          <cell r="I134" t="str">
            <v>M</v>
          </cell>
          <cell r="J134">
            <v>43493</v>
          </cell>
          <cell r="K134">
            <v>43493</v>
          </cell>
          <cell r="L134" t="str">
            <v>WO</v>
          </cell>
          <cell r="M134" t="str">
            <v>KG</v>
          </cell>
          <cell r="N134" t="str">
            <v xml:space="preserve">       PL001</v>
          </cell>
          <cell r="O134">
            <v>43396</v>
          </cell>
          <cell r="P134">
            <v>0</v>
          </cell>
          <cell r="Q134" t="str">
            <v>Enrob Batonnet OREO New</v>
          </cell>
          <cell r="R134" t="str">
            <v xml:space="preserve"> </v>
          </cell>
          <cell r="S134"/>
          <cell r="T134" t="str">
            <v xml:space="preserve"> </v>
          </cell>
          <cell r="U134" t="str">
            <v xml:space="preserve"> BT vérifié//Ordre créé</v>
          </cell>
          <cell r="V134" t="str">
            <v xml:space="preserve"> </v>
          </cell>
          <cell r="W134" t="str">
            <v xml:space="preserve"> </v>
          </cell>
          <cell r="X134" t="str">
            <v xml:space="preserve"> </v>
          </cell>
          <cell r="Y134" t="str">
            <v xml:space="preserve"> </v>
          </cell>
          <cell r="Z134" t="str">
            <v xml:space="preserve"> </v>
          </cell>
          <cell r="AA134"/>
          <cell r="AB134"/>
          <cell r="AC134" t="str">
            <v>FSC</v>
          </cell>
          <cell r="AD134" t="str">
            <v xml:space="preserve"> </v>
          </cell>
          <cell r="AE134" t="str">
            <v xml:space="preserve"> </v>
          </cell>
          <cell r="AF134"/>
          <cell r="AG134" t="str">
            <v xml:space="preserve"> </v>
          </cell>
          <cell r="AH134" t="str">
            <v xml:space="preserve"> </v>
          </cell>
          <cell r="AI134">
            <v>1247071</v>
          </cell>
          <cell r="AJ134" t="str">
            <v>FR22000478</v>
          </cell>
          <cell r="AK134">
            <v>0</v>
          </cell>
          <cell r="AL134">
            <v>0</v>
          </cell>
          <cell r="AM134" t="str">
            <v xml:space="preserve"> </v>
          </cell>
          <cell r="AN134"/>
          <cell r="AO134" t="str">
            <v>[ENROB]</v>
          </cell>
          <cell r="AP134">
            <v>43494</v>
          </cell>
        </row>
        <row r="135">
          <cell r="B135">
            <v>2633996</v>
          </cell>
          <cell r="C135">
            <v>22000478</v>
          </cell>
          <cell r="D135" t="str">
            <v>Enrob Batonnet OREO New</v>
          </cell>
          <cell r="E135">
            <v>43493</v>
          </cell>
          <cell r="F135">
            <v>1000</v>
          </cell>
          <cell r="G135">
            <v>300191</v>
          </cell>
          <cell r="H135" t="str">
            <v>10</v>
          </cell>
          <cell r="I135" t="str">
            <v>M</v>
          </cell>
          <cell r="J135">
            <v>43493</v>
          </cell>
          <cell r="K135">
            <v>43493</v>
          </cell>
          <cell r="L135" t="str">
            <v>WO</v>
          </cell>
          <cell r="M135" t="str">
            <v>KG</v>
          </cell>
          <cell r="N135" t="str">
            <v xml:space="preserve">       PL001</v>
          </cell>
          <cell r="O135">
            <v>43369</v>
          </cell>
          <cell r="P135">
            <v>0</v>
          </cell>
          <cell r="Q135" t="str">
            <v>Enrob Batonnet OREO New</v>
          </cell>
          <cell r="R135" t="str">
            <v xml:space="preserve"> </v>
          </cell>
          <cell r="S135"/>
          <cell r="T135" t="str">
            <v xml:space="preserve"> </v>
          </cell>
          <cell r="U135" t="str">
            <v xml:space="preserve"> BT vérifié//Ordre créé</v>
          </cell>
          <cell r="V135" t="str">
            <v xml:space="preserve"> </v>
          </cell>
          <cell r="W135" t="str">
            <v xml:space="preserve"> </v>
          </cell>
          <cell r="X135" t="str">
            <v xml:space="preserve"> </v>
          </cell>
          <cell r="Y135" t="str">
            <v xml:space="preserve"> </v>
          </cell>
          <cell r="Z135" t="str">
            <v xml:space="preserve"> </v>
          </cell>
          <cell r="AA135"/>
          <cell r="AB135"/>
          <cell r="AC135" t="str">
            <v>FSC</v>
          </cell>
          <cell r="AD135" t="str">
            <v xml:space="preserve"> </v>
          </cell>
          <cell r="AE135" t="str">
            <v xml:space="preserve"> </v>
          </cell>
          <cell r="AF135"/>
          <cell r="AG135" t="str">
            <v xml:space="preserve"> </v>
          </cell>
          <cell r="AH135" t="str">
            <v xml:space="preserve"> </v>
          </cell>
          <cell r="AI135">
            <v>1247071</v>
          </cell>
          <cell r="AJ135" t="str">
            <v>FR22000478</v>
          </cell>
          <cell r="AK135">
            <v>0</v>
          </cell>
          <cell r="AL135">
            <v>0</v>
          </cell>
          <cell r="AM135" t="str">
            <v xml:space="preserve"> </v>
          </cell>
          <cell r="AN135"/>
          <cell r="AO135" t="str">
            <v>[ENROB]</v>
          </cell>
          <cell r="AP135">
            <v>43494</v>
          </cell>
        </row>
        <row r="136">
          <cell r="B136">
            <v>2699389</v>
          </cell>
          <cell r="C136">
            <v>22000478</v>
          </cell>
          <cell r="D136" t="str">
            <v>Enrob Batonnet OREO New</v>
          </cell>
          <cell r="E136">
            <v>43495</v>
          </cell>
          <cell r="F136">
            <v>1000</v>
          </cell>
          <cell r="G136">
            <v>300191</v>
          </cell>
          <cell r="H136" t="str">
            <v>10</v>
          </cell>
          <cell r="I136" t="str">
            <v>M</v>
          </cell>
          <cell r="J136">
            <v>43495</v>
          </cell>
          <cell r="K136">
            <v>43495</v>
          </cell>
          <cell r="L136" t="str">
            <v>WO</v>
          </cell>
          <cell r="M136" t="str">
            <v>KG</v>
          </cell>
          <cell r="N136" t="str">
            <v xml:space="preserve">       PL001</v>
          </cell>
          <cell r="O136">
            <v>43396</v>
          </cell>
          <cell r="P136">
            <v>0</v>
          </cell>
          <cell r="Q136" t="str">
            <v>Enrob Batonnet OREO New</v>
          </cell>
          <cell r="R136" t="str">
            <v xml:space="preserve"> </v>
          </cell>
          <cell r="S136"/>
          <cell r="T136" t="str">
            <v xml:space="preserve"> </v>
          </cell>
          <cell r="U136" t="str">
            <v xml:space="preserve"> BT vérifié//Ordre créé</v>
          </cell>
          <cell r="V136" t="str">
            <v xml:space="preserve"> </v>
          </cell>
          <cell r="W136" t="str">
            <v xml:space="preserve"> </v>
          </cell>
          <cell r="X136" t="str">
            <v xml:space="preserve"> </v>
          </cell>
          <cell r="Y136" t="str">
            <v xml:space="preserve"> </v>
          </cell>
          <cell r="Z136" t="str">
            <v xml:space="preserve"> </v>
          </cell>
          <cell r="AA136"/>
          <cell r="AB136"/>
          <cell r="AC136" t="str">
            <v>FSC</v>
          </cell>
          <cell r="AD136" t="str">
            <v xml:space="preserve"> </v>
          </cell>
          <cell r="AE136" t="str">
            <v xml:space="preserve"> </v>
          </cell>
          <cell r="AF136"/>
          <cell r="AG136" t="str">
            <v xml:space="preserve"> </v>
          </cell>
          <cell r="AH136" t="str">
            <v xml:space="preserve"> </v>
          </cell>
          <cell r="AI136">
            <v>1247071</v>
          </cell>
          <cell r="AJ136" t="str">
            <v>FR22000478</v>
          </cell>
          <cell r="AK136">
            <v>0</v>
          </cell>
          <cell r="AL136">
            <v>0</v>
          </cell>
          <cell r="AM136" t="str">
            <v xml:space="preserve"> </v>
          </cell>
          <cell r="AN136"/>
          <cell r="AO136" t="str">
            <v>[ENROB]</v>
          </cell>
          <cell r="AP136">
            <v>43496</v>
          </cell>
        </row>
        <row r="137">
          <cell r="B137">
            <v>2715678</v>
          </cell>
          <cell r="C137">
            <v>22000478</v>
          </cell>
          <cell r="D137" t="str">
            <v>Enrob Batonnet OREO New</v>
          </cell>
          <cell r="E137">
            <v>43495</v>
          </cell>
          <cell r="F137">
            <v>1000</v>
          </cell>
          <cell r="G137">
            <v>300191</v>
          </cell>
          <cell r="H137" t="str">
            <v>10</v>
          </cell>
          <cell r="I137" t="str">
            <v>M</v>
          </cell>
          <cell r="J137">
            <v>43495</v>
          </cell>
          <cell r="K137">
            <v>43495</v>
          </cell>
          <cell r="L137" t="str">
            <v>WO</v>
          </cell>
          <cell r="M137" t="str">
            <v>KG</v>
          </cell>
          <cell r="N137" t="str">
            <v xml:space="preserve">       PL001</v>
          </cell>
          <cell r="O137">
            <v>43404</v>
          </cell>
          <cell r="P137">
            <v>0</v>
          </cell>
          <cell r="Q137" t="str">
            <v>Enrob Batonnet OREO New</v>
          </cell>
          <cell r="R137" t="str">
            <v xml:space="preserve"> </v>
          </cell>
          <cell r="S137"/>
          <cell r="T137" t="str">
            <v xml:space="preserve"> </v>
          </cell>
          <cell r="U137" t="str">
            <v xml:space="preserve"> BT vérifié//Ordre créé</v>
          </cell>
          <cell r="V137" t="str">
            <v xml:space="preserve"> </v>
          </cell>
          <cell r="W137" t="str">
            <v xml:space="preserve"> </v>
          </cell>
          <cell r="X137" t="str">
            <v xml:space="preserve"> </v>
          </cell>
          <cell r="Y137" t="str">
            <v xml:space="preserve"> </v>
          </cell>
          <cell r="Z137" t="str">
            <v xml:space="preserve"> </v>
          </cell>
          <cell r="AA137"/>
          <cell r="AB137"/>
          <cell r="AC137" t="str">
            <v>FSC</v>
          </cell>
          <cell r="AD137" t="str">
            <v xml:space="preserve"> </v>
          </cell>
          <cell r="AE137" t="str">
            <v xml:space="preserve"> </v>
          </cell>
          <cell r="AF137"/>
          <cell r="AG137" t="str">
            <v xml:space="preserve"> </v>
          </cell>
          <cell r="AH137" t="str">
            <v xml:space="preserve"> </v>
          </cell>
          <cell r="AI137">
            <v>1247071</v>
          </cell>
          <cell r="AJ137" t="str">
            <v>FR22000478</v>
          </cell>
          <cell r="AK137">
            <v>0</v>
          </cell>
          <cell r="AL137">
            <v>0</v>
          </cell>
          <cell r="AM137" t="str">
            <v xml:space="preserve"> </v>
          </cell>
          <cell r="AN137"/>
          <cell r="AO137" t="str">
            <v>[ENROB]</v>
          </cell>
          <cell r="AP137">
            <v>43496</v>
          </cell>
        </row>
        <row r="138">
          <cell r="B138">
            <v>2554373</v>
          </cell>
          <cell r="C138">
            <v>22000478</v>
          </cell>
          <cell r="D138" t="str">
            <v>Enrob Batonnet OREO New</v>
          </cell>
          <cell r="E138">
            <v>43493</v>
          </cell>
          <cell r="F138">
            <v>1000</v>
          </cell>
          <cell r="G138">
            <v>300191</v>
          </cell>
          <cell r="H138" t="str">
            <v>10</v>
          </cell>
          <cell r="I138" t="str">
            <v>M</v>
          </cell>
          <cell r="J138">
            <v>43493</v>
          </cell>
          <cell r="K138">
            <v>43493</v>
          </cell>
          <cell r="L138" t="str">
            <v>WO</v>
          </cell>
          <cell r="M138" t="str">
            <v>KG</v>
          </cell>
          <cell r="N138" t="str">
            <v xml:space="preserve">       PL001</v>
          </cell>
          <cell r="O138">
            <v>43322</v>
          </cell>
          <cell r="P138">
            <v>0</v>
          </cell>
          <cell r="Q138" t="str">
            <v>Enrob Batonnet OREO New</v>
          </cell>
          <cell r="R138" t="str">
            <v xml:space="preserve"> </v>
          </cell>
          <cell r="S138"/>
          <cell r="T138" t="str">
            <v xml:space="preserve"> </v>
          </cell>
          <cell r="U138" t="str">
            <v xml:space="preserve"> BT vérifié//Ordre créé</v>
          </cell>
          <cell r="V138" t="str">
            <v xml:space="preserve"> </v>
          </cell>
          <cell r="W138" t="str">
            <v xml:space="preserve"> </v>
          </cell>
          <cell r="X138" t="str">
            <v xml:space="preserve"> </v>
          </cell>
          <cell r="Y138" t="str">
            <v xml:space="preserve"> </v>
          </cell>
          <cell r="Z138" t="str">
            <v xml:space="preserve"> </v>
          </cell>
          <cell r="AA138"/>
          <cell r="AB138"/>
          <cell r="AC138" t="str">
            <v>FSC</v>
          </cell>
          <cell r="AD138" t="str">
            <v xml:space="preserve"> </v>
          </cell>
          <cell r="AE138" t="str">
            <v xml:space="preserve"> </v>
          </cell>
          <cell r="AF138"/>
          <cell r="AG138" t="str">
            <v xml:space="preserve"> </v>
          </cell>
          <cell r="AH138" t="str">
            <v xml:space="preserve"> </v>
          </cell>
          <cell r="AI138">
            <v>1247071</v>
          </cell>
          <cell r="AJ138" t="str">
            <v>FR22000478</v>
          </cell>
          <cell r="AK138">
            <v>0</v>
          </cell>
          <cell r="AL138">
            <v>0</v>
          </cell>
          <cell r="AM138" t="str">
            <v xml:space="preserve"> </v>
          </cell>
          <cell r="AN138"/>
          <cell r="AO138" t="str">
            <v>[ENROB]</v>
          </cell>
          <cell r="AP138">
            <v>43494</v>
          </cell>
        </row>
        <row r="139">
          <cell r="B139">
            <v>2554374</v>
          </cell>
          <cell r="C139">
            <v>22000478</v>
          </cell>
          <cell r="D139" t="str">
            <v>Enrob Batonnet OREO New</v>
          </cell>
          <cell r="E139">
            <v>43493</v>
          </cell>
          <cell r="F139">
            <v>1000</v>
          </cell>
          <cell r="G139">
            <v>300191</v>
          </cell>
          <cell r="H139" t="str">
            <v>10</v>
          </cell>
          <cell r="I139" t="str">
            <v>M</v>
          </cell>
          <cell r="J139">
            <v>43493</v>
          </cell>
          <cell r="K139">
            <v>43493</v>
          </cell>
          <cell r="L139" t="str">
            <v>WO</v>
          </cell>
          <cell r="M139" t="str">
            <v>KG</v>
          </cell>
          <cell r="N139" t="str">
            <v xml:space="preserve">       PL001</v>
          </cell>
          <cell r="O139">
            <v>43322</v>
          </cell>
          <cell r="P139">
            <v>0</v>
          </cell>
          <cell r="Q139" t="str">
            <v>Enrob Batonnet OREO New</v>
          </cell>
          <cell r="R139" t="str">
            <v xml:space="preserve"> </v>
          </cell>
          <cell r="S139"/>
          <cell r="T139" t="str">
            <v xml:space="preserve"> </v>
          </cell>
          <cell r="U139" t="str">
            <v xml:space="preserve"> BT vérifié//Ordre créé</v>
          </cell>
          <cell r="V139" t="str">
            <v xml:space="preserve"> </v>
          </cell>
          <cell r="W139" t="str">
            <v xml:space="preserve"> </v>
          </cell>
          <cell r="X139" t="str">
            <v xml:space="preserve"> </v>
          </cell>
          <cell r="Y139" t="str">
            <v xml:space="preserve"> </v>
          </cell>
          <cell r="Z139" t="str">
            <v xml:space="preserve"> </v>
          </cell>
          <cell r="AA139"/>
          <cell r="AB139"/>
          <cell r="AC139" t="str">
            <v>FSC</v>
          </cell>
          <cell r="AD139" t="str">
            <v xml:space="preserve"> </v>
          </cell>
          <cell r="AE139" t="str">
            <v xml:space="preserve"> </v>
          </cell>
          <cell r="AF139"/>
          <cell r="AG139" t="str">
            <v xml:space="preserve"> </v>
          </cell>
          <cell r="AH139" t="str">
            <v xml:space="preserve"> </v>
          </cell>
          <cell r="AI139">
            <v>1247071</v>
          </cell>
          <cell r="AJ139" t="str">
            <v>FR22000478</v>
          </cell>
          <cell r="AK139">
            <v>0</v>
          </cell>
          <cell r="AL139">
            <v>0</v>
          </cell>
          <cell r="AM139" t="str">
            <v xml:space="preserve"> </v>
          </cell>
          <cell r="AN139"/>
          <cell r="AO139" t="str">
            <v>[ENROB]</v>
          </cell>
          <cell r="AP139">
            <v>43494</v>
          </cell>
        </row>
        <row r="140">
          <cell r="B140">
            <v>2650116</v>
          </cell>
          <cell r="C140">
            <v>22000478</v>
          </cell>
          <cell r="D140" t="str">
            <v>Enrob Batonnet OREO New</v>
          </cell>
          <cell r="E140">
            <v>43493</v>
          </cell>
          <cell r="F140">
            <v>1000</v>
          </cell>
          <cell r="G140">
            <v>300191</v>
          </cell>
          <cell r="H140" t="str">
            <v>10</v>
          </cell>
          <cell r="I140" t="str">
            <v>M</v>
          </cell>
          <cell r="J140">
            <v>43493</v>
          </cell>
          <cell r="K140">
            <v>43493</v>
          </cell>
          <cell r="L140" t="str">
            <v>WO</v>
          </cell>
          <cell r="M140" t="str">
            <v>KG</v>
          </cell>
          <cell r="N140" t="str">
            <v xml:space="preserve">       PL001</v>
          </cell>
          <cell r="O140">
            <v>43375</v>
          </cell>
          <cell r="P140">
            <v>0</v>
          </cell>
          <cell r="Q140" t="str">
            <v>Enrob Batonnet OREO New</v>
          </cell>
          <cell r="R140" t="str">
            <v xml:space="preserve"> </v>
          </cell>
          <cell r="S140"/>
          <cell r="T140" t="str">
            <v xml:space="preserve"> </v>
          </cell>
          <cell r="U140" t="str">
            <v xml:space="preserve"> BT vérifié//Ordre créé</v>
          </cell>
          <cell r="V140" t="str">
            <v xml:space="preserve"> </v>
          </cell>
          <cell r="W140" t="str">
            <v xml:space="preserve"> </v>
          </cell>
          <cell r="X140" t="str">
            <v xml:space="preserve"> </v>
          </cell>
          <cell r="Y140" t="str">
            <v xml:space="preserve"> </v>
          </cell>
          <cell r="Z140" t="str">
            <v xml:space="preserve"> </v>
          </cell>
          <cell r="AA140"/>
          <cell r="AB140"/>
          <cell r="AC140" t="str">
            <v>FSC</v>
          </cell>
          <cell r="AD140" t="str">
            <v xml:space="preserve"> </v>
          </cell>
          <cell r="AE140" t="str">
            <v xml:space="preserve"> </v>
          </cell>
          <cell r="AF140"/>
          <cell r="AG140" t="str">
            <v xml:space="preserve"> </v>
          </cell>
          <cell r="AH140" t="str">
            <v xml:space="preserve"> </v>
          </cell>
          <cell r="AI140">
            <v>1247071</v>
          </cell>
          <cell r="AJ140" t="str">
            <v>FR22000478</v>
          </cell>
          <cell r="AK140">
            <v>0</v>
          </cell>
          <cell r="AL140">
            <v>0</v>
          </cell>
          <cell r="AM140" t="str">
            <v xml:space="preserve"> </v>
          </cell>
          <cell r="AN140"/>
          <cell r="AO140" t="str">
            <v>[ENROB]</v>
          </cell>
          <cell r="AP140">
            <v>43494</v>
          </cell>
        </row>
        <row r="141">
          <cell r="B141">
            <v>2650117</v>
          </cell>
          <cell r="C141">
            <v>22000478</v>
          </cell>
          <cell r="D141" t="str">
            <v>Enrob Batonnet OREO New</v>
          </cell>
          <cell r="E141">
            <v>43493</v>
          </cell>
          <cell r="F141">
            <v>1000</v>
          </cell>
          <cell r="G141">
            <v>300191</v>
          </cell>
          <cell r="H141" t="str">
            <v>10</v>
          </cell>
          <cell r="I141" t="str">
            <v>M</v>
          </cell>
          <cell r="J141">
            <v>43493</v>
          </cell>
          <cell r="K141">
            <v>43493</v>
          </cell>
          <cell r="L141" t="str">
            <v>WO</v>
          </cell>
          <cell r="M141" t="str">
            <v>KG</v>
          </cell>
          <cell r="N141" t="str">
            <v xml:space="preserve">       PL001</v>
          </cell>
          <cell r="O141">
            <v>43375</v>
          </cell>
          <cell r="P141">
            <v>0</v>
          </cell>
          <cell r="Q141" t="str">
            <v>Enrob Batonnet OREO New</v>
          </cell>
          <cell r="R141" t="str">
            <v xml:space="preserve"> </v>
          </cell>
          <cell r="S141"/>
          <cell r="T141" t="str">
            <v xml:space="preserve"> </v>
          </cell>
          <cell r="U141" t="str">
            <v xml:space="preserve"> BT vérifié//Ordre créé</v>
          </cell>
          <cell r="V141" t="str">
            <v xml:space="preserve"> </v>
          </cell>
          <cell r="W141" t="str">
            <v xml:space="preserve"> </v>
          </cell>
          <cell r="X141" t="str">
            <v xml:space="preserve"> </v>
          </cell>
          <cell r="Y141" t="str">
            <v xml:space="preserve"> </v>
          </cell>
          <cell r="Z141" t="str">
            <v xml:space="preserve"> </v>
          </cell>
          <cell r="AA141"/>
          <cell r="AB141"/>
          <cell r="AC141" t="str">
            <v>FSC</v>
          </cell>
          <cell r="AD141" t="str">
            <v xml:space="preserve"> </v>
          </cell>
          <cell r="AE141" t="str">
            <v xml:space="preserve"> </v>
          </cell>
          <cell r="AF141"/>
          <cell r="AG141" t="str">
            <v xml:space="preserve"> </v>
          </cell>
          <cell r="AH141" t="str">
            <v xml:space="preserve"> </v>
          </cell>
          <cell r="AI141">
            <v>1247071</v>
          </cell>
          <cell r="AJ141" t="str">
            <v>FR22000478</v>
          </cell>
          <cell r="AK141">
            <v>0</v>
          </cell>
          <cell r="AL141">
            <v>0</v>
          </cell>
          <cell r="AM141" t="str">
            <v xml:space="preserve"> </v>
          </cell>
          <cell r="AN141"/>
          <cell r="AO141" t="str">
            <v>[ENROB]</v>
          </cell>
          <cell r="AP141">
            <v>43494</v>
          </cell>
        </row>
        <row r="142">
          <cell r="B142">
            <v>2650118</v>
          </cell>
          <cell r="C142">
            <v>22000478</v>
          </cell>
          <cell r="D142" t="str">
            <v>Enrob Batonnet OREO New</v>
          </cell>
          <cell r="E142">
            <v>43493</v>
          </cell>
          <cell r="F142">
            <v>1000</v>
          </cell>
          <cell r="G142">
            <v>300191</v>
          </cell>
          <cell r="H142" t="str">
            <v>10</v>
          </cell>
          <cell r="I142" t="str">
            <v>M</v>
          </cell>
          <cell r="J142">
            <v>43493</v>
          </cell>
          <cell r="K142">
            <v>43493</v>
          </cell>
          <cell r="L142" t="str">
            <v>WO</v>
          </cell>
          <cell r="M142" t="str">
            <v>KG</v>
          </cell>
          <cell r="N142" t="str">
            <v xml:space="preserve">       PL001</v>
          </cell>
          <cell r="O142">
            <v>43375</v>
          </cell>
          <cell r="P142">
            <v>0</v>
          </cell>
          <cell r="Q142" t="str">
            <v>Enrob Batonnet OREO New</v>
          </cell>
          <cell r="R142" t="str">
            <v xml:space="preserve"> </v>
          </cell>
          <cell r="S142"/>
          <cell r="T142" t="str">
            <v xml:space="preserve"> </v>
          </cell>
          <cell r="U142" t="str">
            <v xml:space="preserve"> BT vérifié//Ordre créé</v>
          </cell>
          <cell r="V142" t="str">
            <v xml:space="preserve"> </v>
          </cell>
          <cell r="W142" t="str">
            <v xml:space="preserve"> </v>
          </cell>
          <cell r="X142" t="str">
            <v xml:space="preserve"> </v>
          </cell>
          <cell r="Y142" t="str">
            <v xml:space="preserve"> </v>
          </cell>
          <cell r="Z142" t="str">
            <v xml:space="preserve"> </v>
          </cell>
          <cell r="AA142"/>
          <cell r="AB142"/>
          <cell r="AC142" t="str">
            <v>FSC</v>
          </cell>
          <cell r="AD142" t="str">
            <v xml:space="preserve"> </v>
          </cell>
          <cell r="AE142" t="str">
            <v xml:space="preserve"> </v>
          </cell>
          <cell r="AF142"/>
          <cell r="AG142" t="str">
            <v xml:space="preserve"> </v>
          </cell>
          <cell r="AH142" t="str">
            <v xml:space="preserve"> </v>
          </cell>
          <cell r="AI142">
            <v>1247071</v>
          </cell>
          <cell r="AJ142" t="str">
            <v>FR22000478</v>
          </cell>
          <cell r="AK142">
            <v>0</v>
          </cell>
          <cell r="AL142">
            <v>0</v>
          </cell>
          <cell r="AM142" t="str">
            <v xml:space="preserve"> </v>
          </cell>
          <cell r="AN142"/>
          <cell r="AO142" t="str">
            <v>[ENROB]</v>
          </cell>
          <cell r="AP142">
            <v>43494</v>
          </cell>
        </row>
        <row r="143">
          <cell r="B143">
            <v>2699388</v>
          </cell>
          <cell r="C143">
            <v>22000478</v>
          </cell>
          <cell r="D143" t="str">
            <v>Enrob Batonnet OREO New</v>
          </cell>
          <cell r="E143">
            <v>43495</v>
          </cell>
          <cell r="F143">
            <v>1000</v>
          </cell>
          <cell r="G143">
            <v>300191</v>
          </cell>
          <cell r="H143" t="str">
            <v>10</v>
          </cell>
          <cell r="I143" t="str">
            <v>M</v>
          </cell>
          <cell r="J143">
            <v>43495</v>
          </cell>
          <cell r="K143">
            <v>43495</v>
          </cell>
          <cell r="L143" t="str">
            <v>WO</v>
          </cell>
          <cell r="M143" t="str">
            <v>KG</v>
          </cell>
          <cell r="N143" t="str">
            <v xml:space="preserve">       PL001</v>
          </cell>
          <cell r="O143">
            <v>43396</v>
          </cell>
          <cell r="P143">
            <v>0</v>
          </cell>
          <cell r="Q143" t="str">
            <v>Enrob Batonnet OREO New</v>
          </cell>
          <cell r="R143" t="str">
            <v xml:space="preserve"> </v>
          </cell>
          <cell r="S143"/>
          <cell r="T143" t="str">
            <v xml:space="preserve"> </v>
          </cell>
          <cell r="U143" t="str">
            <v xml:space="preserve"> BT vérifié//Ordre créé</v>
          </cell>
          <cell r="V143" t="str">
            <v xml:space="preserve"> </v>
          </cell>
          <cell r="W143" t="str">
            <v xml:space="preserve"> </v>
          </cell>
          <cell r="X143" t="str">
            <v xml:space="preserve"> </v>
          </cell>
          <cell r="Y143" t="str">
            <v xml:space="preserve"> </v>
          </cell>
          <cell r="Z143" t="str">
            <v xml:space="preserve"> </v>
          </cell>
          <cell r="AA143"/>
          <cell r="AB143"/>
          <cell r="AC143" t="str">
            <v>FSC</v>
          </cell>
          <cell r="AD143" t="str">
            <v xml:space="preserve"> </v>
          </cell>
          <cell r="AE143" t="str">
            <v xml:space="preserve"> </v>
          </cell>
          <cell r="AF143"/>
          <cell r="AG143" t="str">
            <v xml:space="preserve"> </v>
          </cell>
          <cell r="AH143" t="str">
            <v xml:space="preserve"> </v>
          </cell>
          <cell r="AI143">
            <v>1247071</v>
          </cell>
          <cell r="AJ143" t="str">
            <v>FR22000478</v>
          </cell>
          <cell r="AK143">
            <v>0</v>
          </cell>
          <cell r="AL143">
            <v>0</v>
          </cell>
          <cell r="AM143" t="str">
            <v xml:space="preserve"> </v>
          </cell>
          <cell r="AN143"/>
          <cell r="AO143" t="str">
            <v>[ENROB]</v>
          </cell>
          <cell r="AP143">
            <v>43496</v>
          </cell>
        </row>
        <row r="144">
          <cell r="B144"/>
          <cell r="C144"/>
          <cell r="D144"/>
          <cell r="E144"/>
          <cell r="F144"/>
          <cell r="G144"/>
          <cell r="H144"/>
          <cell r="I144"/>
          <cell r="J144"/>
          <cell r="K144"/>
          <cell r="L144"/>
          <cell r="M144"/>
          <cell r="N144"/>
          <cell r="O144"/>
          <cell r="P144"/>
          <cell r="Q144"/>
          <cell r="R144"/>
          <cell r="S144"/>
          <cell r="T144"/>
          <cell r="U144"/>
          <cell r="V144"/>
          <cell r="W144"/>
          <cell r="X144"/>
          <cell r="Y144"/>
          <cell r="Z144"/>
          <cell r="AA144"/>
          <cell r="AB144"/>
          <cell r="AC144"/>
          <cell r="AD144"/>
          <cell r="AE144"/>
          <cell r="AF144"/>
          <cell r="AG144"/>
          <cell r="AH144"/>
          <cell r="AI144"/>
          <cell r="AJ144"/>
          <cell r="AK144"/>
          <cell r="AL144"/>
          <cell r="AM144"/>
          <cell r="AN144"/>
          <cell r="AO144"/>
          <cell r="AP144"/>
        </row>
        <row r="145">
          <cell r="B145">
            <v>2699428</v>
          </cell>
          <cell r="C145">
            <v>22000378</v>
          </cell>
          <cell r="D145" t="str">
            <v>SCE Mang-Passion C10 PALL/0359</v>
          </cell>
          <cell r="E145">
            <v>43500</v>
          </cell>
          <cell r="F145">
            <v>800</v>
          </cell>
          <cell r="G145">
            <v>300191</v>
          </cell>
          <cell r="H145" t="str">
            <v>10</v>
          </cell>
          <cell r="I145" t="str">
            <v>M</v>
          </cell>
          <cell r="J145">
            <v>43479</v>
          </cell>
          <cell r="K145">
            <v>43479</v>
          </cell>
          <cell r="L145" t="str">
            <v>WO</v>
          </cell>
          <cell r="M145" t="str">
            <v>KG</v>
          </cell>
          <cell r="N145" t="str">
            <v xml:space="preserve">       PL001</v>
          </cell>
          <cell r="O145">
            <v>43396</v>
          </cell>
          <cell r="P145">
            <v>0</v>
          </cell>
          <cell r="Q145" t="str">
            <v>Sce Mang Passion C10 PALL/0359</v>
          </cell>
          <cell r="R145" t="str">
            <v xml:space="preserve"> </v>
          </cell>
          <cell r="S145"/>
          <cell r="T145" t="str">
            <v xml:space="preserve"> </v>
          </cell>
          <cell r="U145" t="str">
            <v xml:space="preserve"> BT vérifié//Ordre créé</v>
          </cell>
          <cell r="V145" t="str">
            <v xml:space="preserve"> </v>
          </cell>
          <cell r="W145" t="str">
            <v xml:space="preserve"> </v>
          </cell>
          <cell r="X145" t="str">
            <v xml:space="preserve"> </v>
          </cell>
          <cell r="Y145" t="str">
            <v xml:space="preserve"> </v>
          </cell>
          <cell r="Z145" t="str">
            <v xml:space="preserve"> </v>
          </cell>
          <cell r="AA145"/>
          <cell r="AB145"/>
          <cell r="AC145" t="str">
            <v>FSC</v>
          </cell>
          <cell r="AD145" t="str">
            <v xml:space="preserve"> </v>
          </cell>
          <cell r="AE145" t="str">
            <v xml:space="preserve"> </v>
          </cell>
          <cell r="AF145"/>
          <cell r="AG145" t="str">
            <v xml:space="preserve"> </v>
          </cell>
          <cell r="AH145" t="str">
            <v xml:space="preserve"> </v>
          </cell>
          <cell r="AI145">
            <v>1205873</v>
          </cell>
          <cell r="AJ145" t="str">
            <v>FR22000378</v>
          </cell>
          <cell r="AK145">
            <v>0</v>
          </cell>
          <cell r="AL145">
            <v>0</v>
          </cell>
          <cell r="AM145" t="str">
            <v xml:space="preserve"> </v>
          </cell>
          <cell r="AN145"/>
          <cell r="AO145" t="str">
            <v>[0359]</v>
          </cell>
          <cell r="AP145">
            <v>43531</v>
          </cell>
          <cell r="AR145">
            <v>43503</v>
          </cell>
          <cell r="AS145" t="str">
            <v>PL001</v>
          </cell>
        </row>
        <row r="146">
          <cell r="B146">
            <v>2752238</v>
          </cell>
          <cell r="C146">
            <v>22000268</v>
          </cell>
          <cell r="D146" t="str">
            <v>SCE Cacao Maigre C9 FUT/0313</v>
          </cell>
          <cell r="E146">
            <v>43500</v>
          </cell>
          <cell r="F146">
            <v>1200</v>
          </cell>
          <cell r="G146">
            <v>300191</v>
          </cell>
          <cell r="H146" t="str">
            <v>15</v>
          </cell>
          <cell r="I146" t="str">
            <v>M</v>
          </cell>
          <cell r="J146">
            <v>43486</v>
          </cell>
          <cell r="K146">
            <v>43486</v>
          </cell>
          <cell r="L146" t="str">
            <v>WO</v>
          </cell>
          <cell r="M146" t="str">
            <v>KG</v>
          </cell>
          <cell r="N146" t="str">
            <v xml:space="preserve">       PL001</v>
          </cell>
          <cell r="O146">
            <v>43420</v>
          </cell>
          <cell r="P146">
            <v>0</v>
          </cell>
          <cell r="Q146" t="str">
            <v>SCE Cacao Maigre C9 FUT/0313</v>
          </cell>
          <cell r="R146" t="str">
            <v xml:space="preserve"> </v>
          </cell>
          <cell r="S146"/>
          <cell r="T146" t="str">
            <v xml:space="preserve"> </v>
          </cell>
          <cell r="U146" t="str">
            <v>BT comm. client non traité//Or</v>
          </cell>
          <cell r="V146" t="str">
            <v xml:space="preserve"> </v>
          </cell>
          <cell r="W146" t="str">
            <v xml:space="preserve"> </v>
          </cell>
          <cell r="X146" t="str">
            <v xml:space="preserve"> </v>
          </cell>
          <cell r="Y146" t="str">
            <v xml:space="preserve"> </v>
          </cell>
          <cell r="Z146" t="str">
            <v xml:space="preserve"> </v>
          </cell>
          <cell r="AA146"/>
          <cell r="AB146"/>
          <cell r="AC146" t="str">
            <v>FSC</v>
          </cell>
          <cell r="AD146" t="str">
            <v xml:space="preserve"> </v>
          </cell>
          <cell r="AE146" t="str">
            <v>3</v>
          </cell>
          <cell r="AF146"/>
          <cell r="AG146" t="str">
            <v xml:space="preserve"> </v>
          </cell>
          <cell r="AH146" t="str">
            <v xml:space="preserve"> </v>
          </cell>
          <cell r="AI146">
            <v>1157460</v>
          </cell>
          <cell r="AJ146" t="str">
            <v>FR12800232F</v>
          </cell>
          <cell r="AK146">
            <v>0</v>
          </cell>
          <cell r="AL146">
            <v>0</v>
          </cell>
          <cell r="AM146" t="str">
            <v xml:space="preserve"> </v>
          </cell>
          <cell r="AN146"/>
          <cell r="AO146" t="str">
            <v>[0313]</v>
          </cell>
          <cell r="AP146">
            <v>43515</v>
          </cell>
          <cell r="AR146">
            <v>43507</v>
          </cell>
          <cell r="AS146" t="str">
            <v>VA001</v>
          </cell>
        </row>
        <row r="147">
          <cell r="B147">
            <v>2752237</v>
          </cell>
          <cell r="C147">
            <v>22000268</v>
          </cell>
          <cell r="D147" t="str">
            <v>SCE Cacao Maigre C9 FUT/0313</v>
          </cell>
          <cell r="E147">
            <v>43500</v>
          </cell>
          <cell r="F147">
            <v>1200</v>
          </cell>
          <cell r="G147">
            <v>300191</v>
          </cell>
          <cell r="H147" t="str">
            <v>15</v>
          </cell>
          <cell r="I147" t="str">
            <v>M</v>
          </cell>
          <cell r="J147">
            <v>43486</v>
          </cell>
          <cell r="K147">
            <v>43486</v>
          </cell>
          <cell r="L147" t="str">
            <v>WO</v>
          </cell>
          <cell r="M147" t="str">
            <v>KG</v>
          </cell>
          <cell r="N147" t="str">
            <v xml:space="preserve">       PL001</v>
          </cell>
          <cell r="O147">
            <v>43420</v>
          </cell>
          <cell r="P147">
            <v>0</v>
          </cell>
          <cell r="Q147" t="str">
            <v>SCE Cacao Maigre C9 FUT/0313</v>
          </cell>
          <cell r="R147" t="str">
            <v xml:space="preserve"> </v>
          </cell>
          <cell r="S147"/>
          <cell r="T147" t="str">
            <v xml:space="preserve"> </v>
          </cell>
          <cell r="U147" t="str">
            <v>BT comm. client non traité//Or</v>
          </cell>
          <cell r="V147" t="str">
            <v xml:space="preserve"> </v>
          </cell>
          <cell r="W147" t="str">
            <v xml:space="preserve"> </v>
          </cell>
          <cell r="X147" t="str">
            <v xml:space="preserve"> </v>
          </cell>
          <cell r="Y147" t="str">
            <v xml:space="preserve"> </v>
          </cell>
          <cell r="Z147" t="str">
            <v xml:space="preserve"> </v>
          </cell>
          <cell r="AA147"/>
          <cell r="AB147"/>
          <cell r="AC147" t="str">
            <v>FSC</v>
          </cell>
          <cell r="AD147" t="str">
            <v xml:space="preserve"> </v>
          </cell>
          <cell r="AE147" t="str">
            <v>3</v>
          </cell>
          <cell r="AF147"/>
          <cell r="AG147" t="str">
            <v xml:space="preserve"> </v>
          </cell>
          <cell r="AH147" t="str">
            <v xml:space="preserve"> </v>
          </cell>
          <cell r="AI147">
            <v>1157460</v>
          </cell>
          <cell r="AJ147" t="str">
            <v>FR12800232F</v>
          </cell>
          <cell r="AK147">
            <v>0</v>
          </cell>
          <cell r="AL147">
            <v>0</v>
          </cell>
          <cell r="AM147" t="str">
            <v xml:space="preserve"> </v>
          </cell>
          <cell r="AN147"/>
          <cell r="AO147" t="str">
            <v>[0313]</v>
          </cell>
          <cell r="AP147">
            <v>43515</v>
          </cell>
          <cell r="AR147">
            <v>43507</v>
          </cell>
          <cell r="AS147" t="str">
            <v>VA001</v>
          </cell>
        </row>
        <row r="148">
          <cell r="B148">
            <v>2668450</v>
          </cell>
          <cell r="C148">
            <v>22000268</v>
          </cell>
          <cell r="D148" t="str">
            <v>SCE Cacao Maigre C9 FUT/0313</v>
          </cell>
          <cell r="E148">
            <v>43500</v>
          </cell>
          <cell r="F148">
            <v>1200</v>
          </cell>
          <cell r="G148">
            <v>300191</v>
          </cell>
          <cell r="H148" t="str">
            <v>10</v>
          </cell>
          <cell r="I148" t="str">
            <v>M</v>
          </cell>
          <cell r="J148">
            <v>43486</v>
          </cell>
          <cell r="K148">
            <v>43486</v>
          </cell>
          <cell r="L148" t="str">
            <v>WO</v>
          </cell>
          <cell r="M148" t="str">
            <v>KG</v>
          </cell>
          <cell r="N148" t="str">
            <v xml:space="preserve">       PL001</v>
          </cell>
          <cell r="O148">
            <v>43382</v>
          </cell>
          <cell r="P148">
            <v>0</v>
          </cell>
          <cell r="Q148" t="str">
            <v>Sce Cacao Maigre C9 FUT/0313</v>
          </cell>
          <cell r="R148" t="str">
            <v xml:space="preserve"> </v>
          </cell>
          <cell r="S148"/>
          <cell r="T148" t="str">
            <v xml:space="preserve"> </v>
          </cell>
          <cell r="U148" t="str">
            <v xml:space="preserve"> BT vérifié//Ordre créé</v>
          </cell>
          <cell r="V148" t="str">
            <v xml:space="preserve"> </v>
          </cell>
          <cell r="W148" t="str">
            <v xml:space="preserve"> </v>
          </cell>
          <cell r="X148" t="str">
            <v xml:space="preserve"> </v>
          </cell>
          <cell r="Y148" t="str">
            <v xml:space="preserve"> </v>
          </cell>
          <cell r="Z148" t="str">
            <v xml:space="preserve"> </v>
          </cell>
          <cell r="AA148"/>
          <cell r="AB148"/>
          <cell r="AC148" t="str">
            <v>FSC</v>
          </cell>
          <cell r="AD148" t="str">
            <v xml:space="preserve"> </v>
          </cell>
          <cell r="AE148" t="str">
            <v xml:space="preserve"> </v>
          </cell>
          <cell r="AF148"/>
          <cell r="AG148" t="str">
            <v xml:space="preserve"> </v>
          </cell>
          <cell r="AH148" t="str">
            <v xml:space="preserve"> </v>
          </cell>
          <cell r="AI148">
            <v>1157460</v>
          </cell>
          <cell r="AJ148" t="str">
            <v>FR12800232F</v>
          </cell>
          <cell r="AK148">
            <v>0</v>
          </cell>
          <cell r="AL148">
            <v>0</v>
          </cell>
          <cell r="AM148" t="str">
            <v xml:space="preserve"> </v>
          </cell>
          <cell r="AN148"/>
          <cell r="AO148" t="str">
            <v>[0313]</v>
          </cell>
          <cell r="AP148">
            <v>43515</v>
          </cell>
          <cell r="AR148">
            <v>43507</v>
          </cell>
          <cell r="AS148" t="str">
            <v>VA001</v>
          </cell>
        </row>
        <row r="149">
          <cell r="B149">
            <v>2699355</v>
          </cell>
          <cell r="C149">
            <v>22000044</v>
          </cell>
          <cell r="D149" t="str">
            <v>SCE Caramel C3 PALL/0324</v>
          </cell>
          <cell r="E149">
            <v>43500</v>
          </cell>
          <cell r="F149">
            <v>1600</v>
          </cell>
          <cell r="G149">
            <v>300191</v>
          </cell>
          <cell r="H149" t="str">
            <v>10</v>
          </cell>
          <cell r="I149" t="str">
            <v>M</v>
          </cell>
          <cell r="J149">
            <v>43479</v>
          </cell>
          <cell r="K149">
            <v>43479</v>
          </cell>
          <cell r="L149" t="str">
            <v>WO</v>
          </cell>
          <cell r="M149" t="str">
            <v>KG</v>
          </cell>
          <cell r="N149" t="str">
            <v xml:space="preserve">       PL001</v>
          </cell>
          <cell r="O149">
            <v>43396</v>
          </cell>
          <cell r="P149">
            <v>0</v>
          </cell>
          <cell r="Q149" t="str">
            <v>Sce Caramel C3 PALL/0324</v>
          </cell>
          <cell r="R149" t="str">
            <v xml:space="preserve"> </v>
          </cell>
          <cell r="S149"/>
          <cell r="T149" t="str">
            <v xml:space="preserve"> </v>
          </cell>
          <cell r="U149" t="str">
            <v xml:space="preserve"> BT vérifié//Ordre créé</v>
          </cell>
          <cell r="V149" t="str">
            <v xml:space="preserve"> </v>
          </cell>
          <cell r="W149" t="str">
            <v xml:space="preserve"> </v>
          </cell>
          <cell r="X149" t="str">
            <v xml:space="preserve"> </v>
          </cell>
          <cell r="Y149" t="str">
            <v xml:space="preserve"> </v>
          </cell>
          <cell r="Z149" t="str">
            <v xml:space="preserve"> </v>
          </cell>
          <cell r="AA149"/>
          <cell r="AB149"/>
          <cell r="AC149" t="str">
            <v>FSC</v>
          </cell>
          <cell r="AD149" t="str">
            <v xml:space="preserve"> </v>
          </cell>
          <cell r="AE149" t="str">
            <v xml:space="preserve"> </v>
          </cell>
          <cell r="AF149"/>
          <cell r="AG149" t="str">
            <v xml:space="preserve"> </v>
          </cell>
          <cell r="AH149" t="str">
            <v xml:space="preserve"> </v>
          </cell>
          <cell r="AI149">
            <v>1148489</v>
          </cell>
          <cell r="AJ149" t="str">
            <v>FR12800014</v>
          </cell>
          <cell r="AK149">
            <v>0</v>
          </cell>
          <cell r="AL149">
            <v>0</v>
          </cell>
          <cell r="AM149" t="str">
            <v xml:space="preserve"> </v>
          </cell>
          <cell r="AN149"/>
          <cell r="AO149" t="str">
            <v>[0324]</v>
          </cell>
          <cell r="AP149">
            <v>43590</v>
          </cell>
          <cell r="AR149">
            <v>43509</v>
          </cell>
          <cell r="AS149" t="str">
            <v>PL001</v>
          </cell>
        </row>
        <row r="150">
          <cell r="B150">
            <v>2715574</v>
          </cell>
          <cell r="C150">
            <v>22000076</v>
          </cell>
          <cell r="D150" t="str">
            <v>SCE Caramel C3 S/Ver PALL/0321</v>
          </cell>
          <cell r="E150">
            <v>43500</v>
          </cell>
          <cell r="F150">
            <v>1200</v>
          </cell>
          <cell r="G150">
            <v>300191</v>
          </cell>
          <cell r="H150" t="str">
            <v>10</v>
          </cell>
          <cell r="I150" t="str">
            <v>M</v>
          </cell>
          <cell r="J150">
            <v>43500</v>
          </cell>
          <cell r="K150">
            <v>43500</v>
          </cell>
          <cell r="L150" t="str">
            <v>WO</v>
          </cell>
          <cell r="M150" t="str">
            <v>KG</v>
          </cell>
          <cell r="N150" t="str">
            <v xml:space="preserve">       PL001</v>
          </cell>
          <cell r="O150">
            <v>43404</v>
          </cell>
          <cell r="P150">
            <v>0</v>
          </cell>
          <cell r="Q150" t="str">
            <v>Sce Caramel C3 s/Ver PALL/0321</v>
          </cell>
          <cell r="R150" t="str">
            <v xml:space="preserve"> </v>
          </cell>
          <cell r="S150"/>
          <cell r="T150" t="str">
            <v xml:space="preserve"> </v>
          </cell>
          <cell r="U150" t="str">
            <v xml:space="preserve"> BT vérifié//Ordre créé</v>
          </cell>
          <cell r="V150" t="str">
            <v xml:space="preserve"> </v>
          </cell>
          <cell r="W150" t="str">
            <v xml:space="preserve"> </v>
          </cell>
          <cell r="X150" t="str">
            <v xml:space="preserve"> </v>
          </cell>
          <cell r="Y150" t="str">
            <v xml:space="preserve"> </v>
          </cell>
          <cell r="Z150" t="str">
            <v xml:space="preserve"> </v>
          </cell>
          <cell r="AA150"/>
          <cell r="AB150"/>
          <cell r="AC150" t="str">
            <v>FSC</v>
          </cell>
          <cell r="AD150" t="str">
            <v xml:space="preserve"> </v>
          </cell>
          <cell r="AE150" t="str">
            <v xml:space="preserve"> </v>
          </cell>
          <cell r="AF150"/>
          <cell r="AG150" t="str">
            <v xml:space="preserve"> </v>
          </cell>
          <cell r="AH150" t="str">
            <v xml:space="preserve"> </v>
          </cell>
          <cell r="AI150">
            <v>1148521</v>
          </cell>
          <cell r="AJ150" t="str">
            <v>FR12800183</v>
          </cell>
          <cell r="AK150">
            <v>0</v>
          </cell>
          <cell r="AL150">
            <v>0</v>
          </cell>
          <cell r="AM150" t="str">
            <v xml:space="preserve"> </v>
          </cell>
          <cell r="AN150"/>
          <cell r="AO150" t="str">
            <v>[0321]</v>
          </cell>
          <cell r="AP150">
            <v>43590</v>
          </cell>
        </row>
        <row r="151">
          <cell r="B151">
            <v>2751967</v>
          </cell>
          <cell r="C151">
            <v>22000076</v>
          </cell>
          <cell r="D151" t="str">
            <v>SCE Caramel C3 S/Ver PALL/0321</v>
          </cell>
          <cell r="E151">
            <v>43500</v>
          </cell>
          <cell r="F151">
            <v>1200</v>
          </cell>
          <cell r="G151">
            <v>300191</v>
          </cell>
          <cell r="H151" t="str">
            <v>10</v>
          </cell>
          <cell r="I151" t="str">
            <v>M</v>
          </cell>
          <cell r="J151">
            <v>43500</v>
          </cell>
          <cell r="K151">
            <v>43500</v>
          </cell>
          <cell r="L151" t="str">
            <v>WO</v>
          </cell>
          <cell r="M151" t="str">
            <v>KG</v>
          </cell>
          <cell r="N151" t="str">
            <v xml:space="preserve">       PL001</v>
          </cell>
          <cell r="O151">
            <v>43419</v>
          </cell>
          <cell r="P151">
            <v>0</v>
          </cell>
          <cell r="Q151" t="str">
            <v>SCE Caramel C3 S/Ver PALL/0321</v>
          </cell>
          <cell r="R151" t="str">
            <v xml:space="preserve"> </v>
          </cell>
          <cell r="S151"/>
          <cell r="T151" t="str">
            <v xml:space="preserve"> </v>
          </cell>
          <cell r="U151" t="str">
            <v xml:space="preserve"> BT vérifié//Ordre créé</v>
          </cell>
          <cell r="V151" t="str">
            <v xml:space="preserve"> </v>
          </cell>
          <cell r="W151" t="str">
            <v xml:space="preserve"> </v>
          </cell>
          <cell r="X151" t="str">
            <v xml:space="preserve"> </v>
          </cell>
          <cell r="Y151" t="str">
            <v xml:space="preserve"> </v>
          </cell>
          <cell r="Z151" t="str">
            <v xml:space="preserve"> </v>
          </cell>
          <cell r="AA151"/>
          <cell r="AB151"/>
          <cell r="AC151" t="str">
            <v>FSC</v>
          </cell>
          <cell r="AD151" t="str">
            <v xml:space="preserve"> </v>
          </cell>
          <cell r="AE151" t="str">
            <v xml:space="preserve"> </v>
          </cell>
          <cell r="AF151"/>
          <cell r="AG151" t="str">
            <v xml:space="preserve"> </v>
          </cell>
          <cell r="AH151" t="str">
            <v xml:space="preserve"> </v>
          </cell>
          <cell r="AI151">
            <v>1148521</v>
          </cell>
          <cell r="AJ151" t="str">
            <v>FR12800183</v>
          </cell>
          <cell r="AK151">
            <v>0</v>
          </cell>
          <cell r="AL151">
            <v>0</v>
          </cell>
          <cell r="AM151" t="str">
            <v xml:space="preserve"> </v>
          </cell>
          <cell r="AN151"/>
          <cell r="AO151" t="str">
            <v>[0321]</v>
          </cell>
          <cell r="AP151">
            <v>43590</v>
          </cell>
        </row>
        <row r="152">
          <cell r="B152">
            <v>2751968</v>
          </cell>
          <cell r="C152">
            <v>22000076</v>
          </cell>
          <cell r="D152" t="str">
            <v>SCE Caramel C3 S/Ver PALL/0321</v>
          </cell>
          <cell r="E152">
            <v>43500</v>
          </cell>
          <cell r="F152">
            <v>1200</v>
          </cell>
          <cell r="G152">
            <v>300191</v>
          </cell>
          <cell r="H152" t="str">
            <v>10</v>
          </cell>
          <cell r="I152" t="str">
            <v>M</v>
          </cell>
          <cell r="J152">
            <v>43500</v>
          </cell>
          <cell r="K152">
            <v>43500</v>
          </cell>
          <cell r="L152" t="str">
            <v>WO</v>
          </cell>
          <cell r="M152" t="str">
            <v>KG</v>
          </cell>
          <cell r="N152" t="str">
            <v xml:space="preserve">       PL001</v>
          </cell>
          <cell r="O152">
            <v>43419</v>
          </cell>
          <cell r="P152">
            <v>0</v>
          </cell>
          <cell r="Q152" t="str">
            <v>SCE Caramel C3 S/Ver PALL/0321</v>
          </cell>
          <cell r="R152" t="str">
            <v xml:space="preserve"> </v>
          </cell>
          <cell r="S152"/>
          <cell r="T152" t="str">
            <v xml:space="preserve"> </v>
          </cell>
          <cell r="U152" t="str">
            <v xml:space="preserve"> BT vérifié//Ordre créé</v>
          </cell>
          <cell r="V152" t="str">
            <v xml:space="preserve"> </v>
          </cell>
          <cell r="W152" t="str">
            <v xml:space="preserve"> </v>
          </cell>
          <cell r="X152" t="str">
            <v xml:space="preserve"> </v>
          </cell>
          <cell r="Y152" t="str">
            <v xml:space="preserve"> </v>
          </cell>
          <cell r="Z152" t="str">
            <v xml:space="preserve"> </v>
          </cell>
          <cell r="AA152"/>
          <cell r="AB152"/>
          <cell r="AC152" t="str">
            <v>FSC</v>
          </cell>
          <cell r="AD152" t="str">
            <v xml:space="preserve"> </v>
          </cell>
          <cell r="AE152" t="str">
            <v xml:space="preserve"> </v>
          </cell>
          <cell r="AF152"/>
          <cell r="AG152" t="str">
            <v xml:space="preserve"> </v>
          </cell>
          <cell r="AH152" t="str">
            <v xml:space="preserve"> </v>
          </cell>
          <cell r="AI152">
            <v>1148521</v>
          </cell>
          <cell r="AJ152" t="str">
            <v>FR12800183</v>
          </cell>
          <cell r="AK152">
            <v>0</v>
          </cell>
          <cell r="AL152">
            <v>0</v>
          </cell>
          <cell r="AM152" t="str">
            <v xml:space="preserve"> </v>
          </cell>
          <cell r="AN152"/>
          <cell r="AO152" t="str">
            <v>[0321]</v>
          </cell>
          <cell r="AP152">
            <v>43590</v>
          </cell>
        </row>
        <row r="153">
          <cell r="B153">
            <v>2752000</v>
          </cell>
          <cell r="C153">
            <v>22000160</v>
          </cell>
          <cell r="D153" t="str">
            <v>SCE Cara Riz lait C16 FUT/0322</v>
          </cell>
          <cell r="E153">
            <v>43500</v>
          </cell>
          <cell r="F153">
            <v>1600</v>
          </cell>
          <cell r="G153">
            <v>300191</v>
          </cell>
          <cell r="H153" t="str">
            <v>10</v>
          </cell>
          <cell r="I153" t="str">
            <v>M</v>
          </cell>
          <cell r="J153">
            <v>43500</v>
          </cell>
          <cell r="K153">
            <v>43500</v>
          </cell>
          <cell r="L153" t="str">
            <v>WO</v>
          </cell>
          <cell r="M153" t="str">
            <v>KG</v>
          </cell>
          <cell r="N153" t="str">
            <v xml:space="preserve">       PL001</v>
          </cell>
          <cell r="O153">
            <v>43419</v>
          </cell>
          <cell r="P153">
            <v>0</v>
          </cell>
          <cell r="Q153" t="str">
            <v>SCE Cara Riz lait C16 FUT/0322</v>
          </cell>
          <cell r="R153" t="str">
            <v xml:space="preserve"> </v>
          </cell>
          <cell r="S153"/>
          <cell r="T153" t="str">
            <v xml:space="preserve"> </v>
          </cell>
          <cell r="U153" t="str">
            <v xml:space="preserve"> BT vérifié//Ordre créé</v>
          </cell>
          <cell r="V153" t="str">
            <v xml:space="preserve"> </v>
          </cell>
          <cell r="W153" t="str">
            <v xml:space="preserve"> </v>
          </cell>
          <cell r="X153" t="str">
            <v xml:space="preserve"> </v>
          </cell>
          <cell r="Y153" t="str">
            <v xml:space="preserve"> </v>
          </cell>
          <cell r="Z153" t="str">
            <v xml:space="preserve"> </v>
          </cell>
          <cell r="AA153"/>
          <cell r="AB153"/>
          <cell r="AC153" t="str">
            <v>FSC</v>
          </cell>
          <cell r="AD153" t="str">
            <v xml:space="preserve"> </v>
          </cell>
          <cell r="AE153" t="str">
            <v xml:space="preserve"> </v>
          </cell>
          <cell r="AF153"/>
          <cell r="AG153" t="str">
            <v xml:space="preserve"> </v>
          </cell>
          <cell r="AH153" t="str">
            <v xml:space="preserve"> </v>
          </cell>
          <cell r="AI153">
            <v>1157483</v>
          </cell>
          <cell r="AJ153" t="str">
            <v>FR12800044F</v>
          </cell>
          <cell r="AK153">
            <v>0</v>
          </cell>
          <cell r="AL153">
            <v>0</v>
          </cell>
          <cell r="AM153" t="str">
            <v xml:space="preserve"> </v>
          </cell>
          <cell r="AN153"/>
          <cell r="AO153" t="str">
            <v>[0322]</v>
          </cell>
          <cell r="AP153">
            <v>43590</v>
          </cell>
        </row>
        <row r="154">
          <cell r="B154">
            <v>2752001</v>
          </cell>
          <cell r="C154">
            <v>22000160</v>
          </cell>
          <cell r="D154" t="str">
            <v>SCE Cara Riz lait C16 FUT/0322</v>
          </cell>
          <cell r="E154">
            <v>43500</v>
          </cell>
          <cell r="F154">
            <v>1600</v>
          </cell>
          <cell r="G154">
            <v>300191</v>
          </cell>
          <cell r="H154" t="str">
            <v>10</v>
          </cell>
          <cell r="I154" t="str">
            <v>M</v>
          </cell>
          <cell r="J154">
            <v>43500</v>
          </cell>
          <cell r="K154">
            <v>43500</v>
          </cell>
          <cell r="L154" t="str">
            <v>WO</v>
          </cell>
          <cell r="M154" t="str">
            <v>KG</v>
          </cell>
          <cell r="N154" t="str">
            <v xml:space="preserve">       PL001</v>
          </cell>
          <cell r="O154">
            <v>43419</v>
          </cell>
          <cell r="P154">
            <v>0</v>
          </cell>
          <cell r="Q154" t="str">
            <v>SCE Cara Riz lait C16 FUT/0322</v>
          </cell>
          <cell r="R154" t="str">
            <v xml:space="preserve"> </v>
          </cell>
          <cell r="S154"/>
          <cell r="T154" t="str">
            <v xml:space="preserve"> </v>
          </cell>
          <cell r="U154" t="str">
            <v xml:space="preserve"> BT vérifié//Ordre créé</v>
          </cell>
          <cell r="V154" t="str">
            <v xml:space="preserve"> </v>
          </cell>
          <cell r="W154" t="str">
            <v xml:space="preserve"> </v>
          </cell>
          <cell r="X154" t="str">
            <v xml:space="preserve"> </v>
          </cell>
          <cell r="Y154" t="str">
            <v xml:space="preserve"> </v>
          </cell>
          <cell r="Z154" t="str">
            <v xml:space="preserve"> </v>
          </cell>
          <cell r="AA154"/>
          <cell r="AB154"/>
          <cell r="AC154" t="str">
            <v>FSC</v>
          </cell>
          <cell r="AD154" t="str">
            <v xml:space="preserve"> </v>
          </cell>
          <cell r="AE154" t="str">
            <v xml:space="preserve"> </v>
          </cell>
          <cell r="AF154"/>
          <cell r="AG154" t="str">
            <v xml:space="preserve"> </v>
          </cell>
          <cell r="AH154" t="str">
            <v xml:space="preserve"> </v>
          </cell>
          <cell r="AI154">
            <v>1157483</v>
          </cell>
          <cell r="AJ154" t="str">
            <v>FR12800044F</v>
          </cell>
          <cell r="AK154">
            <v>0</v>
          </cell>
          <cell r="AL154">
            <v>0</v>
          </cell>
          <cell r="AM154" t="str">
            <v xml:space="preserve"> </v>
          </cell>
          <cell r="AN154"/>
          <cell r="AO154" t="str">
            <v>[0322]</v>
          </cell>
          <cell r="AP154">
            <v>43590</v>
          </cell>
        </row>
        <row r="155">
          <cell r="B155">
            <v>2792701</v>
          </cell>
          <cell r="C155">
            <v>22000160</v>
          </cell>
          <cell r="D155" t="str">
            <v>SCE Cara Riz lait C16 FUT/0322</v>
          </cell>
          <cell r="E155">
            <v>43500</v>
          </cell>
          <cell r="F155">
            <v>1600</v>
          </cell>
          <cell r="G155">
            <v>300191</v>
          </cell>
          <cell r="H155" t="str">
            <v>15</v>
          </cell>
          <cell r="I155" t="str">
            <v>M</v>
          </cell>
          <cell r="J155">
            <v>43486</v>
          </cell>
          <cell r="K155">
            <v>43486</v>
          </cell>
          <cell r="L155" t="str">
            <v>WO</v>
          </cell>
          <cell r="M155" t="str">
            <v>KG</v>
          </cell>
          <cell r="N155" t="str">
            <v xml:space="preserve">       PL001</v>
          </cell>
          <cell r="O155">
            <v>43438</v>
          </cell>
          <cell r="P155">
            <v>0</v>
          </cell>
          <cell r="Q155" t="str">
            <v>SCE Cara Riz lait C16 FUT/0322</v>
          </cell>
          <cell r="R155" t="str">
            <v xml:space="preserve"> </v>
          </cell>
          <cell r="S155"/>
          <cell r="T155" t="str">
            <v xml:space="preserve"> </v>
          </cell>
          <cell r="U155" t="str">
            <v>BT comm. client non traité//Or</v>
          </cell>
          <cell r="V155" t="str">
            <v xml:space="preserve"> </v>
          </cell>
          <cell r="W155" t="str">
            <v xml:space="preserve"> </v>
          </cell>
          <cell r="X155" t="str">
            <v xml:space="preserve"> </v>
          </cell>
          <cell r="Y155" t="str">
            <v xml:space="preserve"> </v>
          </cell>
          <cell r="Z155" t="str">
            <v xml:space="preserve"> </v>
          </cell>
          <cell r="AA155"/>
          <cell r="AB155"/>
          <cell r="AC155" t="str">
            <v>FSC</v>
          </cell>
          <cell r="AD155" t="str">
            <v xml:space="preserve"> </v>
          </cell>
          <cell r="AE155" t="str">
            <v xml:space="preserve"> </v>
          </cell>
          <cell r="AF155"/>
          <cell r="AG155" t="str">
            <v xml:space="preserve"> </v>
          </cell>
          <cell r="AH155" t="str">
            <v xml:space="preserve"> </v>
          </cell>
          <cell r="AI155">
            <v>1157483</v>
          </cell>
          <cell r="AJ155" t="str">
            <v>FR12800044F</v>
          </cell>
          <cell r="AK155">
            <v>0</v>
          </cell>
          <cell r="AL155">
            <v>0</v>
          </cell>
          <cell r="AM155" t="str">
            <v xml:space="preserve"> </v>
          </cell>
          <cell r="AN155"/>
          <cell r="AO155" t="str">
            <v>[0322]</v>
          </cell>
          <cell r="AP155">
            <v>43590</v>
          </cell>
          <cell r="AR155"/>
        </row>
        <row r="156">
          <cell r="B156">
            <v>2792702</v>
          </cell>
          <cell r="C156">
            <v>22000160</v>
          </cell>
          <cell r="D156" t="str">
            <v>SCE Cara Riz lait C16 FUT/0322</v>
          </cell>
          <cell r="E156">
            <v>43500</v>
          </cell>
          <cell r="F156">
            <v>1600</v>
          </cell>
          <cell r="G156">
            <v>300191</v>
          </cell>
          <cell r="H156" t="str">
            <v>15</v>
          </cell>
          <cell r="I156" t="str">
            <v>M</v>
          </cell>
          <cell r="J156">
            <v>43486</v>
          </cell>
          <cell r="K156">
            <v>43486</v>
          </cell>
          <cell r="L156" t="str">
            <v>WO</v>
          </cell>
          <cell r="M156" t="str">
            <v>KG</v>
          </cell>
          <cell r="N156" t="str">
            <v xml:space="preserve">       PL001</v>
          </cell>
          <cell r="O156">
            <v>43438</v>
          </cell>
          <cell r="P156">
            <v>0</v>
          </cell>
          <cell r="Q156" t="str">
            <v>SCE Cara Riz lait C16 FUT/0322</v>
          </cell>
          <cell r="R156" t="str">
            <v xml:space="preserve"> </v>
          </cell>
          <cell r="S156"/>
          <cell r="T156" t="str">
            <v xml:space="preserve"> </v>
          </cell>
          <cell r="U156" t="str">
            <v>BT comm. client non traité//Or</v>
          </cell>
          <cell r="V156" t="str">
            <v xml:space="preserve"> </v>
          </cell>
          <cell r="W156" t="str">
            <v xml:space="preserve"> </v>
          </cell>
          <cell r="X156" t="str">
            <v xml:space="preserve"> </v>
          </cell>
          <cell r="Y156" t="str">
            <v xml:space="preserve"> </v>
          </cell>
          <cell r="Z156" t="str">
            <v xml:space="preserve"> </v>
          </cell>
          <cell r="AA156"/>
          <cell r="AB156"/>
          <cell r="AC156" t="str">
            <v>FSC</v>
          </cell>
          <cell r="AD156" t="str">
            <v xml:space="preserve"> </v>
          </cell>
          <cell r="AE156" t="str">
            <v xml:space="preserve"> </v>
          </cell>
          <cell r="AF156"/>
          <cell r="AG156" t="str">
            <v xml:space="preserve"> </v>
          </cell>
          <cell r="AH156" t="str">
            <v xml:space="preserve"> </v>
          </cell>
          <cell r="AI156">
            <v>1157483</v>
          </cell>
          <cell r="AJ156" t="str">
            <v>FR12800044F</v>
          </cell>
          <cell r="AK156">
            <v>0</v>
          </cell>
          <cell r="AL156">
            <v>0</v>
          </cell>
          <cell r="AM156" t="str">
            <v xml:space="preserve"> </v>
          </cell>
          <cell r="AN156"/>
          <cell r="AO156" t="str">
            <v>[0322]</v>
          </cell>
          <cell r="AP156">
            <v>43590</v>
          </cell>
        </row>
        <row r="157">
          <cell r="B157">
            <v>2827319</v>
          </cell>
          <cell r="C157">
            <v>22000159</v>
          </cell>
          <cell r="D157" t="str">
            <v>SCE Citron C12 FUT/0339</v>
          </cell>
          <cell r="E157">
            <v>43500</v>
          </cell>
          <cell r="F157">
            <v>1250</v>
          </cell>
          <cell r="G157">
            <v>300191</v>
          </cell>
          <cell r="H157" t="str">
            <v>15</v>
          </cell>
          <cell r="I157" t="str">
            <v>M</v>
          </cell>
          <cell r="J157">
            <v>43500</v>
          </cell>
          <cell r="K157">
            <v>43500</v>
          </cell>
          <cell r="L157" t="str">
            <v>WO</v>
          </cell>
          <cell r="M157" t="str">
            <v>KG</v>
          </cell>
          <cell r="N157" t="str">
            <v xml:space="preserve">       PL001</v>
          </cell>
          <cell r="O157">
            <v>43454</v>
          </cell>
          <cell r="P157">
            <v>0</v>
          </cell>
          <cell r="Q157" t="str">
            <v>SCE Citron C12 FUT/0339</v>
          </cell>
          <cell r="R157" t="str">
            <v xml:space="preserve"> </v>
          </cell>
          <cell r="S157"/>
          <cell r="T157" t="str">
            <v xml:space="preserve"> </v>
          </cell>
          <cell r="U157" t="str">
            <v>BT comm. client non traité//Or</v>
          </cell>
          <cell r="V157" t="str">
            <v xml:space="preserve"> </v>
          </cell>
          <cell r="W157" t="str">
            <v xml:space="preserve"> </v>
          </cell>
          <cell r="X157" t="str">
            <v xml:space="preserve"> </v>
          </cell>
          <cell r="Y157" t="str">
            <v xml:space="preserve"> </v>
          </cell>
          <cell r="Z157" t="str">
            <v xml:space="preserve"> </v>
          </cell>
          <cell r="AA157"/>
          <cell r="AB157"/>
          <cell r="AC157" t="str">
            <v>FSC</v>
          </cell>
          <cell r="AD157" t="str">
            <v xml:space="preserve"> </v>
          </cell>
          <cell r="AE157" t="str">
            <v xml:space="preserve"> </v>
          </cell>
          <cell r="AF157"/>
          <cell r="AG157" t="str">
            <v xml:space="preserve"> </v>
          </cell>
          <cell r="AH157" t="str">
            <v xml:space="preserve"> </v>
          </cell>
          <cell r="AI157">
            <v>1157451</v>
          </cell>
          <cell r="AJ157" t="str">
            <v>FR12800043F</v>
          </cell>
          <cell r="AK157">
            <v>0</v>
          </cell>
          <cell r="AL157">
            <v>0</v>
          </cell>
          <cell r="AM157" t="str">
            <v xml:space="preserve"> </v>
          </cell>
          <cell r="AN157"/>
          <cell r="AO157" t="str">
            <v>[0339]</v>
          </cell>
          <cell r="AP157">
            <v>43531</v>
          </cell>
        </row>
        <row r="158">
          <cell r="B158">
            <v>2699361</v>
          </cell>
          <cell r="C158">
            <v>22000159</v>
          </cell>
          <cell r="D158" t="str">
            <v>SCE Citron C12 FUT/0339</v>
          </cell>
          <cell r="E158">
            <v>43500</v>
          </cell>
          <cell r="F158">
            <v>1250</v>
          </cell>
          <cell r="G158">
            <v>300191</v>
          </cell>
          <cell r="H158" t="str">
            <v>10</v>
          </cell>
          <cell r="I158" t="str">
            <v>M</v>
          </cell>
          <cell r="J158">
            <v>43500</v>
          </cell>
          <cell r="K158">
            <v>43500</v>
          </cell>
          <cell r="L158" t="str">
            <v>WO</v>
          </cell>
          <cell r="M158" t="str">
            <v>KG</v>
          </cell>
          <cell r="N158" t="str">
            <v xml:space="preserve">       PL001</v>
          </cell>
          <cell r="O158">
            <v>43396</v>
          </cell>
          <cell r="P158">
            <v>0</v>
          </cell>
          <cell r="Q158" t="str">
            <v>Sce Citron C12 FUT/0339</v>
          </cell>
          <cell r="R158" t="str">
            <v xml:space="preserve"> </v>
          </cell>
          <cell r="S158"/>
          <cell r="T158" t="str">
            <v xml:space="preserve"> </v>
          </cell>
          <cell r="U158" t="str">
            <v xml:space="preserve"> BT vérifié//Ordre créé</v>
          </cell>
          <cell r="V158" t="str">
            <v xml:space="preserve"> </v>
          </cell>
          <cell r="W158" t="str">
            <v xml:space="preserve"> </v>
          </cell>
          <cell r="X158" t="str">
            <v xml:space="preserve"> </v>
          </cell>
          <cell r="Y158" t="str">
            <v xml:space="preserve"> </v>
          </cell>
          <cell r="Z158" t="str">
            <v xml:space="preserve"> </v>
          </cell>
          <cell r="AA158"/>
          <cell r="AB158"/>
          <cell r="AC158" t="str">
            <v>FSC</v>
          </cell>
          <cell r="AD158" t="str">
            <v xml:space="preserve"> </v>
          </cell>
          <cell r="AE158" t="str">
            <v xml:space="preserve"> </v>
          </cell>
          <cell r="AF158"/>
          <cell r="AG158" t="str">
            <v xml:space="preserve"> </v>
          </cell>
          <cell r="AH158" t="str">
            <v xml:space="preserve"> </v>
          </cell>
          <cell r="AI158">
            <v>1157451</v>
          </cell>
          <cell r="AJ158" t="str">
            <v>FR12800043F</v>
          </cell>
          <cell r="AK158">
            <v>0</v>
          </cell>
          <cell r="AL158">
            <v>0</v>
          </cell>
          <cell r="AM158" t="str">
            <v xml:space="preserve"> </v>
          </cell>
          <cell r="AN158"/>
          <cell r="AO158" t="str">
            <v>[0339]</v>
          </cell>
          <cell r="AP158">
            <v>43531</v>
          </cell>
        </row>
        <row r="159">
          <cell r="B159">
            <v>2699362</v>
          </cell>
          <cell r="C159">
            <v>22000266</v>
          </cell>
          <cell r="D159" t="str">
            <v>SCE Framboise C14 FUT/0351</v>
          </cell>
          <cell r="E159">
            <v>43500</v>
          </cell>
          <cell r="F159">
            <v>1400</v>
          </cell>
          <cell r="G159">
            <v>300191</v>
          </cell>
          <cell r="H159" t="str">
            <v>10</v>
          </cell>
          <cell r="I159" t="str">
            <v>M</v>
          </cell>
          <cell r="J159">
            <v>43500</v>
          </cell>
          <cell r="K159">
            <v>43500</v>
          </cell>
          <cell r="L159" t="str">
            <v>WO</v>
          </cell>
          <cell r="M159" t="str">
            <v>KG</v>
          </cell>
          <cell r="N159" t="str">
            <v xml:space="preserve">       PL001</v>
          </cell>
          <cell r="O159">
            <v>43396</v>
          </cell>
          <cell r="P159">
            <v>0</v>
          </cell>
          <cell r="Q159" t="str">
            <v>Sce Framboise C14 FUT/0351</v>
          </cell>
          <cell r="R159" t="str">
            <v xml:space="preserve"> </v>
          </cell>
          <cell r="S159"/>
          <cell r="T159" t="str">
            <v xml:space="preserve"> </v>
          </cell>
          <cell r="U159" t="str">
            <v xml:space="preserve"> BT vérifié//Ordre créé</v>
          </cell>
          <cell r="V159" t="str">
            <v xml:space="preserve"> </v>
          </cell>
          <cell r="W159" t="str">
            <v xml:space="preserve"> </v>
          </cell>
          <cell r="X159" t="str">
            <v xml:space="preserve"> </v>
          </cell>
          <cell r="Y159" t="str">
            <v xml:space="preserve"> </v>
          </cell>
          <cell r="Z159" t="str">
            <v xml:space="preserve"> </v>
          </cell>
          <cell r="AA159"/>
          <cell r="AB159"/>
          <cell r="AC159" t="str">
            <v>FSC</v>
          </cell>
          <cell r="AD159" t="str">
            <v xml:space="preserve"> </v>
          </cell>
          <cell r="AE159" t="str">
            <v xml:space="preserve"> </v>
          </cell>
          <cell r="AF159"/>
          <cell r="AG159" t="str">
            <v xml:space="preserve"> </v>
          </cell>
          <cell r="AH159" t="str">
            <v xml:space="preserve"> </v>
          </cell>
          <cell r="AI159">
            <v>1157458</v>
          </cell>
          <cell r="AJ159" t="str">
            <v>FR12800182F</v>
          </cell>
          <cell r="AK159">
            <v>0</v>
          </cell>
          <cell r="AL159">
            <v>0</v>
          </cell>
          <cell r="AM159" t="str">
            <v xml:space="preserve"> </v>
          </cell>
          <cell r="AN159"/>
          <cell r="AO159" t="str">
            <v>[0351]</v>
          </cell>
          <cell r="AP159">
            <v>43521</v>
          </cell>
        </row>
        <row r="160">
          <cell r="B160">
            <v>2699359</v>
          </cell>
          <cell r="C160">
            <v>22000089</v>
          </cell>
          <cell r="D160" t="str">
            <v>SCE Fruits Rouges C3 PALL/0354</v>
          </cell>
          <cell r="E160">
            <v>43500</v>
          </cell>
          <cell r="F160">
            <v>1400</v>
          </cell>
          <cell r="G160">
            <v>300191</v>
          </cell>
          <cell r="H160" t="str">
            <v>10</v>
          </cell>
          <cell r="I160" t="str">
            <v>M</v>
          </cell>
          <cell r="J160">
            <v>43500</v>
          </cell>
          <cell r="K160">
            <v>43500</v>
          </cell>
          <cell r="L160" t="str">
            <v>WO</v>
          </cell>
          <cell r="M160" t="str">
            <v>KG</v>
          </cell>
          <cell r="N160" t="str">
            <v xml:space="preserve">       PL001</v>
          </cell>
          <cell r="O160">
            <v>43396</v>
          </cell>
          <cell r="P160">
            <v>0</v>
          </cell>
          <cell r="Q160" t="str">
            <v>Sce Fruits Rouges C3 PALL/0354</v>
          </cell>
          <cell r="R160" t="str">
            <v xml:space="preserve"> </v>
          </cell>
          <cell r="S160"/>
          <cell r="T160" t="str">
            <v xml:space="preserve"> </v>
          </cell>
          <cell r="U160" t="str">
            <v xml:space="preserve"> BT vérifié//Ordre créé</v>
          </cell>
          <cell r="V160" t="str">
            <v xml:space="preserve"> </v>
          </cell>
          <cell r="W160" t="str">
            <v xml:space="preserve"> </v>
          </cell>
          <cell r="X160" t="str">
            <v xml:space="preserve"> </v>
          </cell>
          <cell r="Y160" t="str">
            <v xml:space="preserve"> </v>
          </cell>
          <cell r="Z160" t="str">
            <v xml:space="preserve"> </v>
          </cell>
          <cell r="AA160"/>
          <cell r="AB160"/>
          <cell r="AC160" t="str">
            <v>FSC</v>
          </cell>
          <cell r="AD160" t="str">
            <v xml:space="preserve"> </v>
          </cell>
          <cell r="AE160" t="str">
            <v xml:space="preserve"> </v>
          </cell>
          <cell r="AF160"/>
          <cell r="AG160" t="str">
            <v xml:space="preserve"> </v>
          </cell>
          <cell r="AH160" t="str">
            <v xml:space="preserve"> </v>
          </cell>
          <cell r="AI160">
            <v>1148534</v>
          </cell>
          <cell r="AJ160" t="str">
            <v>FR12800277</v>
          </cell>
          <cell r="AK160">
            <v>0</v>
          </cell>
          <cell r="AL160">
            <v>0</v>
          </cell>
          <cell r="AM160" t="str">
            <v xml:space="preserve"> </v>
          </cell>
          <cell r="AN160"/>
          <cell r="AO160" t="str">
            <v>[0354]</v>
          </cell>
          <cell r="AP160">
            <v>43531</v>
          </cell>
        </row>
        <row r="161">
          <cell r="B161">
            <v>2649991</v>
          </cell>
          <cell r="C161">
            <v>22000089</v>
          </cell>
          <cell r="D161" t="str">
            <v>SCE Fruits Rouges C3 PALL/0354</v>
          </cell>
          <cell r="E161">
            <v>43500</v>
          </cell>
          <cell r="F161">
            <v>1400</v>
          </cell>
          <cell r="G161">
            <v>300191</v>
          </cell>
          <cell r="H161" t="str">
            <v>10</v>
          </cell>
          <cell r="I161" t="str">
            <v>M</v>
          </cell>
          <cell r="J161">
            <v>43500</v>
          </cell>
          <cell r="K161">
            <v>43500</v>
          </cell>
          <cell r="L161" t="str">
            <v>WO</v>
          </cell>
          <cell r="M161" t="str">
            <v>KG</v>
          </cell>
          <cell r="N161" t="str">
            <v xml:space="preserve">       PL001</v>
          </cell>
          <cell r="O161">
            <v>43375</v>
          </cell>
          <cell r="P161">
            <v>0</v>
          </cell>
          <cell r="Q161" t="str">
            <v>Sce Fruits Rouges C3 PALL/0354</v>
          </cell>
          <cell r="R161" t="str">
            <v xml:space="preserve"> </v>
          </cell>
          <cell r="S161"/>
          <cell r="T161" t="str">
            <v xml:space="preserve"> </v>
          </cell>
          <cell r="U161" t="str">
            <v xml:space="preserve"> BT vérifié//Ordre créé</v>
          </cell>
          <cell r="V161" t="str">
            <v xml:space="preserve"> </v>
          </cell>
          <cell r="W161" t="str">
            <v xml:space="preserve"> </v>
          </cell>
          <cell r="X161" t="str">
            <v xml:space="preserve"> </v>
          </cell>
          <cell r="Y161" t="str">
            <v xml:space="preserve"> </v>
          </cell>
          <cell r="Z161" t="str">
            <v xml:space="preserve"> </v>
          </cell>
          <cell r="AA161"/>
          <cell r="AB161"/>
          <cell r="AC161" t="str">
            <v>FSC</v>
          </cell>
          <cell r="AD161" t="str">
            <v xml:space="preserve"> </v>
          </cell>
          <cell r="AE161" t="str">
            <v xml:space="preserve"> </v>
          </cell>
          <cell r="AF161"/>
          <cell r="AG161" t="str">
            <v xml:space="preserve"> </v>
          </cell>
          <cell r="AH161" t="str">
            <v xml:space="preserve"> </v>
          </cell>
          <cell r="AI161">
            <v>1148534</v>
          </cell>
          <cell r="AJ161" t="str">
            <v>FR12800277</v>
          </cell>
          <cell r="AK161">
            <v>0</v>
          </cell>
          <cell r="AL161">
            <v>0</v>
          </cell>
          <cell r="AM161" t="str">
            <v xml:space="preserve"> </v>
          </cell>
          <cell r="AN161"/>
          <cell r="AO161" t="str">
            <v>[0354]</v>
          </cell>
          <cell r="AP161">
            <v>43531</v>
          </cell>
        </row>
        <row r="162">
          <cell r="B162">
            <v>2715600</v>
          </cell>
          <cell r="C162">
            <v>22000089</v>
          </cell>
          <cell r="D162" t="str">
            <v>SCE Fruits Rouges C3 PALL/0354</v>
          </cell>
          <cell r="E162">
            <v>43500</v>
          </cell>
          <cell r="F162">
            <v>1400</v>
          </cell>
          <cell r="G162">
            <v>300191</v>
          </cell>
          <cell r="H162" t="str">
            <v>10</v>
          </cell>
          <cell r="I162" t="str">
            <v>M</v>
          </cell>
          <cell r="J162">
            <v>43500</v>
          </cell>
          <cell r="K162">
            <v>43500</v>
          </cell>
          <cell r="L162" t="str">
            <v>WO</v>
          </cell>
          <cell r="M162" t="str">
            <v>KG</v>
          </cell>
          <cell r="N162" t="str">
            <v xml:space="preserve">       PL001</v>
          </cell>
          <cell r="O162">
            <v>43404</v>
          </cell>
          <cell r="P162">
            <v>0</v>
          </cell>
          <cell r="Q162" t="str">
            <v>Sce Fruits Rouges C3 PALL/0354</v>
          </cell>
          <cell r="R162" t="str">
            <v xml:space="preserve"> </v>
          </cell>
          <cell r="S162"/>
          <cell r="T162" t="str">
            <v xml:space="preserve"> </v>
          </cell>
          <cell r="U162" t="str">
            <v xml:space="preserve"> BT vérifié//Ordre créé</v>
          </cell>
          <cell r="V162" t="str">
            <v xml:space="preserve"> </v>
          </cell>
          <cell r="W162" t="str">
            <v xml:space="preserve"> </v>
          </cell>
          <cell r="X162" t="str">
            <v xml:space="preserve"> </v>
          </cell>
          <cell r="Y162" t="str">
            <v xml:space="preserve"> </v>
          </cell>
          <cell r="Z162" t="str">
            <v xml:space="preserve"> </v>
          </cell>
          <cell r="AA162"/>
          <cell r="AB162"/>
          <cell r="AC162" t="str">
            <v>FSC</v>
          </cell>
          <cell r="AD162" t="str">
            <v xml:space="preserve"> </v>
          </cell>
          <cell r="AE162" t="str">
            <v xml:space="preserve"> </v>
          </cell>
          <cell r="AF162"/>
          <cell r="AG162" t="str">
            <v xml:space="preserve"> </v>
          </cell>
          <cell r="AH162" t="str">
            <v xml:space="preserve"> </v>
          </cell>
          <cell r="AI162">
            <v>1148534</v>
          </cell>
          <cell r="AJ162" t="str">
            <v>FR12800277</v>
          </cell>
          <cell r="AK162">
            <v>0</v>
          </cell>
          <cell r="AL162">
            <v>0</v>
          </cell>
          <cell r="AM162" t="str">
            <v xml:space="preserve"> </v>
          </cell>
          <cell r="AN162"/>
          <cell r="AO162" t="str">
            <v>[0354]</v>
          </cell>
          <cell r="AP162">
            <v>43531</v>
          </cell>
        </row>
        <row r="163">
          <cell r="B163">
            <v>2699414</v>
          </cell>
          <cell r="C163">
            <v>22000048</v>
          </cell>
          <cell r="D163" t="str">
            <v>SCE Gout Caramel C11 PALL/0357</v>
          </cell>
          <cell r="E163">
            <v>43500</v>
          </cell>
          <cell r="F163">
            <v>1600</v>
          </cell>
          <cell r="G163">
            <v>300191</v>
          </cell>
          <cell r="H163" t="str">
            <v>10</v>
          </cell>
          <cell r="I163" t="str">
            <v>M</v>
          </cell>
          <cell r="J163">
            <v>43500</v>
          </cell>
          <cell r="K163">
            <v>43500</v>
          </cell>
          <cell r="L163" t="str">
            <v>WO</v>
          </cell>
          <cell r="M163" t="str">
            <v>KG</v>
          </cell>
          <cell r="N163" t="str">
            <v xml:space="preserve">       PL001</v>
          </cell>
          <cell r="O163">
            <v>43396</v>
          </cell>
          <cell r="P163">
            <v>0</v>
          </cell>
          <cell r="Q163" t="str">
            <v>Sce Gout Caramel C11 PALL/0357</v>
          </cell>
          <cell r="R163" t="str">
            <v xml:space="preserve"> </v>
          </cell>
          <cell r="S163"/>
          <cell r="T163" t="str">
            <v xml:space="preserve"> </v>
          </cell>
          <cell r="U163" t="str">
            <v xml:space="preserve"> BT vérifié//Ordre créé</v>
          </cell>
          <cell r="V163" t="str">
            <v xml:space="preserve"> </v>
          </cell>
          <cell r="W163" t="str">
            <v xml:space="preserve"> </v>
          </cell>
          <cell r="X163" t="str">
            <v xml:space="preserve"> </v>
          </cell>
          <cell r="Y163" t="str">
            <v xml:space="preserve"> </v>
          </cell>
          <cell r="Z163" t="str">
            <v xml:space="preserve"> </v>
          </cell>
          <cell r="AA163"/>
          <cell r="AB163"/>
          <cell r="AC163" t="str">
            <v>FSC</v>
          </cell>
          <cell r="AD163" t="str">
            <v xml:space="preserve"> </v>
          </cell>
          <cell r="AE163" t="str">
            <v xml:space="preserve"> </v>
          </cell>
          <cell r="AF163"/>
          <cell r="AG163" t="str">
            <v xml:space="preserve"> </v>
          </cell>
          <cell r="AH163" t="str">
            <v xml:space="preserve"> </v>
          </cell>
          <cell r="AI163">
            <v>1148493</v>
          </cell>
          <cell r="AJ163" t="str">
            <v>FR12800024</v>
          </cell>
          <cell r="AK163">
            <v>0</v>
          </cell>
          <cell r="AL163">
            <v>0</v>
          </cell>
          <cell r="AM163" t="str">
            <v xml:space="preserve"> </v>
          </cell>
          <cell r="AN163"/>
          <cell r="AO163" t="str">
            <v>[0357]</v>
          </cell>
          <cell r="AP163">
            <v>43590</v>
          </cell>
        </row>
        <row r="164">
          <cell r="B164">
            <v>2715548</v>
          </cell>
          <cell r="C164">
            <v>22000048</v>
          </cell>
          <cell r="D164" t="str">
            <v>SCE Gout Caramel C11 PALL/0357</v>
          </cell>
          <cell r="E164">
            <v>43500</v>
          </cell>
          <cell r="F164">
            <v>1600</v>
          </cell>
          <cell r="G164">
            <v>300191</v>
          </cell>
          <cell r="H164" t="str">
            <v>10</v>
          </cell>
          <cell r="I164" t="str">
            <v>M</v>
          </cell>
          <cell r="J164">
            <v>43500</v>
          </cell>
          <cell r="K164">
            <v>43500</v>
          </cell>
          <cell r="L164" t="str">
            <v>WO</v>
          </cell>
          <cell r="M164" t="str">
            <v>KG</v>
          </cell>
          <cell r="N164" t="str">
            <v xml:space="preserve">       PL001</v>
          </cell>
          <cell r="O164">
            <v>43404</v>
          </cell>
          <cell r="P164">
            <v>0</v>
          </cell>
          <cell r="Q164" t="str">
            <v>Sce Gout Caramel C11 PALL/0357</v>
          </cell>
          <cell r="R164" t="str">
            <v xml:space="preserve"> </v>
          </cell>
          <cell r="S164"/>
          <cell r="T164" t="str">
            <v xml:space="preserve"> </v>
          </cell>
          <cell r="U164" t="str">
            <v xml:space="preserve"> BT vérifié//Ordre créé</v>
          </cell>
          <cell r="V164" t="str">
            <v xml:space="preserve"> </v>
          </cell>
          <cell r="W164" t="str">
            <v xml:space="preserve"> </v>
          </cell>
          <cell r="X164" t="str">
            <v xml:space="preserve"> </v>
          </cell>
          <cell r="Y164" t="str">
            <v xml:space="preserve"> </v>
          </cell>
          <cell r="Z164" t="str">
            <v xml:space="preserve"> </v>
          </cell>
          <cell r="AA164"/>
          <cell r="AB164"/>
          <cell r="AC164" t="str">
            <v>FSC</v>
          </cell>
          <cell r="AD164" t="str">
            <v xml:space="preserve"> </v>
          </cell>
          <cell r="AE164" t="str">
            <v xml:space="preserve"> </v>
          </cell>
          <cell r="AF164"/>
          <cell r="AG164" t="str">
            <v xml:space="preserve"> </v>
          </cell>
          <cell r="AH164" t="str">
            <v xml:space="preserve"> </v>
          </cell>
          <cell r="AI164">
            <v>1148493</v>
          </cell>
          <cell r="AJ164" t="str">
            <v>FR12800024</v>
          </cell>
          <cell r="AK164">
            <v>0</v>
          </cell>
          <cell r="AL164">
            <v>0</v>
          </cell>
          <cell r="AM164" t="str">
            <v xml:space="preserve"> </v>
          </cell>
          <cell r="AN164"/>
          <cell r="AO164" t="str">
            <v>[0357]</v>
          </cell>
          <cell r="AP164">
            <v>43590</v>
          </cell>
        </row>
        <row r="165">
          <cell r="B165">
            <v>2715544</v>
          </cell>
          <cell r="C165">
            <v>22000048</v>
          </cell>
          <cell r="D165" t="str">
            <v>SCE Gout Caramel C11 PALL/0357</v>
          </cell>
          <cell r="E165">
            <v>43500</v>
          </cell>
          <cell r="F165">
            <v>1600</v>
          </cell>
          <cell r="G165">
            <v>300191</v>
          </cell>
          <cell r="H165" t="str">
            <v>10</v>
          </cell>
          <cell r="I165" t="str">
            <v>M</v>
          </cell>
          <cell r="J165">
            <v>43500</v>
          </cell>
          <cell r="K165">
            <v>43500</v>
          </cell>
          <cell r="L165" t="str">
            <v>WO</v>
          </cell>
          <cell r="M165" t="str">
            <v>KG</v>
          </cell>
          <cell r="N165" t="str">
            <v xml:space="preserve">       PL001</v>
          </cell>
          <cell r="O165">
            <v>43404</v>
          </cell>
          <cell r="P165">
            <v>0</v>
          </cell>
          <cell r="Q165" t="str">
            <v>Sce Gout Caramel C11 PALL/0357</v>
          </cell>
          <cell r="R165" t="str">
            <v xml:space="preserve"> </v>
          </cell>
          <cell r="S165"/>
          <cell r="T165" t="str">
            <v xml:space="preserve"> </v>
          </cell>
          <cell r="U165" t="str">
            <v xml:space="preserve"> BT vérifié//Ordre créé</v>
          </cell>
          <cell r="V165" t="str">
            <v xml:space="preserve"> </v>
          </cell>
          <cell r="W165" t="str">
            <v xml:space="preserve"> </v>
          </cell>
          <cell r="X165" t="str">
            <v xml:space="preserve"> </v>
          </cell>
          <cell r="Y165" t="str">
            <v xml:space="preserve"> </v>
          </cell>
          <cell r="Z165" t="str">
            <v xml:space="preserve"> </v>
          </cell>
          <cell r="AA165"/>
          <cell r="AB165"/>
          <cell r="AC165" t="str">
            <v>FSC</v>
          </cell>
          <cell r="AD165" t="str">
            <v xml:space="preserve"> </v>
          </cell>
          <cell r="AE165" t="str">
            <v xml:space="preserve"> </v>
          </cell>
          <cell r="AF165"/>
          <cell r="AG165" t="str">
            <v xml:space="preserve"> </v>
          </cell>
          <cell r="AH165" t="str">
            <v xml:space="preserve"> </v>
          </cell>
          <cell r="AI165">
            <v>1148493</v>
          </cell>
          <cell r="AJ165" t="str">
            <v>FR12800024</v>
          </cell>
          <cell r="AK165">
            <v>0</v>
          </cell>
          <cell r="AL165">
            <v>0</v>
          </cell>
          <cell r="AM165" t="str">
            <v xml:space="preserve"> </v>
          </cell>
          <cell r="AN165"/>
          <cell r="AO165" t="str">
            <v>[0357]</v>
          </cell>
          <cell r="AP165">
            <v>43590</v>
          </cell>
        </row>
        <row r="166">
          <cell r="B166">
            <v>2649907</v>
          </cell>
          <cell r="C166">
            <v>22000048</v>
          </cell>
          <cell r="D166" t="str">
            <v>SCE Gout Caramel C11 PALL/0357</v>
          </cell>
          <cell r="E166">
            <v>43500</v>
          </cell>
          <cell r="F166">
            <v>1600</v>
          </cell>
          <cell r="G166">
            <v>300191</v>
          </cell>
          <cell r="H166" t="str">
            <v>10</v>
          </cell>
          <cell r="I166" t="str">
            <v>M</v>
          </cell>
          <cell r="J166">
            <v>43500</v>
          </cell>
          <cell r="K166">
            <v>43500</v>
          </cell>
          <cell r="L166" t="str">
            <v>WO</v>
          </cell>
          <cell r="M166" t="str">
            <v>KG</v>
          </cell>
          <cell r="N166" t="str">
            <v xml:space="preserve">       PL001</v>
          </cell>
          <cell r="O166">
            <v>43375</v>
          </cell>
          <cell r="P166">
            <v>0</v>
          </cell>
          <cell r="Q166" t="str">
            <v>Sce Gout Caramel C11 PALL/0357</v>
          </cell>
          <cell r="R166" t="str">
            <v xml:space="preserve"> </v>
          </cell>
          <cell r="S166"/>
          <cell r="T166" t="str">
            <v xml:space="preserve"> </v>
          </cell>
          <cell r="U166" t="str">
            <v xml:space="preserve"> BT vérifié//Ordre créé</v>
          </cell>
          <cell r="V166" t="str">
            <v xml:space="preserve"> </v>
          </cell>
          <cell r="W166" t="str">
            <v xml:space="preserve"> </v>
          </cell>
          <cell r="X166" t="str">
            <v xml:space="preserve"> </v>
          </cell>
          <cell r="Y166" t="str">
            <v xml:space="preserve"> </v>
          </cell>
          <cell r="Z166" t="str">
            <v xml:space="preserve"> </v>
          </cell>
          <cell r="AA166"/>
          <cell r="AB166"/>
          <cell r="AC166" t="str">
            <v>FSC</v>
          </cell>
          <cell r="AD166" t="str">
            <v xml:space="preserve"> </v>
          </cell>
          <cell r="AE166" t="str">
            <v xml:space="preserve"> </v>
          </cell>
          <cell r="AF166"/>
          <cell r="AG166" t="str">
            <v xml:space="preserve"> </v>
          </cell>
          <cell r="AH166" t="str">
            <v xml:space="preserve"> </v>
          </cell>
          <cell r="AI166">
            <v>1148493</v>
          </cell>
          <cell r="AJ166" t="str">
            <v>FR12800024</v>
          </cell>
          <cell r="AK166">
            <v>0</v>
          </cell>
          <cell r="AL166">
            <v>0</v>
          </cell>
          <cell r="AM166" t="str">
            <v xml:space="preserve"> </v>
          </cell>
          <cell r="AN166"/>
          <cell r="AO166" t="str">
            <v>[0357]</v>
          </cell>
          <cell r="AP166">
            <v>43590</v>
          </cell>
        </row>
        <row r="167">
          <cell r="B167">
            <v>2752017</v>
          </cell>
          <cell r="C167">
            <v>22000473</v>
          </cell>
          <cell r="D167" t="str">
            <v>SCE Chocolat C3 PALL/34518</v>
          </cell>
          <cell r="E167">
            <v>43481</v>
          </cell>
          <cell r="F167">
            <v>1400</v>
          </cell>
          <cell r="G167">
            <v>300191</v>
          </cell>
          <cell r="H167" t="str">
            <v>10</v>
          </cell>
          <cell r="I167" t="str">
            <v>M</v>
          </cell>
          <cell r="J167">
            <v>43500</v>
          </cell>
          <cell r="K167">
            <v>43500</v>
          </cell>
          <cell r="L167" t="str">
            <v>WO</v>
          </cell>
          <cell r="M167" t="str">
            <v>KG</v>
          </cell>
          <cell r="N167" t="str">
            <v xml:space="preserve">       PL001</v>
          </cell>
          <cell r="O167">
            <v>43419</v>
          </cell>
          <cell r="P167">
            <v>0</v>
          </cell>
          <cell r="Q167" t="str">
            <v>SCE Chocolat C3 PALL/34518</v>
          </cell>
          <cell r="R167" t="str">
            <v xml:space="preserve"> </v>
          </cell>
          <cell r="S167"/>
          <cell r="T167" t="str">
            <v xml:space="preserve"> </v>
          </cell>
          <cell r="U167" t="str">
            <v xml:space="preserve"> BT vérifié//Ordre créé</v>
          </cell>
          <cell r="V167" t="str">
            <v xml:space="preserve"> </v>
          </cell>
          <cell r="W167" t="str">
            <v xml:space="preserve"> </v>
          </cell>
          <cell r="X167" t="str">
            <v xml:space="preserve"> </v>
          </cell>
          <cell r="Y167" t="str">
            <v xml:space="preserve"> </v>
          </cell>
          <cell r="Z167" t="str">
            <v xml:space="preserve"> </v>
          </cell>
          <cell r="AA167"/>
          <cell r="AB167"/>
          <cell r="AC167" t="str">
            <v>FSC</v>
          </cell>
          <cell r="AD167" t="str">
            <v xml:space="preserve"> </v>
          </cell>
          <cell r="AE167" t="str">
            <v xml:space="preserve"> </v>
          </cell>
          <cell r="AF167"/>
          <cell r="AG167" t="str">
            <v xml:space="preserve"> </v>
          </cell>
          <cell r="AH167" t="str">
            <v xml:space="preserve"> </v>
          </cell>
          <cell r="AI167">
            <v>1246087</v>
          </cell>
          <cell r="AJ167" t="str">
            <v>FR22000473</v>
          </cell>
          <cell r="AK167">
            <v>0</v>
          </cell>
          <cell r="AL167">
            <v>0</v>
          </cell>
          <cell r="AM167" t="str">
            <v xml:space="preserve"> </v>
          </cell>
          <cell r="AN167"/>
          <cell r="AO167" t="str">
            <v>[34518]</v>
          </cell>
          <cell r="AP167">
            <v>43541</v>
          </cell>
        </row>
        <row r="168">
          <cell r="B168">
            <v>2715653</v>
          </cell>
          <cell r="C168">
            <v>22000473</v>
          </cell>
          <cell r="D168" t="str">
            <v>SCE Chocolat C3 PALL/34518</v>
          </cell>
          <cell r="E168">
            <v>43500</v>
          </cell>
          <cell r="F168">
            <v>1400</v>
          </cell>
          <cell r="G168">
            <v>300191</v>
          </cell>
          <cell r="H168" t="str">
            <v>15</v>
          </cell>
          <cell r="I168" t="str">
            <v>M</v>
          </cell>
          <cell r="J168">
            <v>43500</v>
          </cell>
          <cell r="K168">
            <v>43500</v>
          </cell>
          <cell r="L168" t="str">
            <v>WO</v>
          </cell>
          <cell r="M168" t="str">
            <v>KG</v>
          </cell>
          <cell r="N168" t="str">
            <v xml:space="preserve">       PL001</v>
          </cell>
          <cell r="O168">
            <v>43404</v>
          </cell>
          <cell r="P168">
            <v>0</v>
          </cell>
          <cell r="Q168" t="str">
            <v>SCE Chocolat C3 PALL/34518</v>
          </cell>
          <cell r="R168" t="str">
            <v xml:space="preserve"> </v>
          </cell>
          <cell r="S168"/>
          <cell r="T168" t="str">
            <v xml:space="preserve"> </v>
          </cell>
          <cell r="U168" t="str">
            <v>BT comm. client non traité//Or</v>
          </cell>
          <cell r="V168" t="str">
            <v xml:space="preserve"> </v>
          </cell>
          <cell r="W168" t="str">
            <v xml:space="preserve"> </v>
          </cell>
          <cell r="X168" t="str">
            <v xml:space="preserve"> </v>
          </cell>
          <cell r="Y168" t="str">
            <v xml:space="preserve"> </v>
          </cell>
          <cell r="Z168" t="str">
            <v xml:space="preserve"> </v>
          </cell>
          <cell r="AA168"/>
          <cell r="AB168"/>
          <cell r="AC168" t="str">
            <v>FSC</v>
          </cell>
          <cell r="AD168" t="str">
            <v xml:space="preserve"> </v>
          </cell>
          <cell r="AE168" t="str">
            <v>3</v>
          </cell>
          <cell r="AF168"/>
          <cell r="AG168" t="str">
            <v xml:space="preserve"> </v>
          </cell>
          <cell r="AH168" t="str">
            <v xml:space="preserve"> </v>
          </cell>
          <cell r="AI168">
            <v>1246087</v>
          </cell>
          <cell r="AJ168" t="str">
            <v>FR22000473</v>
          </cell>
          <cell r="AK168">
            <v>0</v>
          </cell>
          <cell r="AL168">
            <v>0</v>
          </cell>
          <cell r="AM168" t="str">
            <v xml:space="preserve"> </v>
          </cell>
          <cell r="AN168"/>
          <cell r="AO168" t="str">
            <v>[34518]</v>
          </cell>
          <cell r="AP168">
            <v>43560</v>
          </cell>
        </row>
        <row r="169">
          <cell r="B169">
            <v>2752020</v>
          </cell>
          <cell r="C169">
            <v>22000474</v>
          </cell>
          <cell r="D169" t="str">
            <v>SCE Cacao Maigr C10 PALL/34963</v>
          </cell>
          <cell r="E169">
            <v>43500</v>
          </cell>
          <cell r="F169">
            <v>1600</v>
          </cell>
          <cell r="G169">
            <v>300191</v>
          </cell>
          <cell r="H169" t="str">
            <v>10</v>
          </cell>
          <cell r="I169" t="str">
            <v>M</v>
          </cell>
          <cell r="J169">
            <v>43500</v>
          </cell>
          <cell r="K169">
            <v>43500</v>
          </cell>
          <cell r="L169" t="str">
            <v>WO</v>
          </cell>
          <cell r="M169" t="str">
            <v>KG</v>
          </cell>
          <cell r="N169" t="str">
            <v xml:space="preserve">       PL001</v>
          </cell>
          <cell r="O169">
            <v>43419</v>
          </cell>
          <cell r="P169">
            <v>0</v>
          </cell>
          <cell r="Q169" t="str">
            <v>SCE Cacao Maigr C10 PALL/34963</v>
          </cell>
          <cell r="R169" t="str">
            <v xml:space="preserve"> </v>
          </cell>
          <cell r="S169"/>
          <cell r="T169" t="str">
            <v xml:space="preserve"> </v>
          </cell>
          <cell r="U169" t="str">
            <v xml:space="preserve"> BT vérifié//Ordre créé</v>
          </cell>
          <cell r="V169" t="str">
            <v xml:space="preserve"> </v>
          </cell>
          <cell r="W169" t="str">
            <v xml:space="preserve"> </v>
          </cell>
          <cell r="X169" t="str">
            <v xml:space="preserve"> </v>
          </cell>
          <cell r="Y169" t="str">
            <v xml:space="preserve"> </v>
          </cell>
          <cell r="Z169" t="str">
            <v xml:space="preserve"> </v>
          </cell>
          <cell r="AA169"/>
          <cell r="AB169"/>
          <cell r="AC169" t="str">
            <v>FSC</v>
          </cell>
          <cell r="AD169" t="str">
            <v xml:space="preserve"> </v>
          </cell>
          <cell r="AE169" t="str">
            <v xml:space="preserve"> </v>
          </cell>
          <cell r="AF169"/>
          <cell r="AG169" t="str">
            <v xml:space="preserve"> </v>
          </cell>
          <cell r="AH169" t="str">
            <v xml:space="preserve"> </v>
          </cell>
          <cell r="AI169">
            <v>1246104</v>
          </cell>
          <cell r="AJ169" t="str">
            <v>FR22000474</v>
          </cell>
          <cell r="AK169">
            <v>0</v>
          </cell>
          <cell r="AL169">
            <v>0</v>
          </cell>
          <cell r="AM169" t="str">
            <v xml:space="preserve"> </v>
          </cell>
          <cell r="AN169"/>
          <cell r="AO169" t="str">
            <v>[34963]</v>
          </cell>
          <cell r="AP169">
            <v>43560</v>
          </cell>
        </row>
        <row r="170">
          <cell r="B170">
            <v>2810140</v>
          </cell>
          <cell r="C170">
            <v>22000474</v>
          </cell>
          <cell r="D170" t="str">
            <v>SCE Cacao Maigr C10 PALL/34963</v>
          </cell>
          <cell r="E170">
            <v>43500</v>
          </cell>
          <cell r="F170">
            <v>1600</v>
          </cell>
          <cell r="G170">
            <v>300191</v>
          </cell>
          <cell r="H170" t="str">
            <v>10</v>
          </cell>
          <cell r="I170" t="str">
            <v>M</v>
          </cell>
          <cell r="J170">
            <v>43500</v>
          </cell>
          <cell r="K170">
            <v>43500</v>
          </cell>
          <cell r="L170" t="str">
            <v>WO</v>
          </cell>
          <cell r="M170" t="str">
            <v>KG</v>
          </cell>
          <cell r="N170" t="str">
            <v xml:space="preserve">       PL001</v>
          </cell>
          <cell r="O170">
            <v>43446</v>
          </cell>
          <cell r="P170">
            <v>0</v>
          </cell>
          <cell r="Q170" t="str">
            <v>SCE Cacao Maigr C10 PALL/34963</v>
          </cell>
          <cell r="R170" t="str">
            <v xml:space="preserve"> </v>
          </cell>
          <cell r="S170"/>
          <cell r="T170" t="str">
            <v xml:space="preserve"> </v>
          </cell>
          <cell r="U170" t="str">
            <v xml:space="preserve"> BT vérifié//Ordre créé</v>
          </cell>
          <cell r="V170" t="str">
            <v xml:space="preserve"> </v>
          </cell>
          <cell r="W170" t="str">
            <v xml:space="preserve"> </v>
          </cell>
          <cell r="X170" t="str">
            <v xml:space="preserve"> </v>
          </cell>
          <cell r="Y170" t="str">
            <v xml:space="preserve"> </v>
          </cell>
          <cell r="Z170" t="str">
            <v xml:space="preserve"> </v>
          </cell>
          <cell r="AA170"/>
          <cell r="AB170"/>
          <cell r="AC170" t="str">
            <v>FSC</v>
          </cell>
          <cell r="AD170" t="str">
            <v xml:space="preserve"> </v>
          </cell>
          <cell r="AE170" t="str">
            <v xml:space="preserve"> </v>
          </cell>
          <cell r="AF170"/>
          <cell r="AG170" t="str">
            <v xml:space="preserve"> </v>
          </cell>
          <cell r="AH170" t="str">
            <v xml:space="preserve"> </v>
          </cell>
          <cell r="AI170">
            <v>1246104</v>
          </cell>
          <cell r="AJ170" t="str">
            <v>FR22000474</v>
          </cell>
          <cell r="AK170">
            <v>0</v>
          </cell>
          <cell r="AL170">
            <v>0</v>
          </cell>
          <cell r="AM170" t="str">
            <v xml:space="preserve"> </v>
          </cell>
          <cell r="AN170"/>
          <cell r="AO170" t="str">
            <v>[34963]</v>
          </cell>
          <cell r="AP170">
            <v>43560</v>
          </cell>
        </row>
        <row r="171">
          <cell r="B171">
            <v>2752019</v>
          </cell>
          <cell r="C171">
            <v>22000474</v>
          </cell>
          <cell r="D171" t="str">
            <v>SCE Cacao Maigr C10 PALL/34963</v>
          </cell>
          <cell r="E171">
            <v>43500</v>
          </cell>
          <cell r="F171">
            <v>1600</v>
          </cell>
          <cell r="G171">
            <v>300191</v>
          </cell>
          <cell r="H171" t="str">
            <v>10</v>
          </cell>
          <cell r="I171" t="str">
            <v>M</v>
          </cell>
          <cell r="J171">
            <v>43500</v>
          </cell>
          <cell r="K171">
            <v>43500</v>
          </cell>
          <cell r="L171" t="str">
            <v>WO</v>
          </cell>
          <cell r="M171" t="str">
            <v>KG</v>
          </cell>
          <cell r="N171" t="str">
            <v xml:space="preserve">       PL001</v>
          </cell>
          <cell r="O171">
            <v>43419</v>
          </cell>
          <cell r="P171">
            <v>0</v>
          </cell>
          <cell r="Q171" t="str">
            <v>SCE Cacao Maigr C10 PALL/34963</v>
          </cell>
          <cell r="R171" t="str">
            <v xml:space="preserve"> </v>
          </cell>
          <cell r="S171"/>
          <cell r="T171" t="str">
            <v xml:space="preserve"> </v>
          </cell>
          <cell r="U171" t="str">
            <v xml:space="preserve"> BT vérifié//Ordre créé</v>
          </cell>
          <cell r="V171" t="str">
            <v xml:space="preserve"> </v>
          </cell>
          <cell r="W171" t="str">
            <v xml:space="preserve"> </v>
          </cell>
          <cell r="X171" t="str">
            <v xml:space="preserve"> </v>
          </cell>
          <cell r="Y171" t="str">
            <v xml:space="preserve"> </v>
          </cell>
          <cell r="Z171" t="str">
            <v xml:space="preserve"> </v>
          </cell>
          <cell r="AA171"/>
          <cell r="AB171"/>
          <cell r="AC171" t="str">
            <v>FSC</v>
          </cell>
          <cell r="AD171" t="str">
            <v xml:space="preserve"> </v>
          </cell>
          <cell r="AE171" t="str">
            <v xml:space="preserve"> </v>
          </cell>
          <cell r="AF171"/>
          <cell r="AG171" t="str">
            <v xml:space="preserve"> </v>
          </cell>
          <cell r="AH171" t="str">
            <v xml:space="preserve"> </v>
          </cell>
          <cell r="AI171">
            <v>1246104</v>
          </cell>
          <cell r="AJ171" t="str">
            <v>FR22000474</v>
          </cell>
          <cell r="AK171">
            <v>0</v>
          </cell>
          <cell r="AL171">
            <v>0</v>
          </cell>
          <cell r="AM171" t="str">
            <v xml:space="preserve"> </v>
          </cell>
          <cell r="AN171"/>
          <cell r="AO171" t="str">
            <v>[34963]</v>
          </cell>
          <cell r="AP171">
            <v>43560</v>
          </cell>
        </row>
        <row r="172">
          <cell r="B172">
            <v>2792717</v>
          </cell>
          <cell r="C172">
            <v>22000474</v>
          </cell>
          <cell r="D172" t="str">
            <v>SCE Cacao Maigr C10 PALL/34963</v>
          </cell>
          <cell r="E172">
            <v>43500</v>
          </cell>
          <cell r="F172">
            <v>1600</v>
          </cell>
          <cell r="G172">
            <v>300191</v>
          </cell>
          <cell r="H172" t="str">
            <v>15</v>
          </cell>
          <cell r="I172" t="str">
            <v>M</v>
          </cell>
          <cell r="J172">
            <v>43500</v>
          </cell>
          <cell r="K172">
            <v>43500</v>
          </cell>
          <cell r="L172" t="str">
            <v>WO</v>
          </cell>
          <cell r="M172" t="str">
            <v>KG</v>
          </cell>
          <cell r="N172" t="str">
            <v xml:space="preserve">       PL001</v>
          </cell>
          <cell r="O172">
            <v>43438</v>
          </cell>
          <cell r="P172">
            <v>0</v>
          </cell>
          <cell r="Q172" t="str">
            <v>SCE Cacao Maigr C10 PALL/34963</v>
          </cell>
          <cell r="R172" t="str">
            <v xml:space="preserve"> </v>
          </cell>
          <cell r="S172"/>
          <cell r="T172" t="str">
            <v xml:space="preserve"> </v>
          </cell>
          <cell r="U172" t="str">
            <v>BT comm. client non traité//Or</v>
          </cell>
          <cell r="V172" t="str">
            <v xml:space="preserve"> </v>
          </cell>
          <cell r="W172" t="str">
            <v xml:space="preserve"> </v>
          </cell>
          <cell r="X172" t="str">
            <v xml:space="preserve"> </v>
          </cell>
          <cell r="Y172" t="str">
            <v xml:space="preserve"> </v>
          </cell>
          <cell r="Z172" t="str">
            <v xml:space="preserve"> </v>
          </cell>
          <cell r="AA172"/>
          <cell r="AB172"/>
          <cell r="AC172" t="str">
            <v>FSC</v>
          </cell>
          <cell r="AD172" t="str">
            <v xml:space="preserve"> </v>
          </cell>
          <cell r="AE172" t="str">
            <v xml:space="preserve"> </v>
          </cell>
          <cell r="AF172"/>
          <cell r="AG172" t="str">
            <v xml:space="preserve"> </v>
          </cell>
          <cell r="AH172" t="str">
            <v xml:space="preserve"> </v>
          </cell>
          <cell r="AI172">
            <v>1246104</v>
          </cell>
          <cell r="AJ172" t="str">
            <v>FR22000474</v>
          </cell>
          <cell r="AK172">
            <v>0</v>
          </cell>
          <cell r="AL172">
            <v>0</v>
          </cell>
          <cell r="AM172" t="str">
            <v xml:space="preserve"> </v>
          </cell>
          <cell r="AN172"/>
          <cell r="AO172" t="str">
            <v>[34963]</v>
          </cell>
          <cell r="AP172">
            <v>43560</v>
          </cell>
        </row>
        <row r="173">
          <cell r="B173">
            <v>2777333</v>
          </cell>
          <cell r="C173">
            <v>22000489</v>
          </cell>
          <cell r="D173" t="str">
            <v>SCE Chocolat C10 FUT /35595</v>
          </cell>
          <cell r="E173">
            <v>43500</v>
          </cell>
          <cell r="F173">
            <v>1600</v>
          </cell>
          <cell r="G173">
            <v>300191</v>
          </cell>
          <cell r="H173" t="str">
            <v>10</v>
          </cell>
          <cell r="I173" t="str">
            <v>M</v>
          </cell>
          <cell r="J173">
            <v>43500</v>
          </cell>
          <cell r="K173">
            <v>43500</v>
          </cell>
          <cell r="L173" t="str">
            <v>WO</v>
          </cell>
          <cell r="M173" t="str">
            <v>KG</v>
          </cell>
          <cell r="N173" t="str">
            <v xml:space="preserve">       PL001</v>
          </cell>
          <cell r="O173">
            <v>43432</v>
          </cell>
          <cell r="P173">
            <v>0</v>
          </cell>
          <cell r="Q173" t="str">
            <v>SCE Chocolat C10 FUT /35595</v>
          </cell>
          <cell r="R173" t="str">
            <v xml:space="preserve"> </v>
          </cell>
          <cell r="S173"/>
          <cell r="T173" t="str">
            <v xml:space="preserve"> </v>
          </cell>
          <cell r="U173" t="str">
            <v xml:space="preserve"> BT vérifié//Ordre créé</v>
          </cell>
          <cell r="V173" t="str">
            <v xml:space="preserve"> </v>
          </cell>
          <cell r="W173" t="str">
            <v xml:space="preserve"> </v>
          </cell>
          <cell r="X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/>
          <cell r="AB173"/>
          <cell r="AC173" t="str">
            <v>FSC</v>
          </cell>
          <cell r="AD173" t="str">
            <v xml:space="preserve"> </v>
          </cell>
          <cell r="AE173" t="str">
            <v>3</v>
          </cell>
          <cell r="AF173"/>
          <cell r="AG173" t="str">
            <v xml:space="preserve"> </v>
          </cell>
          <cell r="AH173" t="str">
            <v xml:space="preserve"> </v>
          </cell>
          <cell r="AI173">
            <v>1249327</v>
          </cell>
          <cell r="AJ173" t="str">
            <v>FR22000489</v>
          </cell>
          <cell r="AK173">
            <v>0</v>
          </cell>
          <cell r="AL173">
            <v>0</v>
          </cell>
          <cell r="AM173" t="str">
            <v xml:space="preserve"> </v>
          </cell>
          <cell r="AN173"/>
          <cell r="AO173" t="str">
            <v>[35595]</v>
          </cell>
          <cell r="AP173">
            <v>43530</v>
          </cell>
        </row>
        <row r="174">
          <cell r="B174">
            <v>2777332</v>
          </cell>
          <cell r="C174">
            <v>22000489</v>
          </cell>
          <cell r="D174" t="str">
            <v>SCE Chocolat C10 FUT /35595</v>
          </cell>
          <cell r="E174">
            <v>43500</v>
          </cell>
          <cell r="F174">
            <v>1600</v>
          </cell>
          <cell r="G174">
            <v>300191</v>
          </cell>
          <cell r="H174" t="str">
            <v>10</v>
          </cell>
          <cell r="I174" t="str">
            <v>M</v>
          </cell>
          <cell r="J174">
            <v>43500</v>
          </cell>
          <cell r="K174">
            <v>43500</v>
          </cell>
          <cell r="L174" t="str">
            <v>WO</v>
          </cell>
          <cell r="M174" t="str">
            <v>KG</v>
          </cell>
          <cell r="N174" t="str">
            <v xml:space="preserve">       PL001</v>
          </cell>
          <cell r="O174">
            <v>43432</v>
          </cell>
          <cell r="P174">
            <v>0</v>
          </cell>
          <cell r="Q174" t="str">
            <v>SCE Chocolat C10 FUT /35595</v>
          </cell>
          <cell r="R174" t="str">
            <v xml:space="preserve"> </v>
          </cell>
          <cell r="S174"/>
          <cell r="T174" t="str">
            <v xml:space="preserve"> </v>
          </cell>
          <cell r="U174" t="str">
            <v xml:space="preserve"> BT vérifié//Ordre créé</v>
          </cell>
          <cell r="V174" t="str">
            <v xml:space="preserve"> </v>
          </cell>
          <cell r="W174" t="str">
            <v xml:space="preserve"> </v>
          </cell>
          <cell r="X174" t="str">
            <v xml:space="preserve"> </v>
          </cell>
          <cell r="Y174" t="str">
            <v xml:space="preserve"> </v>
          </cell>
          <cell r="Z174" t="str">
            <v xml:space="preserve"> </v>
          </cell>
          <cell r="AA174"/>
          <cell r="AB174"/>
          <cell r="AC174" t="str">
            <v>FSC</v>
          </cell>
          <cell r="AD174" t="str">
            <v xml:space="preserve"> </v>
          </cell>
          <cell r="AE174" t="str">
            <v>3</v>
          </cell>
          <cell r="AF174"/>
          <cell r="AG174" t="str">
            <v xml:space="preserve"> </v>
          </cell>
          <cell r="AH174" t="str">
            <v xml:space="preserve"> </v>
          </cell>
          <cell r="AI174">
            <v>1249327</v>
          </cell>
          <cell r="AJ174" t="str">
            <v>FR22000489</v>
          </cell>
          <cell r="AK174">
            <v>0</v>
          </cell>
          <cell r="AL174">
            <v>0</v>
          </cell>
          <cell r="AM174" t="str">
            <v xml:space="preserve"> </v>
          </cell>
          <cell r="AN174"/>
          <cell r="AO174" t="str">
            <v>[35595]</v>
          </cell>
          <cell r="AP174">
            <v>43530</v>
          </cell>
        </row>
        <row r="175">
          <cell r="B175">
            <v>2699404</v>
          </cell>
          <cell r="C175">
            <v>22000576</v>
          </cell>
          <cell r="D175" t="str">
            <v>SCE Caram Brule C10 PALL/36147</v>
          </cell>
          <cell r="E175">
            <v>43500</v>
          </cell>
          <cell r="F175">
            <v>1600</v>
          </cell>
          <cell r="G175">
            <v>300191</v>
          </cell>
          <cell r="H175" t="str">
            <v>10</v>
          </cell>
          <cell r="I175" t="str">
            <v>M</v>
          </cell>
          <cell r="J175">
            <v>43500</v>
          </cell>
          <cell r="K175">
            <v>43500</v>
          </cell>
          <cell r="L175" t="str">
            <v>WO</v>
          </cell>
          <cell r="M175" t="str">
            <v>KG</v>
          </cell>
          <cell r="N175" t="str">
            <v xml:space="preserve">       PL001</v>
          </cell>
          <cell r="O175">
            <v>43396</v>
          </cell>
          <cell r="P175">
            <v>0</v>
          </cell>
          <cell r="Q175" t="str">
            <v>SCE Caram.Brule C10 PALL/36147</v>
          </cell>
          <cell r="R175" t="str">
            <v xml:space="preserve"> </v>
          </cell>
          <cell r="S175"/>
          <cell r="T175" t="str">
            <v xml:space="preserve"> </v>
          </cell>
          <cell r="U175" t="str">
            <v xml:space="preserve"> BT vérifié//Ordre créé</v>
          </cell>
          <cell r="V175" t="str">
            <v xml:space="preserve"> </v>
          </cell>
          <cell r="W175" t="str">
            <v xml:space="preserve"> </v>
          </cell>
          <cell r="X175" t="str">
            <v xml:space="preserve"> </v>
          </cell>
          <cell r="Y175" t="str">
            <v xml:space="preserve"> </v>
          </cell>
          <cell r="Z175" t="str">
            <v xml:space="preserve"> </v>
          </cell>
          <cell r="AA175"/>
          <cell r="AB175"/>
          <cell r="AC175" t="str">
            <v>FSC</v>
          </cell>
          <cell r="AD175" t="str">
            <v xml:space="preserve"> </v>
          </cell>
          <cell r="AE175" t="str">
            <v xml:space="preserve"> </v>
          </cell>
          <cell r="AF175"/>
          <cell r="AG175" t="str">
            <v xml:space="preserve"> </v>
          </cell>
          <cell r="AH175" t="str">
            <v xml:space="preserve"> </v>
          </cell>
          <cell r="AI175">
            <v>1265767</v>
          </cell>
          <cell r="AJ175" t="str">
            <v>FR22000576</v>
          </cell>
          <cell r="AK175">
            <v>0</v>
          </cell>
          <cell r="AL175">
            <v>0</v>
          </cell>
          <cell r="AM175" t="str">
            <v xml:space="preserve"> </v>
          </cell>
          <cell r="AN175"/>
          <cell r="AO175" t="str">
            <v>[36147]</v>
          </cell>
          <cell r="AP175">
            <v>43560</v>
          </cell>
        </row>
        <row r="176">
          <cell r="B176">
            <v>2752107</v>
          </cell>
          <cell r="C176">
            <v>22000576</v>
          </cell>
          <cell r="D176" t="str">
            <v>SCE Caram Brule C10 PALL/36147</v>
          </cell>
          <cell r="E176">
            <v>43500</v>
          </cell>
          <cell r="F176">
            <v>1600</v>
          </cell>
          <cell r="G176">
            <v>300191</v>
          </cell>
          <cell r="H176" t="str">
            <v>10</v>
          </cell>
          <cell r="I176" t="str">
            <v>M</v>
          </cell>
          <cell r="J176">
            <v>43500</v>
          </cell>
          <cell r="K176">
            <v>43500</v>
          </cell>
          <cell r="L176" t="str">
            <v>WO</v>
          </cell>
          <cell r="M176" t="str">
            <v>KG</v>
          </cell>
          <cell r="N176" t="str">
            <v xml:space="preserve">       PL001</v>
          </cell>
          <cell r="O176">
            <v>43419</v>
          </cell>
          <cell r="P176">
            <v>0</v>
          </cell>
          <cell r="Q176" t="str">
            <v>SCE Caram Brule C10 PALL/36147</v>
          </cell>
          <cell r="R176" t="str">
            <v xml:space="preserve"> </v>
          </cell>
          <cell r="S176"/>
          <cell r="T176" t="str">
            <v xml:space="preserve"> </v>
          </cell>
          <cell r="U176" t="str">
            <v xml:space="preserve"> BT vérifié//Ordre créé</v>
          </cell>
          <cell r="V176" t="str">
            <v xml:space="preserve"> </v>
          </cell>
          <cell r="W176" t="str">
            <v xml:space="preserve"> </v>
          </cell>
          <cell r="X176" t="str">
            <v xml:space="preserve"> </v>
          </cell>
          <cell r="Y176" t="str">
            <v xml:space="preserve"> </v>
          </cell>
          <cell r="Z176" t="str">
            <v xml:space="preserve"> </v>
          </cell>
          <cell r="AA176"/>
          <cell r="AB176"/>
          <cell r="AC176" t="str">
            <v>FSC</v>
          </cell>
          <cell r="AD176" t="str">
            <v xml:space="preserve"> </v>
          </cell>
          <cell r="AE176" t="str">
            <v xml:space="preserve"> </v>
          </cell>
          <cell r="AF176"/>
          <cell r="AG176" t="str">
            <v xml:space="preserve"> </v>
          </cell>
          <cell r="AH176" t="str">
            <v xml:space="preserve"> </v>
          </cell>
          <cell r="AI176">
            <v>1265767</v>
          </cell>
          <cell r="AJ176" t="str">
            <v>FR22000576</v>
          </cell>
          <cell r="AK176">
            <v>0</v>
          </cell>
          <cell r="AL176">
            <v>0</v>
          </cell>
          <cell r="AM176" t="str">
            <v xml:space="preserve"> </v>
          </cell>
          <cell r="AN176"/>
          <cell r="AO176" t="str">
            <v>[36147]</v>
          </cell>
          <cell r="AP176">
            <v>43560</v>
          </cell>
        </row>
        <row r="177">
          <cell r="B177">
            <v>2668459</v>
          </cell>
          <cell r="C177">
            <v>22000576</v>
          </cell>
          <cell r="D177" t="str">
            <v>SCE Caram Brule C10 PALL/36147</v>
          </cell>
          <cell r="E177">
            <v>43500</v>
          </cell>
          <cell r="F177">
            <v>1600</v>
          </cell>
          <cell r="G177">
            <v>300191</v>
          </cell>
          <cell r="H177" t="str">
            <v>10</v>
          </cell>
          <cell r="I177" t="str">
            <v>M</v>
          </cell>
          <cell r="J177">
            <v>43500</v>
          </cell>
          <cell r="K177">
            <v>43500</v>
          </cell>
          <cell r="L177" t="str">
            <v>WO</v>
          </cell>
          <cell r="M177" t="str">
            <v>KG</v>
          </cell>
          <cell r="N177" t="str">
            <v xml:space="preserve">       PL001</v>
          </cell>
          <cell r="O177">
            <v>43382</v>
          </cell>
          <cell r="P177">
            <v>0</v>
          </cell>
          <cell r="Q177" t="str">
            <v>SCE Caram.Brule C10 PALL/36147</v>
          </cell>
          <cell r="R177" t="str">
            <v xml:space="preserve"> </v>
          </cell>
          <cell r="S177"/>
          <cell r="T177" t="str">
            <v xml:space="preserve"> </v>
          </cell>
          <cell r="U177" t="str">
            <v xml:space="preserve"> BT vérifié//Ordre créé</v>
          </cell>
          <cell r="V177" t="str">
            <v xml:space="preserve"> </v>
          </cell>
          <cell r="W177" t="str">
            <v xml:space="preserve"> </v>
          </cell>
          <cell r="X177" t="str">
            <v xml:space="preserve"> </v>
          </cell>
          <cell r="Y177" t="str">
            <v xml:space="preserve"> </v>
          </cell>
          <cell r="Z177" t="str">
            <v xml:space="preserve"> </v>
          </cell>
          <cell r="AA177"/>
          <cell r="AB177"/>
          <cell r="AC177" t="str">
            <v>FSC</v>
          </cell>
          <cell r="AD177" t="str">
            <v xml:space="preserve"> </v>
          </cell>
          <cell r="AE177" t="str">
            <v xml:space="preserve"> </v>
          </cell>
          <cell r="AF177"/>
          <cell r="AG177" t="str">
            <v xml:space="preserve"> </v>
          </cell>
          <cell r="AH177" t="str">
            <v xml:space="preserve"> </v>
          </cell>
          <cell r="AI177">
            <v>1265767</v>
          </cell>
          <cell r="AJ177" t="str">
            <v>FR22000576</v>
          </cell>
          <cell r="AK177">
            <v>0</v>
          </cell>
          <cell r="AL177">
            <v>0</v>
          </cell>
          <cell r="AM177" t="str">
            <v xml:space="preserve"> </v>
          </cell>
          <cell r="AN177"/>
          <cell r="AO177" t="str">
            <v>[36147]</v>
          </cell>
          <cell r="AP177">
            <v>43560</v>
          </cell>
        </row>
        <row r="178">
          <cell r="B178">
            <v>2752106</v>
          </cell>
          <cell r="C178">
            <v>22000576</v>
          </cell>
          <cell r="D178" t="str">
            <v>SCE Caram Brule C10 PALL/36147</v>
          </cell>
          <cell r="E178">
            <v>43500</v>
          </cell>
          <cell r="F178">
            <v>1600</v>
          </cell>
          <cell r="G178">
            <v>300191</v>
          </cell>
          <cell r="H178" t="str">
            <v>10</v>
          </cell>
          <cell r="I178" t="str">
            <v>M</v>
          </cell>
          <cell r="J178">
            <v>43500</v>
          </cell>
          <cell r="K178">
            <v>43500</v>
          </cell>
          <cell r="L178" t="str">
            <v>WO</v>
          </cell>
          <cell r="M178" t="str">
            <v>KG</v>
          </cell>
          <cell r="N178" t="str">
            <v xml:space="preserve">       PL001</v>
          </cell>
          <cell r="O178">
            <v>43419</v>
          </cell>
          <cell r="P178">
            <v>0</v>
          </cell>
          <cell r="Q178" t="str">
            <v>SCE Caram Brule C10 PALL/36147</v>
          </cell>
          <cell r="R178" t="str">
            <v xml:space="preserve"> </v>
          </cell>
          <cell r="S178"/>
          <cell r="T178" t="str">
            <v xml:space="preserve"> </v>
          </cell>
          <cell r="U178" t="str">
            <v xml:space="preserve"> BT vérifié//Ordre créé</v>
          </cell>
          <cell r="V178" t="str">
            <v xml:space="preserve"> </v>
          </cell>
          <cell r="W178" t="str">
            <v xml:space="preserve"> </v>
          </cell>
          <cell r="X178" t="str">
            <v xml:space="preserve"> </v>
          </cell>
          <cell r="Y178" t="str">
            <v xml:space="preserve"> </v>
          </cell>
          <cell r="Z178" t="str">
            <v xml:space="preserve"> </v>
          </cell>
          <cell r="AA178"/>
          <cell r="AB178"/>
          <cell r="AC178" t="str">
            <v>FSC</v>
          </cell>
          <cell r="AD178" t="str">
            <v xml:space="preserve"> </v>
          </cell>
          <cell r="AE178" t="str">
            <v xml:space="preserve"> </v>
          </cell>
          <cell r="AF178"/>
          <cell r="AG178" t="str">
            <v xml:space="preserve"> </v>
          </cell>
          <cell r="AH178" t="str">
            <v xml:space="preserve"> </v>
          </cell>
          <cell r="AI178">
            <v>1265767</v>
          </cell>
          <cell r="AJ178" t="str">
            <v>FR22000576</v>
          </cell>
          <cell r="AK178">
            <v>0</v>
          </cell>
          <cell r="AL178">
            <v>0</v>
          </cell>
          <cell r="AM178" t="str">
            <v xml:space="preserve"> </v>
          </cell>
          <cell r="AN178"/>
          <cell r="AO178" t="str">
            <v>[36147]</v>
          </cell>
          <cell r="AP178">
            <v>43560</v>
          </cell>
        </row>
        <row r="179">
          <cell r="B179">
            <v>2792730</v>
          </cell>
          <cell r="C179">
            <v>22000576</v>
          </cell>
          <cell r="D179" t="str">
            <v>SCE Caram Brule C10 PALL/36147</v>
          </cell>
          <cell r="E179">
            <v>43500</v>
          </cell>
          <cell r="F179">
            <v>1600</v>
          </cell>
          <cell r="G179">
            <v>300191</v>
          </cell>
          <cell r="H179" t="str">
            <v>10</v>
          </cell>
          <cell r="I179" t="str">
            <v>M</v>
          </cell>
          <cell r="J179">
            <v>43500</v>
          </cell>
          <cell r="K179">
            <v>43500</v>
          </cell>
          <cell r="L179" t="str">
            <v>WO</v>
          </cell>
          <cell r="M179" t="str">
            <v>KG</v>
          </cell>
          <cell r="N179" t="str">
            <v xml:space="preserve">       PL001</v>
          </cell>
          <cell r="O179">
            <v>43438</v>
          </cell>
          <cell r="P179">
            <v>0</v>
          </cell>
          <cell r="Q179" t="str">
            <v>SCE Caram Brule C10 PALL/36147</v>
          </cell>
          <cell r="R179" t="str">
            <v xml:space="preserve"> </v>
          </cell>
          <cell r="S179"/>
          <cell r="T179" t="str">
            <v xml:space="preserve"> </v>
          </cell>
          <cell r="U179" t="str">
            <v xml:space="preserve"> BT vérifié//Ordre créé</v>
          </cell>
          <cell r="V179" t="str">
            <v xml:space="preserve"> </v>
          </cell>
          <cell r="W179" t="str">
            <v xml:space="preserve"> </v>
          </cell>
          <cell r="X179" t="str">
            <v xml:space="preserve"> </v>
          </cell>
          <cell r="Y179" t="str">
            <v xml:space="preserve"> </v>
          </cell>
          <cell r="Z179" t="str">
            <v xml:space="preserve"> </v>
          </cell>
          <cell r="AA179"/>
          <cell r="AB179"/>
          <cell r="AC179" t="str">
            <v>FSC</v>
          </cell>
          <cell r="AD179" t="str">
            <v xml:space="preserve"> </v>
          </cell>
          <cell r="AE179" t="str">
            <v xml:space="preserve"> </v>
          </cell>
          <cell r="AF179"/>
          <cell r="AG179" t="str">
            <v xml:space="preserve"> </v>
          </cell>
          <cell r="AH179" t="str">
            <v xml:space="preserve"> </v>
          </cell>
          <cell r="AI179">
            <v>1265767</v>
          </cell>
          <cell r="AJ179" t="str">
            <v>FR22000576</v>
          </cell>
          <cell r="AK179">
            <v>0</v>
          </cell>
          <cell r="AL179">
            <v>0</v>
          </cell>
          <cell r="AM179" t="str">
            <v xml:space="preserve"> </v>
          </cell>
          <cell r="AN179"/>
          <cell r="AO179" t="str">
            <v>[36147]</v>
          </cell>
          <cell r="AP179">
            <v>43560</v>
          </cell>
        </row>
        <row r="180">
          <cell r="B180">
            <v>2668458</v>
          </cell>
          <cell r="C180">
            <v>22000576</v>
          </cell>
          <cell r="D180" t="str">
            <v>SCE Caram Brule C10 PALL/36147</v>
          </cell>
          <cell r="E180">
            <v>43500</v>
          </cell>
          <cell r="F180">
            <v>1600</v>
          </cell>
          <cell r="G180">
            <v>300191</v>
          </cell>
          <cell r="H180" t="str">
            <v>10</v>
          </cell>
          <cell r="I180" t="str">
            <v>M</v>
          </cell>
          <cell r="J180">
            <v>43500</v>
          </cell>
          <cell r="K180">
            <v>43500</v>
          </cell>
          <cell r="L180" t="str">
            <v>WO</v>
          </cell>
          <cell r="M180" t="str">
            <v>KG</v>
          </cell>
          <cell r="N180" t="str">
            <v xml:space="preserve">       PL001</v>
          </cell>
          <cell r="O180">
            <v>43382</v>
          </cell>
          <cell r="P180">
            <v>0</v>
          </cell>
          <cell r="Q180" t="str">
            <v>SCE Caram.Brule C10 PALL/36147</v>
          </cell>
          <cell r="R180" t="str">
            <v xml:space="preserve"> </v>
          </cell>
          <cell r="S180"/>
          <cell r="T180" t="str">
            <v xml:space="preserve"> </v>
          </cell>
          <cell r="U180" t="str">
            <v xml:space="preserve"> BT vérifié//Ordre créé</v>
          </cell>
          <cell r="V180" t="str">
            <v xml:space="preserve"> </v>
          </cell>
          <cell r="W180" t="str">
            <v xml:space="preserve"> </v>
          </cell>
          <cell r="X180" t="str">
            <v xml:space="preserve"> </v>
          </cell>
          <cell r="Y180" t="str">
            <v xml:space="preserve"> </v>
          </cell>
          <cell r="Z180" t="str">
            <v xml:space="preserve"> </v>
          </cell>
          <cell r="AA180"/>
          <cell r="AB180"/>
          <cell r="AC180" t="str">
            <v>FSC</v>
          </cell>
          <cell r="AD180" t="str">
            <v xml:space="preserve"> </v>
          </cell>
          <cell r="AE180" t="str">
            <v xml:space="preserve"> </v>
          </cell>
          <cell r="AF180"/>
          <cell r="AG180" t="str">
            <v xml:space="preserve"> </v>
          </cell>
          <cell r="AH180" t="str">
            <v xml:space="preserve"> </v>
          </cell>
          <cell r="AI180">
            <v>1265767</v>
          </cell>
          <cell r="AJ180" t="str">
            <v>FR22000576</v>
          </cell>
          <cell r="AK180">
            <v>0</v>
          </cell>
          <cell r="AL180">
            <v>0</v>
          </cell>
          <cell r="AM180" t="str">
            <v xml:space="preserve"> </v>
          </cell>
          <cell r="AN180"/>
          <cell r="AO180" t="str">
            <v>[36147]</v>
          </cell>
          <cell r="AP180">
            <v>43560</v>
          </cell>
        </row>
        <row r="181">
          <cell r="B181">
            <v>2715695</v>
          </cell>
          <cell r="C181">
            <v>22000478</v>
          </cell>
          <cell r="D181" t="str">
            <v>Enrob Batonnet OREO New</v>
          </cell>
          <cell r="E181">
            <v>43500</v>
          </cell>
          <cell r="F181">
            <v>1000</v>
          </cell>
          <cell r="G181">
            <v>300191</v>
          </cell>
          <cell r="H181" t="str">
            <v>10</v>
          </cell>
          <cell r="I181" t="str">
            <v>M</v>
          </cell>
          <cell r="J181">
            <v>43500</v>
          </cell>
          <cell r="K181">
            <v>43500</v>
          </cell>
          <cell r="L181" t="str">
            <v>WO</v>
          </cell>
          <cell r="M181" t="str">
            <v>KG</v>
          </cell>
          <cell r="N181" t="str">
            <v xml:space="preserve">       PL001</v>
          </cell>
          <cell r="O181">
            <v>43404</v>
          </cell>
          <cell r="P181">
            <v>0</v>
          </cell>
          <cell r="Q181" t="str">
            <v>Enrob Batonnet OREO New</v>
          </cell>
          <cell r="R181" t="str">
            <v xml:space="preserve"> </v>
          </cell>
          <cell r="S181"/>
          <cell r="T181" t="str">
            <v xml:space="preserve"> </v>
          </cell>
          <cell r="U181" t="str">
            <v xml:space="preserve"> BT vérifié//Ordre créé</v>
          </cell>
          <cell r="V181" t="str">
            <v xml:space="preserve"> </v>
          </cell>
          <cell r="W181" t="str">
            <v xml:space="preserve"> </v>
          </cell>
          <cell r="X181" t="str">
            <v xml:space="preserve"> </v>
          </cell>
          <cell r="Y181" t="str">
            <v xml:space="preserve"> </v>
          </cell>
          <cell r="Z181" t="str">
            <v xml:space="preserve"> </v>
          </cell>
          <cell r="AA181"/>
          <cell r="AB181"/>
          <cell r="AC181" t="str">
            <v>FSC</v>
          </cell>
          <cell r="AD181" t="str">
            <v xml:space="preserve"> </v>
          </cell>
          <cell r="AE181" t="str">
            <v xml:space="preserve"> </v>
          </cell>
          <cell r="AF181"/>
          <cell r="AG181" t="str">
            <v xml:space="preserve"> </v>
          </cell>
          <cell r="AH181" t="str">
            <v xml:space="preserve"> </v>
          </cell>
          <cell r="AI181">
            <v>1247071</v>
          </cell>
          <cell r="AJ181" t="str">
            <v>FR22000478</v>
          </cell>
          <cell r="AK181">
            <v>0</v>
          </cell>
          <cell r="AL181">
            <v>0</v>
          </cell>
          <cell r="AM181" t="str">
            <v xml:space="preserve"> </v>
          </cell>
          <cell r="AN181"/>
          <cell r="AO181" t="str">
            <v>[ENROB]</v>
          </cell>
          <cell r="AP181">
            <v>43501</v>
          </cell>
        </row>
        <row r="182">
          <cell r="B182">
            <v>2715696</v>
          </cell>
          <cell r="C182">
            <v>22000478</v>
          </cell>
          <cell r="D182" t="str">
            <v>Enrob Batonnet OREO New</v>
          </cell>
          <cell r="E182">
            <v>43500</v>
          </cell>
          <cell r="F182">
            <v>1000</v>
          </cell>
          <cell r="G182">
            <v>300191</v>
          </cell>
          <cell r="H182" t="str">
            <v>10</v>
          </cell>
          <cell r="I182" t="str">
            <v>M</v>
          </cell>
          <cell r="J182">
            <v>43500</v>
          </cell>
          <cell r="K182">
            <v>43500</v>
          </cell>
          <cell r="L182" t="str">
            <v>WO</v>
          </cell>
          <cell r="M182" t="str">
            <v>KG</v>
          </cell>
          <cell r="N182" t="str">
            <v xml:space="preserve">       PL001</v>
          </cell>
          <cell r="O182">
            <v>43404</v>
          </cell>
          <cell r="P182">
            <v>0</v>
          </cell>
          <cell r="Q182" t="str">
            <v>Enrob Batonnet OREO New</v>
          </cell>
          <cell r="R182" t="str">
            <v xml:space="preserve"> </v>
          </cell>
          <cell r="S182"/>
          <cell r="T182" t="str">
            <v xml:space="preserve"> </v>
          </cell>
          <cell r="U182" t="str">
            <v xml:space="preserve"> BT vérifié//Ordre créé</v>
          </cell>
          <cell r="V182" t="str">
            <v xml:space="preserve"> </v>
          </cell>
          <cell r="W182" t="str">
            <v xml:space="preserve"> </v>
          </cell>
          <cell r="X182" t="str">
            <v xml:space="preserve"> </v>
          </cell>
          <cell r="Y182" t="str">
            <v xml:space="preserve"> </v>
          </cell>
          <cell r="Z182" t="str">
            <v xml:space="preserve"> </v>
          </cell>
          <cell r="AA182"/>
          <cell r="AB182"/>
          <cell r="AC182" t="str">
            <v>FSC</v>
          </cell>
          <cell r="AD182" t="str">
            <v xml:space="preserve"> </v>
          </cell>
          <cell r="AE182" t="str">
            <v xml:space="preserve"> </v>
          </cell>
          <cell r="AF182"/>
          <cell r="AG182" t="str">
            <v xml:space="preserve"> </v>
          </cell>
          <cell r="AH182" t="str">
            <v xml:space="preserve"> </v>
          </cell>
          <cell r="AI182">
            <v>1247071</v>
          </cell>
          <cell r="AJ182" t="str">
            <v>FR22000478</v>
          </cell>
          <cell r="AK182">
            <v>0</v>
          </cell>
          <cell r="AL182">
            <v>0</v>
          </cell>
          <cell r="AM182" t="str">
            <v xml:space="preserve"> </v>
          </cell>
          <cell r="AN182"/>
          <cell r="AO182" t="str">
            <v>[ENROB]</v>
          </cell>
          <cell r="AP182">
            <v>43501</v>
          </cell>
        </row>
        <row r="183">
          <cell r="B183">
            <v>2715694</v>
          </cell>
          <cell r="C183">
            <v>22000478</v>
          </cell>
          <cell r="D183" t="str">
            <v>Enrob Batonnet OREO New</v>
          </cell>
          <cell r="E183">
            <v>43500</v>
          </cell>
          <cell r="F183">
            <v>1000</v>
          </cell>
          <cell r="G183">
            <v>300191</v>
          </cell>
          <cell r="H183" t="str">
            <v>10</v>
          </cell>
          <cell r="I183" t="str">
            <v>M</v>
          </cell>
          <cell r="J183">
            <v>43500</v>
          </cell>
          <cell r="K183">
            <v>43500</v>
          </cell>
          <cell r="L183" t="str">
            <v>WO</v>
          </cell>
          <cell r="M183" t="str">
            <v>KG</v>
          </cell>
          <cell r="N183" t="str">
            <v xml:space="preserve">       PL001</v>
          </cell>
          <cell r="O183">
            <v>43404</v>
          </cell>
          <cell r="P183">
            <v>0</v>
          </cell>
          <cell r="Q183" t="str">
            <v>Enrob Batonnet OREO New</v>
          </cell>
          <cell r="R183" t="str">
            <v xml:space="preserve"> </v>
          </cell>
          <cell r="S183"/>
          <cell r="T183" t="str">
            <v xml:space="preserve"> </v>
          </cell>
          <cell r="U183" t="str">
            <v xml:space="preserve"> BT vérifié//Ordre créé</v>
          </cell>
          <cell r="V183" t="str">
            <v xml:space="preserve"> </v>
          </cell>
          <cell r="W183" t="str">
            <v xml:space="preserve"> </v>
          </cell>
          <cell r="X183" t="str">
            <v xml:space="preserve"> </v>
          </cell>
          <cell r="Y183" t="str">
            <v xml:space="preserve"> </v>
          </cell>
          <cell r="Z183" t="str">
            <v xml:space="preserve"> </v>
          </cell>
          <cell r="AA183"/>
          <cell r="AB183"/>
          <cell r="AC183" t="str">
            <v>FSC</v>
          </cell>
          <cell r="AD183" t="str">
            <v xml:space="preserve"> </v>
          </cell>
          <cell r="AE183" t="str">
            <v xml:space="preserve"> </v>
          </cell>
          <cell r="AF183"/>
          <cell r="AG183" t="str">
            <v xml:space="preserve"> </v>
          </cell>
          <cell r="AH183" t="str">
            <v xml:space="preserve"> </v>
          </cell>
          <cell r="AI183">
            <v>1247071</v>
          </cell>
          <cell r="AJ183" t="str">
            <v>FR22000478</v>
          </cell>
          <cell r="AK183">
            <v>0</v>
          </cell>
          <cell r="AL183">
            <v>0</v>
          </cell>
          <cell r="AM183" t="str">
            <v xml:space="preserve"> </v>
          </cell>
          <cell r="AN183"/>
          <cell r="AO183" t="str">
            <v>[ENROB]</v>
          </cell>
          <cell r="AP183">
            <v>43501</v>
          </cell>
        </row>
        <row r="184">
          <cell r="B184">
            <v>2699371</v>
          </cell>
          <cell r="C184">
            <v>22000475</v>
          </cell>
          <cell r="D184" t="str">
            <v>Enrob Batonnet KITKAT</v>
          </cell>
          <cell r="E184">
            <v>43500</v>
          </cell>
          <cell r="F184">
            <v>1000</v>
          </cell>
          <cell r="G184">
            <v>300191</v>
          </cell>
          <cell r="H184" t="str">
            <v>10</v>
          </cell>
          <cell r="I184" t="str">
            <v>M</v>
          </cell>
          <cell r="J184">
            <v>43500</v>
          </cell>
          <cell r="K184">
            <v>43500</v>
          </cell>
          <cell r="L184" t="str">
            <v>WO</v>
          </cell>
          <cell r="M184" t="str">
            <v>KG</v>
          </cell>
          <cell r="N184" t="str">
            <v xml:space="preserve">       PL001</v>
          </cell>
          <cell r="O184">
            <v>43396</v>
          </cell>
          <cell r="P184">
            <v>0</v>
          </cell>
          <cell r="Q184" t="str">
            <v>Enrob Batonnet KITKAT</v>
          </cell>
          <cell r="R184" t="str">
            <v xml:space="preserve"> </v>
          </cell>
          <cell r="S184"/>
          <cell r="T184" t="str">
            <v xml:space="preserve"> </v>
          </cell>
          <cell r="U184" t="str">
            <v xml:space="preserve"> BT vérifié//Ordre créé</v>
          </cell>
          <cell r="V184" t="str">
            <v xml:space="preserve"> </v>
          </cell>
          <cell r="W184" t="str">
            <v xml:space="preserve"> </v>
          </cell>
          <cell r="X184" t="str">
            <v xml:space="preserve"> </v>
          </cell>
          <cell r="Y184" t="str">
            <v xml:space="preserve"> </v>
          </cell>
          <cell r="Z184" t="str">
            <v xml:space="preserve"> </v>
          </cell>
          <cell r="AA184"/>
          <cell r="AB184"/>
          <cell r="AC184" t="str">
            <v>FSC</v>
          </cell>
          <cell r="AD184" t="str">
            <v xml:space="preserve"> </v>
          </cell>
          <cell r="AE184" t="str">
            <v xml:space="preserve"> </v>
          </cell>
          <cell r="AF184"/>
          <cell r="AG184" t="str">
            <v xml:space="preserve"> </v>
          </cell>
          <cell r="AH184" t="str">
            <v xml:space="preserve"> </v>
          </cell>
          <cell r="AI184">
            <v>1246621</v>
          </cell>
          <cell r="AJ184" t="str">
            <v>FR22000475</v>
          </cell>
          <cell r="AK184">
            <v>0</v>
          </cell>
          <cell r="AL184">
            <v>0</v>
          </cell>
          <cell r="AM184" t="str">
            <v xml:space="preserve"> </v>
          </cell>
          <cell r="AN184"/>
          <cell r="AO184" t="str">
            <v>[ENROB]</v>
          </cell>
          <cell r="AP184">
            <v>43501</v>
          </cell>
        </row>
        <row r="185">
          <cell r="B185">
            <v>2699374</v>
          </cell>
          <cell r="C185">
            <v>22000475</v>
          </cell>
          <cell r="D185" t="str">
            <v>Enrob Batonnet KITKAT</v>
          </cell>
          <cell r="E185">
            <v>43500</v>
          </cell>
          <cell r="F185">
            <v>1000</v>
          </cell>
          <cell r="G185">
            <v>300191</v>
          </cell>
          <cell r="H185" t="str">
            <v>10</v>
          </cell>
          <cell r="I185" t="str">
            <v>M</v>
          </cell>
          <cell r="J185">
            <v>43500</v>
          </cell>
          <cell r="K185">
            <v>43500</v>
          </cell>
          <cell r="L185" t="str">
            <v>WO</v>
          </cell>
          <cell r="M185" t="str">
            <v>KG</v>
          </cell>
          <cell r="N185" t="str">
            <v xml:space="preserve">       PL001</v>
          </cell>
          <cell r="O185">
            <v>43396</v>
          </cell>
          <cell r="P185">
            <v>0</v>
          </cell>
          <cell r="Q185" t="str">
            <v>Enrob Batonnet KITKAT</v>
          </cell>
          <cell r="R185" t="str">
            <v xml:space="preserve"> </v>
          </cell>
          <cell r="S185"/>
          <cell r="T185" t="str">
            <v xml:space="preserve"> </v>
          </cell>
          <cell r="U185" t="str">
            <v xml:space="preserve"> BT vérifié//Ordre créé</v>
          </cell>
          <cell r="V185" t="str">
            <v xml:space="preserve"> </v>
          </cell>
          <cell r="W185" t="str">
            <v xml:space="preserve"> </v>
          </cell>
          <cell r="X185" t="str">
            <v xml:space="preserve"> </v>
          </cell>
          <cell r="Y185" t="str">
            <v xml:space="preserve"> </v>
          </cell>
          <cell r="Z185" t="str">
            <v xml:space="preserve"> </v>
          </cell>
          <cell r="AA185"/>
          <cell r="AB185"/>
          <cell r="AC185" t="str">
            <v>FSC</v>
          </cell>
          <cell r="AD185" t="str">
            <v xml:space="preserve"> </v>
          </cell>
          <cell r="AE185" t="str">
            <v xml:space="preserve"> </v>
          </cell>
          <cell r="AF185"/>
          <cell r="AG185" t="str">
            <v xml:space="preserve"> </v>
          </cell>
          <cell r="AH185" t="str">
            <v xml:space="preserve"> </v>
          </cell>
          <cell r="AI185">
            <v>1246621</v>
          </cell>
          <cell r="AJ185" t="str">
            <v>FR22000475</v>
          </cell>
          <cell r="AK185">
            <v>0</v>
          </cell>
          <cell r="AL185">
            <v>0</v>
          </cell>
          <cell r="AM185" t="str">
            <v xml:space="preserve"> </v>
          </cell>
          <cell r="AN185"/>
          <cell r="AO185" t="str">
            <v>[ENROB]</v>
          </cell>
          <cell r="AP185">
            <v>43501</v>
          </cell>
        </row>
        <row r="186">
          <cell r="B186">
            <v>2715692</v>
          </cell>
          <cell r="C186">
            <v>22000478</v>
          </cell>
          <cell r="D186" t="str">
            <v>Enrob Batonnet OREO New</v>
          </cell>
          <cell r="E186">
            <v>43500</v>
          </cell>
          <cell r="F186">
            <v>1000</v>
          </cell>
          <cell r="G186">
            <v>300191</v>
          </cell>
          <cell r="H186" t="str">
            <v>10</v>
          </cell>
          <cell r="I186" t="str">
            <v>M</v>
          </cell>
          <cell r="J186">
            <v>43500</v>
          </cell>
          <cell r="K186">
            <v>43500</v>
          </cell>
          <cell r="L186" t="str">
            <v>WO</v>
          </cell>
          <cell r="M186" t="str">
            <v>KG</v>
          </cell>
          <cell r="N186" t="str">
            <v xml:space="preserve">       PL001</v>
          </cell>
          <cell r="O186">
            <v>43404</v>
          </cell>
          <cell r="P186">
            <v>0</v>
          </cell>
          <cell r="Q186" t="str">
            <v>Enrob Batonnet OREO New</v>
          </cell>
          <cell r="R186" t="str">
            <v xml:space="preserve"> </v>
          </cell>
          <cell r="S186"/>
          <cell r="T186" t="str">
            <v xml:space="preserve"> </v>
          </cell>
          <cell r="U186" t="str">
            <v xml:space="preserve"> BT vérifié//Ordre créé</v>
          </cell>
          <cell r="V186" t="str">
            <v xml:space="preserve"> </v>
          </cell>
          <cell r="W186" t="str">
            <v xml:space="preserve"> </v>
          </cell>
          <cell r="X186" t="str">
            <v xml:space="preserve"> </v>
          </cell>
          <cell r="Y186" t="str">
            <v xml:space="preserve"> </v>
          </cell>
          <cell r="Z186" t="str">
            <v xml:space="preserve"> </v>
          </cell>
          <cell r="AA186"/>
          <cell r="AB186"/>
          <cell r="AC186" t="str">
            <v>FSC</v>
          </cell>
          <cell r="AD186" t="str">
            <v xml:space="preserve"> </v>
          </cell>
          <cell r="AE186" t="str">
            <v xml:space="preserve"> </v>
          </cell>
          <cell r="AF186"/>
          <cell r="AG186" t="str">
            <v xml:space="preserve"> </v>
          </cell>
          <cell r="AH186" t="str">
            <v xml:space="preserve"> </v>
          </cell>
          <cell r="AI186">
            <v>1247071</v>
          </cell>
          <cell r="AJ186" t="str">
            <v>FR22000478</v>
          </cell>
          <cell r="AK186">
            <v>0</v>
          </cell>
          <cell r="AL186">
            <v>0</v>
          </cell>
          <cell r="AM186" t="str">
            <v xml:space="preserve"> </v>
          </cell>
          <cell r="AN186"/>
          <cell r="AO186" t="str">
            <v>[ENROB]</v>
          </cell>
          <cell r="AP186">
            <v>43501</v>
          </cell>
        </row>
        <row r="187">
          <cell r="B187">
            <v>2699372</v>
          </cell>
          <cell r="C187">
            <v>22000475</v>
          </cell>
          <cell r="D187" t="str">
            <v>Enrob Batonnet KITKAT</v>
          </cell>
          <cell r="E187">
            <v>43500</v>
          </cell>
          <cell r="F187">
            <v>1000</v>
          </cell>
          <cell r="G187">
            <v>300191</v>
          </cell>
          <cell r="H187" t="str">
            <v>10</v>
          </cell>
          <cell r="I187" t="str">
            <v>M</v>
          </cell>
          <cell r="J187">
            <v>43500</v>
          </cell>
          <cell r="K187">
            <v>43500</v>
          </cell>
          <cell r="L187" t="str">
            <v>WO</v>
          </cell>
          <cell r="M187" t="str">
            <v>KG</v>
          </cell>
          <cell r="N187" t="str">
            <v xml:space="preserve">       PL001</v>
          </cell>
          <cell r="O187">
            <v>43396</v>
          </cell>
          <cell r="P187">
            <v>0</v>
          </cell>
          <cell r="Q187" t="str">
            <v>Enrob Batonnet KITKAT</v>
          </cell>
          <cell r="R187" t="str">
            <v xml:space="preserve"> </v>
          </cell>
          <cell r="S187"/>
          <cell r="T187" t="str">
            <v xml:space="preserve"> </v>
          </cell>
          <cell r="U187" t="str">
            <v xml:space="preserve"> BT vérifié//Ordre créé</v>
          </cell>
          <cell r="V187" t="str">
            <v xml:space="preserve"> </v>
          </cell>
          <cell r="W187" t="str">
            <v xml:space="preserve"> </v>
          </cell>
          <cell r="X187" t="str">
            <v xml:space="preserve"> </v>
          </cell>
          <cell r="Y187" t="str">
            <v xml:space="preserve"> </v>
          </cell>
          <cell r="Z187" t="str">
            <v xml:space="preserve"> </v>
          </cell>
          <cell r="AA187"/>
          <cell r="AB187"/>
          <cell r="AC187" t="str">
            <v>FSC</v>
          </cell>
          <cell r="AD187" t="str">
            <v xml:space="preserve"> </v>
          </cell>
          <cell r="AE187" t="str">
            <v xml:space="preserve"> </v>
          </cell>
          <cell r="AF187"/>
          <cell r="AG187" t="str">
            <v xml:space="preserve"> </v>
          </cell>
          <cell r="AH187" t="str">
            <v xml:space="preserve"> </v>
          </cell>
          <cell r="AI187">
            <v>1246621</v>
          </cell>
          <cell r="AJ187" t="str">
            <v>FR22000475</v>
          </cell>
          <cell r="AK187">
            <v>0</v>
          </cell>
          <cell r="AL187">
            <v>0</v>
          </cell>
          <cell r="AM187" t="str">
            <v xml:space="preserve"> </v>
          </cell>
          <cell r="AN187"/>
          <cell r="AO187" t="str">
            <v>[ENROB]</v>
          </cell>
          <cell r="AP187">
            <v>43501</v>
          </cell>
        </row>
        <row r="188">
          <cell r="B188">
            <v>2699373</v>
          </cell>
          <cell r="C188">
            <v>22000475</v>
          </cell>
          <cell r="D188" t="str">
            <v>Enrob Batonnet KITKAT</v>
          </cell>
          <cell r="E188">
            <v>43500</v>
          </cell>
          <cell r="F188">
            <v>1000</v>
          </cell>
          <cell r="G188">
            <v>300191</v>
          </cell>
          <cell r="H188" t="str">
            <v>10</v>
          </cell>
          <cell r="I188" t="str">
            <v>M</v>
          </cell>
          <cell r="J188">
            <v>43500</v>
          </cell>
          <cell r="K188">
            <v>43500</v>
          </cell>
          <cell r="L188" t="str">
            <v>WO</v>
          </cell>
          <cell r="M188" t="str">
            <v>KG</v>
          </cell>
          <cell r="N188" t="str">
            <v xml:space="preserve">       PL001</v>
          </cell>
          <cell r="O188">
            <v>43396</v>
          </cell>
          <cell r="P188">
            <v>0</v>
          </cell>
          <cell r="Q188" t="str">
            <v>Enrob Batonnet KITKAT</v>
          </cell>
          <cell r="R188" t="str">
            <v xml:space="preserve"> </v>
          </cell>
          <cell r="S188"/>
          <cell r="T188" t="str">
            <v xml:space="preserve"> </v>
          </cell>
          <cell r="U188" t="str">
            <v xml:space="preserve"> BT vérifié//Ordre créé</v>
          </cell>
          <cell r="V188" t="str">
            <v xml:space="preserve"> </v>
          </cell>
          <cell r="W188" t="str">
            <v xml:space="preserve"> </v>
          </cell>
          <cell r="X188" t="str">
            <v xml:space="preserve"> </v>
          </cell>
          <cell r="Y188" t="str">
            <v xml:space="preserve"> </v>
          </cell>
          <cell r="Z188" t="str">
            <v xml:space="preserve"> </v>
          </cell>
          <cell r="AA188"/>
          <cell r="AB188"/>
          <cell r="AC188" t="str">
            <v>FSC</v>
          </cell>
          <cell r="AD188" t="str">
            <v xml:space="preserve"> </v>
          </cell>
          <cell r="AE188" t="str">
            <v xml:space="preserve"> </v>
          </cell>
          <cell r="AF188"/>
          <cell r="AG188" t="str">
            <v xml:space="preserve"> </v>
          </cell>
          <cell r="AH188" t="str">
            <v xml:space="preserve"> </v>
          </cell>
          <cell r="AI188">
            <v>1246621</v>
          </cell>
          <cell r="AJ188" t="str">
            <v>FR22000475</v>
          </cell>
          <cell r="AK188">
            <v>0</v>
          </cell>
          <cell r="AL188">
            <v>0</v>
          </cell>
          <cell r="AM188" t="str">
            <v xml:space="preserve"> </v>
          </cell>
          <cell r="AN188"/>
          <cell r="AO188" t="str">
            <v>[ENROB]</v>
          </cell>
          <cell r="AP188">
            <v>43501</v>
          </cell>
        </row>
        <row r="189">
          <cell r="B189">
            <v>2715679</v>
          </cell>
          <cell r="C189">
            <v>22000478</v>
          </cell>
          <cell r="D189" t="str">
            <v>Enrob Batonnet OREO New</v>
          </cell>
          <cell r="E189">
            <v>43500</v>
          </cell>
          <cell r="F189">
            <v>1000</v>
          </cell>
          <cell r="G189">
            <v>300191</v>
          </cell>
          <cell r="H189" t="str">
            <v>10</v>
          </cell>
          <cell r="I189" t="str">
            <v>M</v>
          </cell>
          <cell r="J189">
            <v>43500</v>
          </cell>
          <cell r="K189">
            <v>43500</v>
          </cell>
          <cell r="L189" t="str">
            <v>WO</v>
          </cell>
          <cell r="M189" t="str">
            <v>KG</v>
          </cell>
          <cell r="N189" t="str">
            <v xml:space="preserve">       PL001</v>
          </cell>
          <cell r="O189">
            <v>43404</v>
          </cell>
          <cell r="P189">
            <v>0</v>
          </cell>
          <cell r="Q189" t="str">
            <v>Enrob Batonnet OREO New</v>
          </cell>
          <cell r="R189" t="str">
            <v xml:space="preserve"> </v>
          </cell>
          <cell r="S189"/>
          <cell r="T189" t="str">
            <v xml:space="preserve"> </v>
          </cell>
          <cell r="U189" t="str">
            <v xml:space="preserve"> BT vérifié//Ordre créé</v>
          </cell>
          <cell r="V189" t="str">
            <v xml:space="preserve"> </v>
          </cell>
          <cell r="W189" t="str">
            <v xml:space="preserve"> </v>
          </cell>
          <cell r="X189" t="str">
            <v xml:space="preserve"> </v>
          </cell>
          <cell r="Y189" t="str">
            <v xml:space="preserve"> </v>
          </cell>
          <cell r="Z189" t="str">
            <v xml:space="preserve"> </v>
          </cell>
          <cell r="AA189"/>
          <cell r="AB189"/>
          <cell r="AC189" t="str">
            <v>FSC</v>
          </cell>
          <cell r="AD189" t="str">
            <v xml:space="preserve"> </v>
          </cell>
          <cell r="AE189" t="str">
            <v xml:space="preserve"> </v>
          </cell>
          <cell r="AF189"/>
          <cell r="AG189" t="str">
            <v xml:space="preserve"> </v>
          </cell>
          <cell r="AH189" t="str">
            <v xml:space="preserve"> </v>
          </cell>
          <cell r="AI189">
            <v>1247071</v>
          </cell>
          <cell r="AJ189" t="str">
            <v>FR22000478</v>
          </cell>
          <cell r="AK189">
            <v>0</v>
          </cell>
          <cell r="AL189">
            <v>0</v>
          </cell>
          <cell r="AM189" t="str">
            <v xml:space="preserve"> </v>
          </cell>
          <cell r="AN189"/>
          <cell r="AO189" t="str">
            <v>[ENROB]</v>
          </cell>
          <cell r="AP189">
            <v>43501</v>
          </cell>
        </row>
        <row r="190">
          <cell r="B190">
            <v>2715680</v>
          </cell>
          <cell r="C190">
            <v>22000478</v>
          </cell>
          <cell r="D190" t="str">
            <v>Enrob Batonnet OREO New</v>
          </cell>
          <cell r="E190">
            <v>43500</v>
          </cell>
          <cell r="F190">
            <v>1000</v>
          </cell>
          <cell r="G190">
            <v>300191</v>
          </cell>
          <cell r="H190" t="str">
            <v>10</v>
          </cell>
          <cell r="I190" t="str">
            <v>M</v>
          </cell>
          <cell r="J190">
            <v>43500</v>
          </cell>
          <cell r="K190">
            <v>43500</v>
          </cell>
          <cell r="L190" t="str">
            <v>WO</v>
          </cell>
          <cell r="M190" t="str">
            <v>KG</v>
          </cell>
          <cell r="N190" t="str">
            <v xml:space="preserve">       PL001</v>
          </cell>
          <cell r="O190">
            <v>43404</v>
          </cell>
          <cell r="P190">
            <v>0</v>
          </cell>
          <cell r="Q190" t="str">
            <v>Enrob Batonnet OREO New</v>
          </cell>
          <cell r="R190" t="str">
            <v xml:space="preserve"> </v>
          </cell>
          <cell r="S190"/>
          <cell r="T190" t="str">
            <v xml:space="preserve"> </v>
          </cell>
          <cell r="U190" t="str">
            <v xml:space="preserve"> BT vérifié//Ordre créé</v>
          </cell>
          <cell r="V190" t="str">
            <v xml:space="preserve"> </v>
          </cell>
          <cell r="W190" t="str">
            <v xml:space="preserve"> </v>
          </cell>
          <cell r="X190" t="str">
            <v xml:space="preserve"> </v>
          </cell>
          <cell r="Y190" t="str">
            <v xml:space="preserve"> </v>
          </cell>
          <cell r="Z190" t="str">
            <v xml:space="preserve"> </v>
          </cell>
          <cell r="AA190"/>
          <cell r="AB190"/>
          <cell r="AC190" t="str">
            <v>FSC</v>
          </cell>
          <cell r="AD190" t="str">
            <v xml:space="preserve"> </v>
          </cell>
          <cell r="AE190" t="str">
            <v xml:space="preserve"> </v>
          </cell>
          <cell r="AF190"/>
          <cell r="AG190" t="str">
            <v xml:space="preserve"> </v>
          </cell>
          <cell r="AH190" t="str">
            <v xml:space="preserve"> </v>
          </cell>
          <cell r="AI190">
            <v>1247071</v>
          </cell>
          <cell r="AJ190" t="str">
            <v>FR22000478</v>
          </cell>
          <cell r="AK190">
            <v>0</v>
          </cell>
          <cell r="AL190">
            <v>0</v>
          </cell>
          <cell r="AM190" t="str">
            <v xml:space="preserve"> </v>
          </cell>
          <cell r="AN190"/>
          <cell r="AO190" t="str">
            <v>[ENROB]</v>
          </cell>
          <cell r="AP190">
            <v>43501</v>
          </cell>
        </row>
        <row r="191">
          <cell r="B191">
            <v>2715681</v>
          </cell>
          <cell r="C191">
            <v>22000478</v>
          </cell>
          <cell r="D191" t="str">
            <v>Enrob Batonnet OREO New</v>
          </cell>
          <cell r="E191">
            <v>43500</v>
          </cell>
          <cell r="F191">
            <v>1000</v>
          </cell>
          <cell r="G191">
            <v>300191</v>
          </cell>
          <cell r="H191" t="str">
            <v>10</v>
          </cell>
          <cell r="I191" t="str">
            <v>M</v>
          </cell>
          <cell r="J191">
            <v>43500</v>
          </cell>
          <cell r="K191">
            <v>43500</v>
          </cell>
          <cell r="L191" t="str">
            <v>WO</v>
          </cell>
          <cell r="M191" t="str">
            <v>KG</v>
          </cell>
          <cell r="N191" t="str">
            <v xml:space="preserve">       PL001</v>
          </cell>
          <cell r="O191">
            <v>43404</v>
          </cell>
          <cell r="P191">
            <v>0</v>
          </cell>
          <cell r="Q191" t="str">
            <v>Enrob Batonnet OREO New</v>
          </cell>
          <cell r="R191" t="str">
            <v xml:space="preserve"> </v>
          </cell>
          <cell r="S191"/>
          <cell r="T191" t="str">
            <v xml:space="preserve"> </v>
          </cell>
          <cell r="U191" t="str">
            <v xml:space="preserve"> BT vérifié//Ordre créé</v>
          </cell>
          <cell r="V191" t="str">
            <v xml:space="preserve"> </v>
          </cell>
          <cell r="W191" t="str">
            <v xml:space="preserve"> </v>
          </cell>
          <cell r="X191" t="str">
            <v xml:space="preserve"> </v>
          </cell>
          <cell r="Y191" t="str">
            <v xml:space="preserve"> </v>
          </cell>
          <cell r="Z191" t="str">
            <v xml:space="preserve"> </v>
          </cell>
          <cell r="AA191"/>
          <cell r="AB191"/>
          <cell r="AC191" t="str">
            <v>FSC</v>
          </cell>
          <cell r="AD191" t="str">
            <v xml:space="preserve"> </v>
          </cell>
          <cell r="AE191" t="str">
            <v xml:space="preserve"> </v>
          </cell>
          <cell r="AF191"/>
          <cell r="AG191" t="str">
            <v xml:space="preserve"> </v>
          </cell>
          <cell r="AH191" t="str">
            <v xml:space="preserve"> </v>
          </cell>
          <cell r="AI191">
            <v>1247071</v>
          </cell>
          <cell r="AJ191" t="str">
            <v>FR22000478</v>
          </cell>
          <cell r="AK191">
            <v>0</v>
          </cell>
          <cell r="AL191">
            <v>0</v>
          </cell>
          <cell r="AM191" t="str">
            <v xml:space="preserve"> </v>
          </cell>
          <cell r="AN191"/>
          <cell r="AO191" t="str">
            <v>[ENROB]</v>
          </cell>
          <cell r="AP191">
            <v>43501</v>
          </cell>
        </row>
        <row r="192">
          <cell r="B192">
            <v>2715682</v>
          </cell>
          <cell r="C192">
            <v>22000478</v>
          </cell>
          <cell r="D192" t="str">
            <v>Enrob Batonnet OREO New</v>
          </cell>
          <cell r="E192">
            <v>43500</v>
          </cell>
          <cell r="F192">
            <v>1000</v>
          </cell>
          <cell r="G192">
            <v>300191</v>
          </cell>
          <cell r="H192" t="str">
            <v>10</v>
          </cell>
          <cell r="I192" t="str">
            <v>M</v>
          </cell>
          <cell r="J192">
            <v>43500</v>
          </cell>
          <cell r="K192">
            <v>43500</v>
          </cell>
          <cell r="L192" t="str">
            <v>WO</v>
          </cell>
          <cell r="M192" t="str">
            <v>KG</v>
          </cell>
          <cell r="N192" t="str">
            <v xml:space="preserve">       PL001</v>
          </cell>
          <cell r="O192">
            <v>43404</v>
          </cell>
          <cell r="P192">
            <v>0</v>
          </cell>
          <cell r="Q192" t="str">
            <v>Enrob Batonnet OREO New</v>
          </cell>
          <cell r="R192" t="str">
            <v xml:space="preserve"> </v>
          </cell>
          <cell r="S192"/>
          <cell r="T192" t="str">
            <v xml:space="preserve"> </v>
          </cell>
          <cell r="U192" t="str">
            <v xml:space="preserve"> BT vérifié//Ordre créé</v>
          </cell>
          <cell r="V192" t="str">
            <v xml:space="preserve"> </v>
          </cell>
          <cell r="W192" t="str">
            <v xml:space="preserve"> </v>
          </cell>
          <cell r="X192" t="str">
            <v xml:space="preserve"> </v>
          </cell>
          <cell r="Y192" t="str">
            <v xml:space="preserve"> </v>
          </cell>
          <cell r="Z192" t="str">
            <v xml:space="preserve"> </v>
          </cell>
          <cell r="AA192"/>
          <cell r="AB192"/>
          <cell r="AC192" t="str">
            <v>FSC</v>
          </cell>
          <cell r="AD192" t="str">
            <v xml:space="preserve"> </v>
          </cell>
          <cell r="AE192" t="str">
            <v xml:space="preserve"> </v>
          </cell>
          <cell r="AF192"/>
          <cell r="AG192" t="str">
            <v xml:space="preserve"> </v>
          </cell>
          <cell r="AH192" t="str">
            <v xml:space="preserve"> </v>
          </cell>
          <cell r="AI192">
            <v>1247071</v>
          </cell>
          <cell r="AJ192" t="str">
            <v>FR22000478</v>
          </cell>
          <cell r="AK192">
            <v>0</v>
          </cell>
          <cell r="AL192">
            <v>0</v>
          </cell>
          <cell r="AM192" t="str">
            <v xml:space="preserve"> </v>
          </cell>
          <cell r="AN192"/>
          <cell r="AO192" t="str">
            <v>[ENROB]</v>
          </cell>
          <cell r="AP192">
            <v>43501</v>
          </cell>
        </row>
        <row r="193">
          <cell r="B193">
            <v>2715683</v>
          </cell>
          <cell r="C193">
            <v>22000478</v>
          </cell>
          <cell r="D193" t="str">
            <v>Enrob Batonnet OREO New</v>
          </cell>
          <cell r="E193">
            <v>43500</v>
          </cell>
          <cell r="F193">
            <v>1000</v>
          </cell>
          <cell r="G193">
            <v>300191</v>
          </cell>
          <cell r="H193" t="str">
            <v>10</v>
          </cell>
          <cell r="I193" t="str">
            <v>M</v>
          </cell>
          <cell r="J193">
            <v>43500</v>
          </cell>
          <cell r="K193">
            <v>43500</v>
          </cell>
          <cell r="L193" t="str">
            <v>WO</v>
          </cell>
          <cell r="M193" t="str">
            <v>KG</v>
          </cell>
          <cell r="N193" t="str">
            <v xml:space="preserve">       PL001</v>
          </cell>
          <cell r="O193">
            <v>43404</v>
          </cell>
          <cell r="P193">
            <v>0</v>
          </cell>
          <cell r="Q193" t="str">
            <v>Enrob Batonnet OREO New</v>
          </cell>
          <cell r="R193" t="str">
            <v xml:space="preserve"> </v>
          </cell>
          <cell r="S193"/>
          <cell r="T193" t="str">
            <v xml:space="preserve"> </v>
          </cell>
          <cell r="U193" t="str">
            <v xml:space="preserve"> BT vérifié//Ordre créé</v>
          </cell>
          <cell r="V193" t="str">
            <v xml:space="preserve"> </v>
          </cell>
          <cell r="W193" t="str">
            <v xml:space="preserve"> </v>
          </cell>
          <cell r="X193" t="str">
            <v xml:space="preserve"> </v>
          </cell>
          <cell r="Y193" t="str">
            <v xml:space="preserve"> </v>
          </cell>
          <cell r="Z193" t="str">
            <v xml:space="preserve"> </v>
          </cell>
          <cell r="AA193"/>
          <cell r="AB193"/>
          <cell r="AC193" t="str">
            <v>FSC</v>
          </cell>
          <cell r="AD193" t="str">
            <v xml:space="preserve"> </v>
          </cell>
          <cell r="AE193" t="str">
            <v xml:space="preserve"> </v>
          </cell>
          <cell r="AF193"/>
          <cell r="AG193" t="str">
            <v xml:space="preserve"> </v>
          </cell>
          <cell r="AH193" t="str">
            <v xml:space="preserve"> </v>
          </cell>
          <cell r="AI193">
            <v>1247071</v>
          </cell>
          <cell r="AJ193" t="str">
            <v>FR22000478</v>
          </cell>
          <cell r="AK193">
            <v>0</v>
          </cell>
          <cell r="AL193">
            <v>0</v>
          </cell>
          <cell r="AM193" t="str">
            <v xml:space="preserve"> </v>
          </cell>
          <cell r="AN193"/>
          <cell r="AO193" t="str">
            <v>[ENROB]</v>
          </cell>
          <cell r="AP193">
            <v>43501</v>
          </cell>
        </row>
        <row r="194">
          <cell r="B194">
            <v>2715684</v>
          </cell>
          <cell r="C194">
            <v>22000478</v>
          </cell>
          <cell r="D194" t="str">
            <v>Enrob Batonnet OREO New</v>
          </cell>
          <cell r="E194">
            <v>43500</v>
          </cell>
          <cell r="F194">
            <v>1000</v>
          </cell>
          <cell r="G194">
            <v>300191</v>
          </cell>
          <cell r="H194" t="str">
            <v>10</v>
          </cell>
          <cell r="I194" t="str">
            <v>M</v>
          </cell>
          <cell r="J194">
            <v>43500</v>
          </cell>
          <cell r="K194">
            <v>43500</v>
          </cell>
          <cell r="L194" t="str">
            <v>WO</v>
          </cell>
          <cell r="M194" t="str">
            <v>KG</v>
          </cell>
          <cell r="N194" t="str">
            <v xml:space="preserve">       PL001</v>
          </cell>
          <cell r="O194">
            <v>43404</v>
          </cell>
          <cell r="P194">
            <v>0</v>
          </cell>
          <cell r="Q194" t="str">
            <v>Enrob Batonnet OREO New</v>
          </cell>
          <cell r="R194" t="str">
            <v xml:space="preserve"> </v>
          </cell>
          <cell r="S194"/>
          <cell r="T194" t="str">
            <v xml:space="preserve"> </v>
          </cell>
          <cell r="U194" t="str">
            <v xml:space="preserve"> BT vérifié//Ordre créé</v>
          </cell>
          <cell r="V194" t="str">
            <v xml:space="preserve"> </v>
          </cell>
          <cell r="W194" t="str">
            <v xml:space="preserve"> </v>
          </cell>
          <cell r="X194" t="str">
            <v xml:space="preserve"> </v>
          </cell>
          <cell r="Y194" t="str">
            <v xml:space="preserve"> </v>
          </cell>
          <cell r="Z194" t="str">
            <v xml:space="preserve"> </v>
          </cell>
          <cell r="AA194"/>
          <cell r="AB194"/>
          <cell r="AC194" t="str">
            <v>FSC</v>
          </cell>
          <cell r="AD194" t="str">
            <v xml:space="preserve"> </v>
          </cell>
          <cell r="AE194" t="str">
            <v xml:space="preserve"> </v>
          </cell>
          <cell r="AF194"/>
          <cell r="AG194" t="str">
            <v xml:space="preserve"> </v>
          </cell>
          <cell r="AH194" t="str">
            <v xml:space="preserve"> </v>
          </cell>
          <cell r="AI194">
            <v>1247071</v>
          </cell>
          <cell r="AJ194" t="str">
            <v>FR22000478</v>
          </cell>
          <cell r="AK194">
            <v>0</v>
          </cell>
          <cell r="AL194">
            <v>0</v>
          </cell>
          <cell r="AM194" t="str">
            <v xml:space="preserve"> </v>
          </cell>
          <cell r="AN194"/>
          <cell r="AO194" t="str">
            <v>[ENROB]</v>
          </cell>
          <cell r="AP194">
            <v>43501</v>
          </cell>
        </row>
        <row r="195">
          <cell r="B195">
            <v>2715685</v>
          </cell>
          <cell r="C195">
            <v>22000478</v>
          </cell>
          <cell r="D195" t="str">
            <v>Enrob Batonnet OREO New</v>
          </cell>
          <cell r="E195">
            <v>43500</v>
          </cell>
          <cell r="F195">
            <v>1000</v>
          </cell>
          <cell r="G195">
            <v>300191</v>
          </cell>
          <cell r="H195" t="str">
            <v>10</v>
          </cell>
          <cell r="I195" t="str">
            <v>M</v>
          </cell>
          <cell r="J195">
            <v>43500</v>
          </cell>
          <cell r="K195">
            <v>43500</v>
          </cell>
          <cell r="L195" t="str">
            <v>WO</v>
          </cell>
          <cell r="M195" t="str">
            <v>KG</v>
          </cell>
          <cell r="N195" t="str">
            <v xml:space="preserve">       PL001</v>
          </cell>
          <cell r="O195">
            <v>43404</v>
          </cell>
          <cell r="P195">
            <v>0</v>
          </cell>
          <cell r="Q195" t="str">
            <v>Enrob Batonnet OREO New</v>
          </cell>
          <cell r="R195" t="str">
            <v xml:space="preserve"> </v>
          </cell>
          <cell r="S195"/>
          <cell r="T195" t="str">
            <v xml:space="preserve"> </v>
          </cell>
          <cell r="U195" t="str">
            <v xml:space="preserve"> BT vérifié//Ordre créé</v>
          </cell>
          <cell r="V195" t="str">
            <v xml:space="preserve"> </v>
          </cell>
          <cell r="W195" t="str">
            <v xml:space="preserve"> </v>
          </cell>
          <cell r="X195" t="str">
            <v xml:space="preserve"> </v>
          </cell>
          <cell r="Y195" t="str">
            <v xml:space="preserve"> </v>
          </cell>
          <cell r="Z195" t="str">
            <v xml:space="preserve"> </v>
          </cell>
          <cell r="AA195"/>
          <cell r="AB195"/>
          <cell r="AC195" t="str">
            <v>FSC</v>
          </cell>
          <cell r="AD195" t="str">
            <v xml:space="preserve"> </v>
          </cell>
          <cell r="AE195" t="str">
            <v xml:space="preserve"> </v>
          </cell>
          <cell r="AF195"/>
          <cell r="AG195" t="str">
            <v xml:space="preserve"> </v>
          </cell>
          <cell r="AH195" t="str">
            <v xml:space="preserve"> </v>
          </cell>
          <cell r="AI195">
            <v>1247071</v>
          </cell>
          <cell r="AJ195" t="str">
            <v>FR22000478</v>
          </cell>
          <cell r="AK195">
            <v>0</v>
          </cell>
          <cell r="AL195">
            <v>0</v>
          </cell>
          <cell r="AM195" t="str">
            <v xml:space="preserve"> </v>
          </cell>
          <cell r="AN195"/>
          <cell r="AO195" t="str">
            <v>[ENROB]</v>
          </cell>
          <cell r="AP195">
            <v>43501</v>
          </cell>
        </row>
        <row r="196">
          <cell r="B196">
            <v>2715686</v>
          </cell>
          <cell r="C196">
            <v>22000478</v>
          </cell>
          <cell r="D196" t="str">
            <v>Enrob Batonnet OREO New</v>
          </cell>
          <cell r="E196">
            <v>43500</v>
          </cell>
          <cell r="F196">
            <v>1000</v>
          </cell>
          <cell r="G196">
            <v>300191</v>
          </cell>
          <cell r="H196" t="str">
            <v>10</v>
          </cell>
          <cell r="I196" t="str">
            <v>M</v>
          </cell>
          <cell r="J196">
            <v>43500</v>
          </cell>
          <cell r="K196">
            <v>43500</v>
          </cell>
          <cell r="L196" t="str">
            <v>WO</v>
          </cell>
          <cell r="M196" t="str">
            <v>KG</v>
          </cell>
          <cell r="N196" t="str">
            <v xml:space="preserve">       PL001</v>
          </cell>
          <cell r="O196">
            <v>43404</v>
          </cell>
          <cell r="P196">
            <v>0</v>
          </cell>
          <cell r="Q196" t="str">
            <v>Enrob Batonnet OREO New</v>
          </cell>
          <cell r="R196" t="str">
            <v xml:space="preserve"> </v>
          </cell>
          <cell r="S196"/>
          <cell r="T196" t="str">
            <v xml:space="preserve"> </v>
          </cell>
          <cell r="U196" t="str">
            <v xml:space="preserve"> BT vérifié//Ordre créé</v>
          </cell>
          <cell r="V196" t="str">
            <v xml:space="preserve"> </v>
          </cell>
          <cell r="W196" t="str">
            <v xml:space="preserve"> </v>
          </cell>
          <cell r="X196" t="str">
            <v xml:space="preserve"> </v>
          </cell>
          <cell r="Y196" t="str">
            <v xml:space="preserve"> </v>
          </cell>
          <cell r="Z196" t="str">
            <v xml:space="preserve"> </v>
          </cell>
          <cell r="AA196"/>
          <cell r="AB196"/>
          <cell r="AC196" t="str">
            <v>FSC</v>
          </cell>
          <cell r="AD196" t="str">
            <v xml:space="preserve"> </v>
          </cell>
          <cell r="AE196" t="str">
            <v xml:space="preserve"> </v>
          </cell>
          <cell r="AF196"/>
          <cell r="AG196" t="str">
            <v xml:space="preserve"> </v>
          </cell>
          <cell r="AH196" t="str">
            <v xml:space="preserve"> </v>
          </cell>
          <cell r="AI196">
            <v>1247071</v>
          </cell>
          <cell r="AJ196" t="str">
            <v>FR22000478</v>
          </cell>
          <cell r="AK196">
            <v>0</v>
          </cell>
          <cell r="AL196">
            <v>0</v>
          </cell>
          <cell r="AM196" t="str">
            <v xml:space="preserve"> </v>
          </cell>
          <cell r="AN196"/>
          <cell r="AO196" t="str">
            <v>[ENROB]</v>
          </cell>
          <cell r="AP196">
            <v>43501</v>
          </cell>
        </row>
        <row r="197">
          <cell r="B197">
            <v>2715687</v>
          </cell>
          <cell r="C197">
            <v>22000478</v>
          </cell>
          <cell r="D197" t="str">
            <v>Enrob Batonnet OREO New</v>
          </cell>
          <cell r="E197">
            <v>43500</v>
          </cell>
          <cell r="F197">
            <v>1000</v>
          </cell>
          <cell r="G197">
            <v>300191</v>
          </cell>
          <cell r="H197" t="str">
            <v>10</v>
          </cell>
          <cell r="I197" t="str">
            <v>M</v>
          </cell>
          <cell r="J197">
            <v>43500</v>
          </cell>
          <cell r="K197">
            <v>43500</v>
          </cell>
          <cell r="L197" t="str">
            <v>WO</v>
          </cell>
          <cell r="M197" t="str">
            <v>KG</v>
          </cell>
          <cell r="N197" t="str">
            <v xml:space="preserve">       PL001</v>
          </cell>
          <cell r="O197">
            <v>43404</v>
          </cell>
          <cell r="P197">
            <v>0</v>
          </cell>
          <cell r="Q197" t="str">
            <v>Enrob Batonnet OREO New</v>
          </cell>
          <cell r="R197" t="str">
            <v xml:space="preserve"> </v>
          </cell>
          <cell r="S197"/>
          <cell r="T197" t="str">
            <v xml:space="preserve"> </v>
          </cell>
          <cell r="U197" t="str">
            <v xml:space="preserve"> BT vérifié//Ordre créé</v>
          </cell>
          <cell r="V197" t="str">
            <v xml:space="preserve"> </v>
          </cell>
          <cell r="W197" t="str">
            <v xml:space="preserve"> </v>
          </cell>
          <cell r="X197" t="str">
            <v xml:space="preserve"> </v>
          </cell>
          <cell r="Y197" t="str">
            <v xml:space="preserve"> </v>
          </cell>
          <cell r="Z197" t="str">
            <v xml:space="preserve"> </v>
          </cell>
          <cell r="AA197"/>
          <cell r="AB197"/>
          <cell r="AC197" t="str">
            <v>FSC</v>
          </cell>
          <cell r="AD197" t="str">
            <v xml:space="preserve"> </v>
          </cell>
          <cell r="AE197" t="str">
            <v xml:space="preserve"> </v>
          </cell>
          <cell r="AF197"/>
          <cell r="AG197" t="str">
            <v xml:space="preserve"> </v>
          </cell>
          <cell r="AH197" t="str">
            <v xml:space="preserve"> </v>
          </cell>
          <cell r="AI197">
            <v>1247071</v>
          </cell>
          <cell r="AJ197" t="str">
            <v>FR22000478</v>
          </cell>
          <cell r="AK197">
            <v>0</v>
          </cell>
          <cell r="AL197">
            <v>0</v>
          </cell>
          <cell r="AM197" t="str">
            <v xml:space="preserve"> </v>
          </cell>
          <cell r="AN197"/>
          <cell r="AO197" t="str">
            <v>[ENROB]</v>
          </cell>
          <cell r="AP197">
            <v>43501</v>
          </cell>
        </row>
        <row r="198">
          <cell r="B198">
            <v>2715688</v>
          </cell>
          <cell r="C198">
            <v>22000478</v>
          </cell>
          <cell r="D198" t="str">
            <v>Enrob Batonnet OREO New</v>
          </cell>
          <cell r="E198">
            <v>43500</v>
          </cell>
          <cell r="F198">
            <v>1000</v>
          </cell>
          <cell r="G198">
            <v>300191</v>
          </cell>
          <cell r="H198" t="str">
            <v>10</v>
          </cell>
          <cell r="I198" t="str">
            <v>M</v>
          </cell>
          <cell r="J198">
            <v>43500</v>
          </cell>
          <cell r="K198">
            <v>43500</v>
          </cell>
          <cell r="L198" t="str">
            <v>WO</v>
          </cell>
          <cell r="M198" t="str">
            <v>KG</v>
          </cell>
          <cell r="N198" t="str">
            <v xml:space="preserve">       PL001</v>
          </cell>
          <cell r="O198">
            <v>43404</v>
          </cell>
          <cell r="P198">
            <v>0</v>
          </cell>
          <cell r="Q198" t="str">
            <v>Enrob Batonnet OREO New</v>
          </cell>
          <cell r="R198" t="str">
            <v xml:space="preserve"> </v>
          </cell>
          <cell r="S198"/>
          <cell r="T198" t="str">
            <v xml:space="preserve"> </v>
          </cell>
          <cell r="U198" t="str">
            <v xml:space="preserve"> BT vérifié//Ordre créé</v>
          </cell>
          <cell r="V198" t="str">
            <v xml:space="preserve"> </v>
          </cell>
          <cell r="W198" t="str">
            <v xml:space="preserve"> </v>
          </cell>
          <cell r="X198" t="str">
            <v xml:space="preserve"> </v>
          </cell>
          <cell r="Y198" t="str">
            <v xml:space="preserve"> </v>
          </cell>
          <cell r="Z198" t="str">
            <v xml:space="preserve"> </v>
          </cell>
          <cell r="AA198"/>
          <cell r="AB198"/>
          <cell r="AC198" t="str">
            <v>FSC</v>
          </cell>
          <cell r="AD198" t="str">
            <v xml:space="preserve"> </v>
          </cell>
          <cell r="AE198" t="str">
            <v xml:space="preserve"> </v>
          </cell>
          <cell r="AF198"/>
          <cell r="AG198" t="str">
            <v xml:space="preserve"> </v>
          </cell>
          <cell r="AH198" t="str">
            <v xml:space="preserve"> </v>
          </cell>
          <cell r="AI198">
            <v>1247071</v>
          </cell>
          <cell r="AJ198" t="str">
            <v>FR22000478</v>
          </cell>
          <cell r="AK198">
            <v>0</v>
          </cell>
          <cell r="AL198">
            <v>0</v>
          </cell>
          <cell r="AM198" t="str">
            <v xml:space="preserve"> </v>
          </cell>
          <cell r="AN198"/>
          <cell r="AO198" t="str">
            <v>[ENROB]</v>
          </cell>
          <cell r="AP198">
            <v>43501</v>
          </cell>
        </row>
        <row r="199">
          <cell r="B199">
            <v>2715689</v>
          </cell>
          <cell r="C199">
            <v>22000478</v>
          </cell>
          <cell r="D199" t="str">
            <v>Enrob Batonnet OREO New</v>
          </cell>
          <cell r="E199">
            <v>43500</v>
          </cell>
          <cell r="F199">
            <v>1000</v>
          </cell>
          <cell r="G199">
            <v>300191</v>
          </cell>
          <cell r="H199" t="str">
            <v>10</v>
          </cell>
          <cell r="I199" t="str">
            <v>M</v>
          </cell>
          <cell r="J199">
            <v>43500</v>
          </cell>
          <cell r="K199">
            <v>43500</v>
          </cell>
          <cell r="L199" t="str">
            <v>WO</v>
          </cell>
          <cell r="M199" t="str">
            <v>KG</v>
          </cell>
          <cell r="N199" t="str">
            <v xml:space="preserve">       PL001</v>
          </cell>
          <cell r="O199">
            <v>43404</v>
          </cell>
          <cell r="P199">
            <v>0</v>
          </cell>
          <cell r="Q199" t="str">
            <v>Enrob Batonnet OREO New</v>
          </cell>
          <cell r="R199" t="str">
            <v xml:space="preserve"> </v>
          </cell>
          <cell r="S199"/>
          <cell r="T199" t="str">
            <v xml:space="preserve"> </v>
          </cell>
          <cell r="U199" t="str">
            <v xml:space="preserve"> BT vérifié//Ordre créé</v>
          </cell>
          <cell r="V199" t="str">
            <v xml:space="preserve"> </v>
          </cell>
          <cell r="W199" t="str">
            <v xml:space="preserve"> </v>
          </cell>
          <cell r="X199" t="str">
            <v xml:space="preserve"> </v>
          </cell>
          <cell r="Y199" t="str">
            <v xml:space="preserve"> </v>
          </cell>
          <cell r="Z199" t="str">
            <v xml:space="preserve"> </v>
          </cell>
          <cell r="AA199"/>
          <cell r="AB199"/>
          <cell r="AC199" t="str">
            <v>FSC</v>
          </cell>
          <cell r="AD199" t="str">
            <v xml:space="preserve"> </v>
          </cell>
          <cell r="AE199" t="str">
            <v xml:space="preserve"> </v>
          </cell>
          <cell r="AF199"/>
          <cell r="AG199" t="str">
            <v xml:space="preserve"> </v>
          </cell>
          <cell r="AH199" t="str">
            <v xml:space="preserve"> </v>
          </cell>
          <cell r="AI199">
            <v>1247071</v>
          </cell>
          <cell r="AJ199" t="str">
            <v>FR22000478</v>
          </cell>
          <cell r="AK199">
            <v>0</v>
          </cell>
          <cell r="AL199">
            <v>0</v>
          </cell>
          <cell r="AM199" t="str">
            <v xml:space="preserve"> </v>
          </cell>
          <cell r="AN199"/>
          <cell r="AO199" t="str">
            <v>[ENROB]</v>
          </cell>
          <cell r="AP199">
            <v>43501</v>
          </cell>
        </row>
        <row r="200">
          <cell r="B200">
            <v>2715690</v>
          </cell>
          <cell r="C200">
            <v>22000478</v>
          </cell>
          <cell r="D200" t="str">
            <v>Enrob Batonnet OREO New</v>
          </cell>
          <cell r="E200">
            <v>43500</v>
          </cell>
          <cell r="F200">
            <v>1000</v>
          </cell>
          <cell r="G200">
            <v>300191</v>
          </cell>
          <cell r="H200" t="str">
            <v>10</v>
          </cell>
          <cell r="I200" t="str">
            <v>M</v>
          </cell>
          <cell r="J200">
            <v>43500</v>
          </cell>
          <cell r="K200">
            <v>43500</v>
          </cell>
          <cell r="L200" t="str">
            <v>WO</v>
          </cell>
          <cell r="M200" t="str">
            <v>KG</v>
          </cell>
          <cell r="N200" t="str">
            <v xml:space="preserve">       PL001</v>
          </cell>
          <cell r="O200">
            <v>43404</v>
          </cell>
          <cell r="P200">
            <v>0</v>
          </cell>
          <cell r="Q200" t="str">
            <v>Enrob Batonnet OREO New</v>
          </cell>
          <cell r="R200" t="str">
            <v xml:space="preserve"> </v>
          </cell>
          <cell r="S200"/>
          <cell r="T200" t="str">
            <v xml:space="preserve"> </v>
          </cell>
          <cell r="U200" t="str">
            <v xml:space="preserve"> BT vérifié//Ordre créé</v>
          </cell>
          <cell r="V200" t="str">
            <v xml:space="preserve"> </v>
          </cell>
          <cell r="W200" t="str">
            <v xml:space="preserve"> </v>
          </cell>
          <cell r="X200" t="str">
            <v xml:space="preserve"> </v>
          </cell>
          <cell r="Y200" t="str">
            <v xml:space="preserve"> </v>
          </cell>
          <cell r="Z200" t="str">
            <v xml:space="preserve"> </v>
          </cell>
          <cell r="AA200"/>
          <cell r="AB200"/>
          <cell r="AC200" t="str">
            <v>FSC</v>
          </cell>
          <cell r="AD200" t="str">
            <v xml:space="preserve"> </v>
          </cell>
          <cell r="AE200" t="str">
            <v xml:space="preserve"> </v>
          </cell>
          <cell r="AF200"/>
          <cell r="AG200" t="str">
            <v xml:space="preserve"> </v>
          </cell>
          <cell r="AH200" t="str">
            <v xml:space="preserve"> </v>
          </cell>
          <cell r="AI200">
            <v>1247071</v>
          </cell>
          <cell r="AJ200" t="str">
            <v>FR22000478</v>
          </cell>
          <cell r="AK200">
            <v>0</v>
          </cell>
          <cell r="AL200">
            <v>0</v>
          </cell>
          <cell r="AM200" t="str">
            <v xml:space="preserve"> </v>
          </cell>
          <cell r="AN200"/>
          <cell r="AO200" t="str">
            <v>[ENROB]</v>
          </cell>
          <cell r="AP200">
            <v>43501</v>
          </cell>
        </row>
        <row r="201">
          <cell r="B201">
            <v>2715691</v>
          </cell>
          <cell r="C201">
            <v>22000478</v>
          </cell>
          <cell r="D201" t="str">
            <v>Enrob Batonnet OREO New</v>
          </cell>
          <cell r="E201">
            <v>43500</v>
          </cell>
          <cell r="F201">
            <v>1000</v>
          </cell>
          <cell r="G201">
            <v>300191</v>
          </cell>
          <cell r="H201" t="str">
            <v>10</v>
          </cell>
          <cell r="I201" t="str">
            <v>M</v>
          </cell>
          <cell r="J201">
            <v>43500</v>
          </cell>
          <cell r="K201">
            <v>43500</v>
          </cell>
          <cell r="L201" t="str">
            <v>WO</v>
          </cell>
          <cell r="M201" t="str">
            <v>KG</v>
          </cell>
          <cell r="N201" t="str">
            <v xml:space="preserve">       PL001</v>
          </cell>
          <cell r="O201">
            <v>43404</v>
          </cell>
          <cell r="P201">
            <v>0</v>
          </cell>
          <cell r="Q201" t="str">
            <v>Enrob Batonnet OREO New</v>
          </cell>
          <cell r="R201" t="str">
            <v xml:space="preserve"> </v>
          </cell>
          <cell r="S201"/>
          <cell r="T201" t="str">
            <v xml:space="preserve"> </v>
          </cell>
          <cell r="U201" t="str">
            <v xml:space="preserve"> BT vérifié//Ordre créé</v>
          </cell>
          <cell r="V201" t="str">
            <v xml:space="preserve"> </v>
          </cell>
          <cell r="W201" t="str">
            <v xml:space="preserve"> </v>
          </cell>
          <cell r="X201" t="str">
            <v xml:space="preserve"> </v>
          </cell>
          <cell r="Y201" t="str">
            <v xml:space="preserve"> </v>
          </cell>
          <cell r="Z201" t="str">
            <v xml:space="preserve"> </v>
          </cell>
          <cell r="AA201"/>
          <cell r="AB201"/>
          <cell r="AC201" t="str">
            <v>FSC</v>
          </cell>
          <cell r="AD201" t="str">
            <v xml:space="preserve"> </v>
          </cell>
          <cell r="AE201" t="str">
            <v xml:space="preserve"> </v>
          </cell>
          <cell r="AF201"/>
          <cell r="AG201" t="str">
            <v xml:space="preserve"> </v>
          </cell>
          <cell r="AH201" t="str">
            <v xml:space="preserve"> </v>
          </cell>
          <cell r="AI201">
            <v>1247071</v>
          </cell>
          <cell r="AJ201" t="str">
            <v>FR22000478</v>
          </cell>
          <cell r="AK201">
            <v>0</v>
          </cell>
          <cell r="AL201">
            <v>0</v>
          </cell>
          <cell r="AM201" t="str">
            <v xml:space="preserve"> </v>
          </cell>
          <cell r="AN201"/>
          <cell r="AO201" t="str">
            <v>[ENROB]</v>
          </cell>
          <cell r="AP201">
            <v>43501</v>
          </cell>
        </row>
        <row r="202">
          <cell r="B202"/>
          <cell r="C202"/>
          <cell r="D202"/>
          <cell r="E202"/>
          <cell r="F202"/>
          <cell r="G202"/>
          <cell r="H202"/>
          <cell r="I202"/>
          <cell r="J202"/>
          <cell r="K202"/>
          <cell r="L202"/>
          <cell r="M202"/>
          <cell r="N202"/>
          <cell r="O202"/>
          <cell r="P202"/>
          <cell r="Q202"/>
          <cell r="R202"/>
          <cell r="S202"/>
          <cell r="T202"/>
          <cell r="U202"/>
          <cell r="V202"/>
          <cell r="W202"/>
          <cell r="X202"/>
          <cell r="Y202"/>
          <cell r="Z202"/>
          <cell r="AA202"/>
          <cell r="AB202"/>
          <cell r="AC202"/>
          <cell r="AD202"/>
          <cell r="AE202"/>
          <cell r="AF202"/>
          <cell r="AG202"/>
          <cell r="AH202"/>
          <cell r="AI202"/>
          <cell r="AJ202"/>
          <cell r="AK202"/>
          <cell r="AL202"/>
          <cell r="AM202"/>
          <cell r="AN202"/>
          <cell r="AO202"/>
          <cell r="AP202"/>
        </row>
        <row r="203">
          <cell r="B203">
            <v>2715644</v>
          </cell>
          <cell r="C203">
            <v>22000374</v>
          </cell>
          <cell r="D203" t="str">
            <v>SCE Caramel BS C14 FUT/0373</v>
          </cell>
          <cell r="E203">
            <v>43507</v>
          </cell>
          <cell r="F203">
            <v>1300</v>
          </cell>
          <cell r="G203">
            <v>300191</v>
          </cell>
          <cell r="H203" t="str">
            <v>10</v>
          </cell>
          <cell r="I203" t="str">
            <v>M</v>
          </cell>
          <cell r="J203">
            <v>43493</v>
          </cell>
          <cell r="K203">
            <v>43493</v>
          </cell>
          <cell r="L203" t="str">
            <v>WO</v>
          </cell>
          <cell r="M203" t="str">
            <v>KG</v>
          </cell>
          <cell r="N203" t="str">
            <v xml:space="preserve">       PL001</v>
          </cell>
          <cell r="O203">
            <v>43404</v>
          </cell>
          <cell r="P203">
            <v>0</v>
          </cell>
          <cell r="Q203" t="str">
            <v>Sce Caramel BS C14 FUT/0373</v>
          </cell>
          <cell r="R203" t="str">
            <v xml:space="preserve"> </v>
          </cell>
          <cell r="S203"/>
          <cell r="T203" t="str">
            <v xml:space="preserve"> </v>
          </cell>
          <cell r="U203" t="str">
            <v xml:space="preserve"> BT vérifié//Ordre créé</v>
          </cell>
          <cell r="V203" t="str">
            <v xml:space="preserve"> </v>
          </cell>
          <cell r="W203" t="str">
            <v xml:space="preserve"> </v>
          </cell>
          <cell r="X203" t="str">
            <v xml:space="preserve"> </v>
          </cell>
          <cell r="Y203" t="str">
            <v xml:space="preserve"> </v>
          </cell>
          <cell r="Z203" t="str">
            <v xml:space="preserve"> </v>
          </cell>
          <cell r="AA203"/>
          <cell r="AB203"/>
          <cell r="AC203" t="str">
            <v>FSC</v>
          </cell>
          <cell r="AD203" t="str">
            <v xml:space="preserve"> </v>
          </cell>
          <cell r="AE203" t="str">
            <v xml:space="preserve"> </v>
          </cell>
          <cell r="AF203"/>
          <cell r="AG203" t="str">
            <v xml:space="preserve"> </v>
          </cell>
          <cell r="AH203" t="str">
            <v xml:space="preserve"> </v>
          </cell>
          <cell r="AI203">
            <v>1204932</v>
          </cell>
          <cell r="AJ203" t="str">
            <v>FR12800632</v>
          </cell>
          <cell r="AK203">
            <v>0</v>
          </cell>
          <cell r="AL203">
            <v>0</v>
          </cell>
          <cell r="AM203" t="str">
            <v xml:space="preserve"> </v>
          </cell>
          <cell r="AN203"/>
          <cell r="AO203" t="str">
            <v>[0373]</v>
          </cell>
          <cell r="AP203">
            <v>43567</v>
          </cell>
          <cell r="AR203">
            <v>43516</v>
          </cell>
          <cell r="AS203" t="str">
            <v>VA001</v>
          </cell>
        </row>
        <row r="204">
          <cell r="B204">
            <v>2715645</v>
          </cell>
          <cell r="C204">
            <v>22000374</v>
          </cell>
          <cell r="D204" t="str">
            <v>SCE Caramel BS C14 FUT/0373</v>
          </cell>
          <cell r="E204">
            <v>43507</v>
          </cell>
          <cell r="F204">
            <v>1300</v>
          </cell>
          <cell r="G204">
            <v>300191</v>
          </cell>
          <cell r="H204" t="str">
            <v>10</v>
          </cell>
          <cell r="I204" t="str">
            <v>M</v>
          </cell>
          <cell r="J204">
            <v>43493</v>
          </cell>
          <cell r="K204">
            <v>43493</v>
          </cell>
          <cell r="L204" t="str">
            <v>WO</v>
          </cell>
          <cell r="M204" t="str">
            <v>KG</v>
          </cell>
          <cell r="N204" t="str">
            <v xml:space="preserve">       PL001</v>
          </cell>
          <cell r="O204">
            <v>43404</v>
          </cell>
          <cell r="P204">
            <v>0</v>
          </cell>
          <cell r="Q204" t="str">
            <v>Sce Caramel BS C14 FUT/0373</v>
          </cell>
          <cell r="R204" t="str">
            <v xml:space="preserve"> </v>
          </cell>
          <cell r="S204"/>
          <cell r="T204" t="str">
            <v xml:space="preserve"> </v>
          </cell>
          <cell r="U204" t="str">
            <v xml:space="preserve"> BT vérifié//Ordre créé</v>
          </cell>
          <cell r="V204" t="str">
            <v xml:space="preserve"> </v>
          </cell>
          <cell r="W204" t="str">
            <v xml:space="preserve"> </v>
          </cell>
          <cell r="X204" t="str">
            <v xml:space="preserve"> </v>
          </cell>
          <cell r="Y204" t="str">
            <v xml:space="preserve"> </v>
          </cell>
          <cell r="Z204" t="str">
            <v xml:space="preserve"> </v>
          </cell>
          <cell r="AA204"/>
          <cell r="AB204"/>
          <cell r="AC204" t="str">
            <v>FSC</v>
          </cell>
          <cell r="AD204" t="str">
            <v xml:space="preserve"> </v>
          </cell>
          <cell r="AE204" t="str">
            <v xml:space="preserve"> </v>
          </cell>
          <cell r="AF204"/>
          <cell r="AG204" t="str">
            <v xml:space="preserve"> </v>
          </cell>
          <cell r="AH204" t="str">
            <v xml:space="preserve"> </v>
          </cell>
          <cell r="AI204">
            <v>1204932</v>
          </cell>
          <cell r="AJ204" t="str">
            <v>FR12800632</v>
          </cell>
          <cell r="AK204">
            <v>0</v>
          </cell>
          <cell r="AL204">
            <v>0</v>
          </cell>
          <cell r="AM204" t="str">
            <v xml:space="preserve"> </v>
          </cell>
          <cell r="AN204"/>
          <cell r="AO204" t="str">
            <v>[0373]</v>
          </cell>
          <cell r="AP204">
            <v>43567</v>
          </cell>
          <cell r="AR204">
            <v>43516</v>
          </cell>
          <cell r="AS204" t="str">
            <v>VA001</v>
          </cell>
        </row>
        <row r="205">
          <cell r="B205">
            <v>2715646</v>
          </cell>
          <cell r="C205">
            <v>22000374</v>
          </cell>
          <cell r="D205" t="str">
            <v>SCE Caramel BS C14 FUT/0373</v>
          </cell>
          <cell r="E205">
            <v>43507</v>
          </cell>
          <cell r="F205">
            <v>1300</v>
          </cell>
          <cell r="G205">
            <v>300191</v>
          </cell>
          <cell r="H205" t="str">
            <v>10</v>
          </cell>
          <cell r="I205" t="str">
            <v>M</v>
          </cell>
          <cell r="J205">
            <v>43493</v>
          </cell>
          <cell r="K205">
            <v>43493</v>
          </cell>
          <cell r="L205" t="str">
            <v>WO</v>
          </cell>
          <cell r="M205" t="str">
            <v>KG</v>
          </cell>
          <cell r="N205" t="str">
            <v xml:space="preserve">       PL001</v>
          </cell>
          <cell r="O205">
            <v>43404</v>
          </cell>
          <cell r="P205">
            <v>0</v>
          </cell>
          <cell r="Q205" t="str">
            <v>Sce Caramel BS C14 FUT/0373</v>
          </cell>
          <cell r="R205" t="str">
            <v xml:space="preserve"> </v>
          </cell>
          <cell r="S205"/>
          <cell r="T205" t="str">
            <v xml:space="preserve"> </v>
          </cell>
          <cell r="U205" t="str">
            <v xml:space="preserve"> BT vérifié//Ordre créé</v>
          </cell>
          <cell r="V205" t="str">
            <v xml:space="preserve"> </v>
          </cell>
          <cell r="W205" t="str">
            <v xml:space="preserve"> </v>
          </cell>
          <cell r="X205" t="str">
            <v xml:space="preserve"> </v>
          </cell>
          <cell r="Y205" t="str">
            <v xml:space="preserve"> </v>
          </cell>
          <cell r="Z205" t="str">
            <v xml:space="preserve"> </v>
          </cell>
          <cell r="AA205"/>
          <cell r="AB205"/>
          <cell r="AC205" t="str">
            <v>FSC</v>
          </cell>
          <cell r="AD205" t="str">
            <v xml:space="preserve"> </v>
          </cell>
          <cell r="AE205" t="str">
            <v xml:space="preserve"> </v>
          </cell>
          <cell r="AF205"/>
          <cell r="AG205" t="str">
            <v xml:space="preserve"> </v>
          </cell>
          <cell r="AH205" t="str">
            <v xml:space="preserve"> </v>
          </cell>
          <cell r="AI205">
            <v>1204932</v>
          </cell>
          <cell r="AJ205" t="str">
            <v>FR12800632</v>
          </cell>
          <cell r="AK205">
            <v>0</v>
          </cell>
          <cell r="AL205">
            <v>0</v>
          </cell>
          <cell r="AM205" t="str">
            <v xml:space="preserve"> </v>
          </cell>
          <cell r="AN205"/>
          <cell r="AO205" t="str">
            <v>[0373]</v>
          </cell>
          <cell r="AP205">
            <v>43567</v>
          </cell>
          <cell r="AR205">
            <v>43516</v>
          </cell>
          <cell r="AS205" t="str">
            <v>VA001</v>
          </cell>
        </row>
        <row r="206">
          <cell r="B206">
            <v>2715603</v>
          </cell>
          <cell r="C206">
            <v>22000105</v>
          </cell>
          <cell r="D206" t="str">
            <v>SCE Cafe-Chocolat C12 FUT/0315</v>
          </cell>
          <cell r="E206">
            <v>43507</v>
          </cell>
          <cell r="F206">
            <v>900</v>
          </cell>
          <cell r="G206">
            <v>300191</v>
          </cell>
          <cell r="H206" t="str">
            <v>10</v>
          </cell>
          <cell r="I206" t="str">
            <v>M</v>
          </cell>
          <cell r="J206">
            <v>43507</v>
          </cell>
          <cell r="K206">
            <v>43507</v>
          </cell>
          <cell r="L206" t="str">
            <v>WO</v>
          </cell>
          <cell r="M206" t="str">
            <v>KG</v>
          </cell>
          <cell r="N206" t="str">
            <v xml:space="preserve">       PL001</v>
          </cell>
          <cell r="O206">
            <v>43404</v>
          </cell>
          <cell r="P206">
            <v>0</v>
          </cell>
          <cell r="Q206" t="str">
            <v>Sce Cafe Chocolat C12 FUT/0315</v>
          </cell>
          <cell r="R206" t="str">
            <v xml:space="preserve"> </v>
          </cell>
          <cell r="S206"/>
          <cell r="T206" t="str">
            <v xml:space="preserve"> </v>
          </cell>
          <cell r="U206" t="str">
            <v xml:space="preserve"> BT vérifié//Ordre créé</v>
          </cell>
          <cell r="V206" t="str">
            <v xml:space="preserve"> </v>
          </cell>
          <cell r="W206" t="str">
            <v xml:space="preserve"> </v>
          </cell>
          <cell r="X206" t="str">
            <v xml:space="preserve"> </v>
          </cell>
          <cell r="Y206" t="str">
            <v xml:space="preserve"> </v>
          </cell>
          <cell r="Z206" t="str">
            <v xml:space="preserve"> </v>
          </cell>
          <cell r="AA206"/>
          <cell r="AB206"/>
          <cell r="AC206" t="str">
            <v>FSC</v>
          </cell>
          <cell r="AD206" t="str">
            <v xml:space="preserve"> </v>
          </cell>
          <cell r="AE206" t="str">
            <v xml:space="preserve"> </v>
          </cell>
          <cell r="AF206"/>
          <cell r="AG206" t="str">
            <v xml:space="preserve"> </v>
          </cell>
          <cell r="AH206" t="str">
            <v xml:space="preserve"> </v>
          </cell>
          <cell r="AI206">
            <v>1148550</v>
          </cell>
          <cell r="AJ206" t="str">
            <v>FR12800404</v>
          </cell>
          <cell r="AK206">
            <v>0</v>
          </cell>
          <cell r="AL206">
            <v>0</v>
          </cell>
          <cell r="AM206" t="str">
            <v xml:space="preserve"> </v>
          </cell>
          <cell r="AN206"/>
          <cell r="AO206" t="str">
            <v>[0315]</v>
          </cell>
          <cell r="AP206">
            <v>43597</v>
          </cell>
        </row>
        <row r="207">
          <cell r="B207">
            <v>2860919</v>
          </cell>
          <cell r="C207">
            <v>22000160</v>
          </cell>
          <cell r="D207" t="str">
            <v>SCE Cara Riz lait C16 FUT/0322</v>
          </cell>
          <cell r="E207">
            <v>43507</v>
          </cell>
          <cell r="F207">
            <v>1600</v>
          </cell>
          <cell r="G207">
            <v>300191</v>
          </cell>
          <cell r="H207" t="str">
            <v>15</v>
          </cell>
          <cell r="I207" t="str">
            <v>M</v>
          </cell>
          <cell r="J207">
            <v>43507</v>
          </cell>
          <cell r="K207">
            <v>43507</v>
          </cell>
          <cell r="L207" t="str">
            <v>WO</v>
          </cell>
          <cell r="M207" t="str">
            <v>KG</v>
          </cell>
          <cell r="N207" t="str">
            <v xml:space="preserve">       PL001</v>
          </cell>
          <cell r="O207">
            <v>43474</v>
          </cell>
          <cell r="P207">
            <v>0</v>
          </cell>
          <cell r="Q207" t="str">
            <v>SCE Cara Riz lait C16 FUT/0322</v>
          </cell>
          <cell r="R207" t="str">
            <v xml:space="preserve"> </v>
          </cell>
          <cell r="S207"/>
          <cell r="T207" t="str">
            <v xml:space="preserve"> </v>
          </cell>
          <cell r="U207" t="str">
            <v>BT comm. client non traité//Or</v>
          </cell>
          <cell r="V207" t="str">
            <v xml:space="preserve"> </v>
          </cell>
          <cell r="W207" t="str">
            <v xml:space="preserve"> </v>
          </cell>
          <cell r="X207" t="str">
            <v xml:space="preserve"> </v>
          </cell>
          <cell r="Y207" t="str">
            <v xml:space="preserve"> </v>
          </cell>
          <cell r="Z207" t="str">
            <v xml:space="preserve"> </v>
          </cell>
          <cell r="AA207"/>
          <cell r="AB207"/>
          <cell r="AC207" t="str">
            <v>FSC</v>
          </cell>
          <cell r="AD207" t="str">
            <v xml:space="preserve"> </v>
          </cell>
          <cell r="AE207" t="str">
            <v xml:space="preserve"> </v>
          </cell>
          <cell r="AF207"/>
          <cell r="AG207" t="str">
            <v xml:space="preserve"> </v>
          </cell>
          <cell r="AH207" t="str">
            <v xml:space="preserve"> </v>
          </cell>
          <cell r="AI207">
            <v>1157483</v>
          </cell>
          <cell r="AJ207" t="str">
            <v>FR12800044F</v>
          </cell>
          <cell r="AK207">
            <v>0</v>
          </cell>
          <cell r="AL207">
            <v>0</v>
          </cell>
          <cell r="AM207" t="str">
            <v xml:space="preserve"> </v>
          </cell>
          <cell r="AN207"/>
          <cell r="AO207" t="str">
            <v>[0322]</v>
          </cell>
          <cell r="AP207">
            <v>43597</v>
          </cell>
        </row>
        <row r="208">
          <cell r="B208">
            <v>2860920</v>
          </cell>
          <cell r="C208">
            <v>22000160</v>
          </cell>
          <cell r="D208" t="str">
            <v>SCE Cara Riz lait C16 FUT/0322</v>
          </cell>
          <cell r="E208">
            <v>43507</v>
          </cell>
          <cell r="F208">
            <v>1600</v>
          </cell>
          <cell r="G208">
            <v>300191</v>
          </cell>
          <cell r="H208" t="str">
            <v>15</v>
          </cell>
          <cell r="I208" t="str">
            <v>M</v>
          </cell>
          <cell r="J208">
            <v>43507</v>
          </cell>
          <cell r="K208">
            <v>43507</v>
          </cell>
          <cell r="L208" t="str">
            <v>WO</v>
          </cell>
          <cell r="M208" t="str">
            <v>KG</v>
          </cell>
          <cell r="N208" t="str">
            <v xml:space="preserve">       PL001</v>
          </cell>
          <cell r="O208">
            <v>43474</v>
          </cell>
          <cell r="P208">
            <v>0</v>
          </cell>
          <cell r="Q208" t="str">
            <v>SCE Cara Riz lait C16 FUT/0322</v>
          </cell>
          <cell r="R208" t="str">
            <v xml:space="preserve"> </v>
          </cell>
          <cell r="S208"/>
          <cell r="T208" t="str">
            <v xml:space="preserve"> </v>
          </cell>
          <cell r="U208" t="str">
            <v>BT comm. client non traité//Or</v>
          </cell>
          <cell r="V208" t="str">
            <v xml:space="preserve"> </v>
          </cell>
          <cell r="W208" t="str">
            <v xml:space="preserve"> </v>
          </cell>
          <cell r="X208" t="str">
            <v xml:space="preserve"> </v>
          </cell>
          <cell r="Y208" t="str">
            <v xml:space="preserve"> </v>
          </cell>
          <cell r="Z208" t="str">
            <v xml:space="preserve"> </v>
          </cell>
          <cell r="AA208"/>
          <cell r="AB208"/>
          <cell r="AC208" t="str">
            <v>FSC</v>
          </cell>
          <cell r="AD208" t="str">
            <v xml:space="preserve"> </v>
          </cell>
          <cell r="AE208" t="str">
            <v xml:space="preserve"> </v>
          </cell>
          <cell r="AF208"/>
          <cell r="AG208" t="str">
            <v xml:space="preserve"> </v>
          </cell>
          <cell r="AH208" t="str">
            <v xml:space="preserve"> </v>
          </cell>
          <cell r="AI208">
            <v>1157483</v>
          </cell>
          <cell r="AJ208" t="str">
            <v>FR12800044F</v>
          </cell>
          <cell r="AK208">
            <v>0</v>
          </cell>
          <cell r="AL208">
            <v>0</v>
          </cell>
          <cell r="AM208" t="str">
            <v xml:space="preserve"> </v>
          </cell>
          <cell r="AN208"/>
          <cell r="AO208" t="str">
            <v>[0322]</v>
          </cell>
          <cell r="AP208">
            <v>43597</v>
          </cell>
        </row>
        <row r="209">
          <cell r="B209">
            <v>2752002</v>
          </cell>
          <cell r="C209">
            <v>22000160</v>
          </cell>
          <cell r="D209" t="str">
            <v>SCE Cara Riz lait C16 FUT/0322</v>
          </cell>
          <cell r="E209">
            <v>43507</v>
          </cell>
          <cell r="F209">
            <v>1600</v>
          </cell>
          <cell r="G209">
            <v>300191</v>
          </cell>
          <cell r="H209" t="str">
            <v>10</v>
          </cell>
          <cell r="I209" t="str">
            <v>M</v>
          </cell>
          <cell r="J209">
            <v>43507</v>
          </cell>
          <cell r="K209">
            <v>43507</v>
          </cell>
          <cell r="L209" t="str">
            <v>WO</v>
          </cell>
          <cell r="M209" t="str">
            <v>KG</v>
          </cell>
          <cell r="N209" t="str">
            <v xml:space="preserve">       PL001</v>
          </cell>
          <cell r="O209">
            <v>43419</v>
          </cell>
          <cell r="P209">
            <v>0</v>
          </cell>
          <cell r="Q209" t="str">
            <v>SCE Cara Riz lait C16 FUT/0322</v>
          </cell>
          <cell r="R209" t="str">
            <v xml:space="preserve"> </v>
          </cell>
          <cell r="S209"/>
          <cell r="T209" t="str">
            <v xml:space="preserve"> </v>
          </cell>
          <cell r="U209" t="str">
            <v xml:space="preserve"> BT vérifié//Ordre créé</v>
          </cell>
          <cell r="V209" t="str">
            <v xml:space="preserve"> </v>
          </cell>
          <cell r="W209" t="str">
            <v xml:space="preserve"> </v>
          </cell>
          <cell r="X209" t="str">
            <v xml:space="preserve"> </v>
          </cell>
          <cell r="Y209" t="str">
            <v xml:space="preserve"> </v>
          </cell>
          <cell r="Z209" t="str">
            <v xml:space="preserve"> </v>
          </cell>
          <cell r="AA209"/>
          <cell r="AB209"/>
          <cell r="AC209" t="str">
            <v>FSC</v>
          </cell>
          <cell r="AD209" t="str">
            <v xml:space="preserve"> </v>
          </cell>
          <cell r="AE209" t="str">
            <v xml:space="preserve"> </v>
          </cell>
          <cell r="AF209"/>
          <cell r="AG209" t="str">
            <v xml:space="preserve"> </v>
          </cell>
          <cell r="AH209" t="str">
            <v xml:space="preserve"> </v>
          </cell>
          <cell r="AI209">
            <v>1157483</v>
          </cell>
          <cell r="AJ209" t="str">
            <v>FR12800044F</v>
          </cell>
          <cell r="AK209">
            <v>0</v>
          </cell>
          <cell r="AL209">
            <v>0</v>
          </cell>
          <cell r="AM209" t="str">
            <v xml:space="preserve"> </v>
          </cell>
          <cell r="AN209"/>
          <cell r="AO209" t="str">
            <v>[0322]</v>
          </cell>
          <cell r="AP209">
            <v>43597</v>
          </cell>
        </row>
        <row r="210">
          <cell r="B210">
            <v>2752003</v>
          </cell>
          <cell r="C210">
            <v>22000160</v>
          </cell>
          <cell r="D210" t="str">
            <v>SCE Cara Riz lait C16 FUT/0322</v>
          </cell>
          <cell r="E210">
            <v>43507</v>
          </cell>
          <cell r="F210">
            <v>1600</v>
          </cell>
          <cell r="G210">
            <v>300191</v>
          </cell>
          <cell r="H210" t="str">
            <v>10</v>
          </cell>
          <cell r="I210" t="str">
            <v>M</v>
          </cell>
          <cell r="J210">
            <v>43507</v>
          </cell>
          <cell r="K210">
            <v>43507</v>
          </cell>
          <cell r="L210" t="str">
            <v>WO</v>
          </cell>
          <cell r="M210" t="str">
            <v>KG</v>
          </cell>
          <cell r="N210" t="str">
            <v xml:space="preserve">       PL001</v>
          </cell>
          <cell r="O210">
            <v>43419</v>
          </cell>
          <cell r="P210">
            <v>0</v>
          </cell>
          <cell r="Q210" t="str">
            <v>SCE Cara Riz lait C16 FUT/0322</v>
          </cell>
          <cell r="R210" t="str">
            <v xml:space="preserve"> </v>
          </cell>
          <cell r="S210"/>
          <cell r="T210" t="str">
            <v xml:space="preserve"> </v>
          </cell>
          <cell r="U210" t="str">
            <v xml:space="preserve"> BT vérifié//Ordre créé</v>
          </cell>
          <cell r="V210" t="str">
            <v xml:space="preserve"> </v>
          </cell>
          <cell r="W210" t="str">
            <v xml:space="preserve"> </v>
          </cell>
          <cell r="X210" t="str">
            <v xml:space="preserve"> </v>
          </cell>
          <cell r="Y210" t="str">
            <v xml:space="preserve"> </v>
          </cell>
          <cell r="Z210" t="str">
            <v xml:space="preserve"> </v>
          </cell>
          <cell r="AA210"/>
          <cell r="AB210"/>
          <cell r="AC210" t="str">
            <v>FSC</v>
          </cell>
          <cell r="AD210" t="str">
            <v xml:space="preserve"> </v>
          </cell>
          <cell r="AE210" t="str">
            <v xml:space="preserve"> </v>
          </cell>
          <cell r="AF210"/>
          <cell r="AG210" t="str">
            <v xml:space="preserve"> </v>
          </cell>
          <cell r="AH210" t="str">
            <v xml:space="preserve"> </v>
          </cell>
          <cell r="AI210">
            <v>1157483</v>
          </cell>
          <cell r="AJ210" t="str">
            <v>FR12800044F</v>
          </cell>
          <cell r="AK210">
            <v>0</v>
          </cell>
          <cell r="AL210">
            <v>0</v>
          </cell>
          <cell r="AM210" t="str">
            <v xml:space="preserve"> </v>
          </cell>
          <cell r="AN210"/>
          <cell r="AO210" t="str">
            <v>[0322]</v>
          </cell>
          <cell r="AP210">
            <v>43597</v>
          </cell>
        </row>
        <row r="211">
          <cell r="B211">
            <v>2752004</v>
          </cell>
          <cell r="C211">
            <v>22000160</v>
          </cell>
          <cell r="D211" t="str">
            <v>SCE Cara Riz lait C16 FUT/0322</v>
          </cell>
          <cell r="E211">
            <v>43507</v>
          </cell>
          <cell r="F211">
            <v>1600</v>
          </cell>
          <cell r="G211">
            <v>300191</v>
          </cell>
          <cell r="H211" t="str">
            <v>10</v>
          </cell>
          <cell r="I211" t="str">
            <v>M</v>
          </cell>
          <cell r="J211">
            <v>43507</v>
          </cell>
          <cell r="K211">
            <v>43507</v>
          </cell>
          <cell r="L211" t="str">
            <v>WO</v>
          </cell>
          <cell r="M211" t="str">
            <v>KG</v>
          </cell>
          <cell r="N211" t="str">
            <v xml:space="preserve">       PL001</v>
          </cell>
          <cell r="O211">
            <v>43419</v>
          </cell>
          <cell r="P211">
            <v>0</v>
          </cell>
          <cell r="Q211" t="str">
            <v>SCE Cara Riz lait C16 FUT/0322</v>
          </cell>
          <cell r="R211" t="str">
            <v xml:space="preserve"> </v>
          </cell>
          <cell r="S211"/>
          <cell r="T211" t="str">
            <v xml:space="preserve"> </v>
          </cell>
          <cell r="U211" t="str">
            <v xml:space="preserve"> BT vérifié//Ordre créé</v>
          </cell>
          <cell r="V211" t="str">
            <v xml:space="preserve"> </v>
          </cell>
          <cell r="W211" t="str">
            <v xml:space="preserve"> </v>
          </cell>
          <cell r="X211" t="str">
            <v xml:space="preserve"> </v>
          </cell>
          <cell r="Y211" t="str">
            <v xml:space="preserve"> </v>
          </cell>
          <cell r="Z211" t="str">
            <v xml:space="preserve"> </v>
          </cell>
          <cell r="AA211"/>
          <cell r="AB211"/>
          <cell r="AC211" t="str">
            <v>FSC</v>
          </cell>
          <cell r="AD211" t="str">
            <v xml:space="preserve"> </v>
          </cell>
          <cell r="AE211" t="str">
            <v xml:space="preserve"> </v>
          </cell>
          <cell r="AF211"/>
          <cell r="AG211" t="str">
            <v xml:space="preserve"> </v>
          </cell>
          <cell r="AH211" t="str">
            <v xml:space="preserve"> </v>
          </cell>
          <cell r="AI211">
            <v>1157483</v>
          </cell>
          <cell r="AJ211" t="str">
            <v>FR12800044F</v>
          </cell>
          <cell r="AK211">
            <v>0</v>
          </cell>
          <cell r="AL211">
            <v>0</v>
          </cell>
          <cell r="AM211" t="str">
            <v xml:space="preserve"> </v>
          </cell>
          <cell r="AN211"/>
          <cell r="AO211" t="str">
            <v>[0322]</v>
          </cell>
          <cell r="AP211">
            <v>43597</v>
          </cell>
        </row>
        <row r="212">
          <cell r="B212">
            <v>2715567</v>
          </cell>
          <cell r="C212">
            <v>22000074</v>
          </cell>
          <cell r="D212" t="str">
            <v>SCE Car Riz Lait C10 PALL/0329</v>
          </cell>
          <cell r="E212">
            <v>43507</v>
          </cell>
          <cell r="F212">
            <v>1400</v>
          </cell>
          <cell r="G212">
            <v>300191</v>
          </cell>
          <cell r="H212" t="str">
            <v>10</v>
          </cell>
          <cell r="I212" t="str">
            <v>M</v>
          </cell>
          <cell r="J212">
            <v>43507</v>
          </cell>
          <cell r="K212">
            <v>43507</v>
          </cell>
          <cell r="L212" t="str">
            <v>WO</v>
          </cell>
          <cell r="M212" t="str">
            <v>KG</v>
          </cell>
          <cell r="N212" t="str">
            <v xml:space="preserve">       PL001</v>
          </cell>
          <cell r="O212">
            <v>43404</v>
          </cell>
          <cell r="P212">
            <v>0</v>
          </cell>
          <cell r="Q212" t="str">
            <v>Sce Cara RizLait C10 PALL/0329</v>
          </cell>
          <cell r="R212" t="str">
            <v xml:space="preserve"> </v>
          </cell>
          <cell r="S212"/>
          <cell r="T212" t="str">
            <v xml:space="preserve"> </v>
          </cell>
          <cell r="U212" t="str">
            <v xml:space="preserve"> BT vérifié//Ordre créé</v>
          </cell>
          <cell r="V212" t="str">
            <v xml:space="preserve"> </v>
          </cell>
          <cell r="W212" t="str">
            <v xml:space="preserve"> </v>
          </cell>
          <cell r="X212" t="str">
            <v xml:space="preserve"> </v>
          </cell>
          <cell r="Y212" t="str">
            <v xml:space="preserve"> </v>
          </cell>
          <cell r="Z212" t="str">
            <v xml:space="preserve"> </v>
          </cell>
          <cell r="AA212"/>
          <cell r="AB212"/>
          <cell r="AC212" t="str">
            <v>FSC</v>
          </cell>
          <cell r="AD212" t="str">
            <v xml:space="preserve"> </v>
          </cell>
          <cell r="AE212" t="str">
            <v xml:space="preserve"> </v>
          </cell>
          <cell r="AF212"/>
          <cell r="AG212" t="str">
            <v xml:space="preserve"> </v>
          </cell>
          <cell r="AH212" t="str">
            <v xml:space="preserve"> </v>
          </cell>
          <cell r="AI212">
            <v>1148519</v>
          </cell>
          <cell r="AJ212" t="str">
            <v>FR12800162</v>
          </cell>
          <cell r="AK212">
            <v>0</v>
          </cell>
          <cell r="AL212">
            <v>0</v>
          </cell>
          <cell r="AM212" t="str">
            <v xml:space="preserve"> </v>
          </cell>
          <cell r="AN212"/>
          <cell r="AO212" t="str">
            <v>[0329]</v>
          </cell>
          <cell r="AP212">
            <v>43597</v>
          </cell>
        </row>
        <row r="213">
          <cell r="B213">
            <v>2715566</v>
          </cell>
          <cell r="C213">
            <v>22000074</v>
          </cell>
          <cell r="D213" t="str">
            <v>SCE Car Riz Lait C10 PALL/0329</v>
          </cell>
          <cell r="E213">
            <v>43507</v>
          </cell>
          <cell r="F213">
            <v>1400</v>
          </cell>
          <cell r="G213">
            <v>300191</v>
          </cell>
          <cell r="H213" t="str">
            <v>10</v>
          </cell>
          <cell r="I213" t="str">
            <v>M</v>
          </cell>
          <cell r="J213">
            <v>43507</v>
          </cell>
          <cell r="K213">
            <v>43507</v>
          </cell>
          <cell r="L213" t="str">
            <v>WO</v>
          </cell>
          <cell r="M213" t="str">
            <v>KG</v>
          </cell>
          <cell r="N213" t="str">
            <v xml:space="preserve">       PL001</v>
          </cell>
          <cell r="O213">
            <v>43404</v>
          </cell>
          <cell r="P213">
            <v>0</v>
          </cell>
          <cell r="Q213" t="str">
            <v>Sce Cara RizLait C10 PALL/0329</v>
          </cell>
          <cell r="R213" t="str">
            <v xml:space="preserve"> </v>
          </cell>
          <cell r="S213"/>
          <cell r="T213" t="str">
            <v xml:space="preserve"> </v>
          </cell>
          <cell r="U213" t="str">
            <v xml:space="preserve"> BT vérifié//Ordre créé</v>
          </cell>
          <cell r="V213" t="str">
            <v xml:space="preserve"> </v>
          </cell>
          <cell r="W213" t="str">
            <v xml:space="preserve"> </v>
          </cell>
          <cell r="X213" t="str">
            <v xml:space="preserve"> </v>
          </cell>
          <cell r="Y213" t="str">
            <v xml:space="preserve"> </v>
          </cell>
          <cell r="Z213" t="str">
            <v xml:space="preserve"> </v>
          </cell>
          <cell r="AA213"/>
          <cell r="AB213"/>
          <cell r="AC213" t="str">
            <v>FSC</v>
          </cell>
          <cell r="AD213" t="str">
            <v xml:space="preserve"> </v>
          </cell>
          <cell r="AE213" t="str">
            <v xml:space="preserve"> </v>
          </cell>
          <cell r="AF213"/>
          <cell r="AG213" t="str">
            <v xml:space="preserve"> </v>
          </cell>
          <cell r="AH213" t="str">
            <v xml:space="preserve"> </v>
          </cell>
          <cell r="AI213">
            <v>1148519</v>
          </cell>
          <cell r="AJ213" t="str">
            <v>FR12800162</v>
          </cell>
          <cell r="AK213">
            <v>0</v>
          </cell>
          <cell r="AL213">
            <v>0</v>
          </cell>
          <cell r="AM213" t="str">
            <v xml:space="preserve"> </v>
          </cell>
          <cell r="AN213"/>
          <cell r="AO213" t="str">
            <v>[0329]</v>
          </cell>
          <cell r="AP213">
            <v>43597</v>
          </cell>
        </row>
        <row r="214">
          <cell r="B214">
            <v>2792685</v>
          </cell>
          <cell r="C214">
            <v>22000074</v>
          </cell>
          <cell r="D214" t="str">
            <v>SCE Car Riz Lait C10 PALL/0329</v>
          </cell>
          <cell r="E214">
            <v>43507</v>
          </cell>
          <cell r="F214">
            <v>1400</v>
          </cell>
          <cell r="G214">
            <v>300191</v>
          </cell>
          <cell r="H214" t="str">
            <v>10</v>
          </cell>
          <cell r="I214" t="str">
            <v>M</v>
          </cell>
          <cell r="J214">
            <v>43507</v>
          </cell>
          <cell r="K214">
            <v>43507</v>
          </cell>
          <cell r="L214" t="str">
            <v>WO</v>
          </cell>
          <cell r="M214" t="str">
            <v>KG</v>
          </cell>
          <cell r="N214" t="str">
            <v xml:space="preserve">       PL001</v>
          </cell>
          <cell r="O214">
            <v>43438</v>
          </cell>
          <cell r="P214">
            <v>0</v>
          </cell>
          <cell r="Q214" t="str">
            <v>SCE Car Riz Lait C10 PALL/0329</v>
          </cell>
          <cell r="R214" t="str">
            <v xml:space="preserve"> </v>
          </cell>
          <cell r="S214"/>
          <cell r="T214" t="str">
            <v xml:space="preserve"> </v>
          </cell>
          <cell r="U214" t="str">
            <v xml:space="preserve"> BT vérifié//Ordre créé</v>
          </cell>
          <cell r="V214" t="str">
            <v xml:space="preserve"> </v>
          </cell>
          <cell r="W214" t="str">
            <v xml:space="preserve"> </v>
          </cell>
          <cell r="X214" t="str">
            <v xml:space="preserve"> </v>
          </cell>
          <cell r="Y214" t="str">
            <v xml:space="preserve"> </v>
          </cell>
          <cell r="Z214" t="str">
            <v xml:space="preserve"> </v>
          </cell>
          <cell r="AA214"/>
          <cell r="AB214"/>
          <cell r="AC214" t="str">
            <v>FSC</v>
          </cell>
          <cell r="AD214" t="str">
            <v xml:space="preserve"> </v>
          </cell>
          <cell r="AE214" t="str">
            <v xml:space="preserve"> </v>
          </cell>
          <cell r="AF214"/>
          <cell r="AG214" t="str">
            <v xml:space="preserve"> </v>
          </cell>
          <cell r="AH214" t="str">
            <v xml:space="preserve"> </v>
          </cell>
          <cell r="AI214">
            <v>1148519</v>
          </cell>
          <cell r="AJ214" t="str">
            <v>FR12800162</v>
          </cell>
          <cell r="AK214">
            <v>0</v>
          </cell>
          <cell r="AL214">
            <v>0</v>
          </cell>
          <cell r="AM214" t="str">
            <v xml:space="preserve"> </v>
          </cell>
          <cell r="AN214"/>
          <cell r="AO214" t="str">
            <v>[0329]</v>
          </cell>
          <cell r="AP214">
            <v>43597</v>
          </cell>
        </row>
        <row r="215">
          <cell r="B215">
            <v>2792684</v>
          </cell>
          <cell r="C215">
            <v>22000074</v>
          </cell>
          <cell r="D215" t="str">
            <v>SCE Car Riz Lait C10 PALL/0329</v>
          </cell>
          <cell r="E215">
            <v>43507</v>
          </cell>
          <cell r="F215">
            <v>1400</v>
          </cell>
          <cell r="G215">
            <v>300191</v>
          </cell>
          <cell r="H215" t="str">
            <v>10</v>
          </cell>
          <cell r="I215" t="str">
            <v>M</v>
          </cell>
          <cell r="J215">
            <v>43507</v>
          </cell>
          <cell r="K215">
            <v>43507</v>
          </cell>
          <cell r="L215" t="str">
            <v>WO</v>
          </cell>
          <cell r="M215" t="str">
            <v>KG</v>
          </cell>
          <cell r="N215" t="str">
            <v xml:space="preserve">       PL001</v>
          </cell>
          <cell r="O215">
            <v>43438</v>
          </cell>
          <cell r="P215">
            <v>0</v>
          </cell>
          <cell r="Q215" t="str">
            <v>SCE Car Riz Lait C10 PALL/0329</v>
          </cell>
          <cell r="R215" t="str">
            <v xml:space="preserve"> </v>
          </cell>
          <cell r="S215"/>
          <cell r="T215" t="str">
            <v xml:space="preserve"> </v>
          </cell>
          <cell r="U215" t="str">
            <v xml:space="preserve"> BT vérifié//Ordre créé</v>
          </cell>
          <cell r="V215" t="str">
            <v xml:space="preserve"> </v>
          </cell>
          <cell r="W215" t="str">
            <v xml:space="preserve"> </v>
          </cell>
          <cell r="X215" t="str">
            <v xml:space="preserve"> </v>
          </cell>
          <cell r="Y215" t="str">
            <v xml:space="preserve"> </v>
          </cell>
          <cell r="Z215" t="str">
            <v xml:space="preserve"> </v>
          </cell>
          <cell r="AA215"/>
          <cell r="AB215"/>
          <cell r="AC215" t="str">
            <v>FSC</v>
          </cell>
          <cell r="AD215" t="str">
            <v xml:space="preserve"> </v>
          </cell>
          <cell r="AE215" t="str">
            <v xml:space="preserve"> </v>
          </cell>
          <cell r="AF215"/>
          <cell r="AG215" t="str">
            <v xml:space="preserve"> </v>
          </cell>
          <cell r="AH215" t="str">
            <v xml:space="preserve"> </v>
          </cell>
          <cell r="AI215">
            <v>1148519</v>
          </cell>
          <cell r="AJ215" t="str">
            <v>FR12800162</v>
          </cell>
          <cell r="AK215">
            <v>0</v>
          </cell>
          <cell r="AL215">
            <v>0</v>
          </cell>
          <cell r="AM215" t="str">
            <v xml:space="preserve"> </v>
          </cell>
          <cell r="AN215"/>
          <cell r="AO215" t="str">
            <v>[0329]</v>
          </cell>
          <cell r="AP215">
            <v>43597</v>
          </cell>
        </row>
        <row r="216">
          <cell r="B216">
            <v>2751959</v>
          </cell>
          <cell r="C216">
            <v>22000048</v>
          </cell>
          <cell r="D216" t="str">
            <v>SCE Gout Caramel C11 PALL/0357</v>
          </cell>
          <cell r="E216">
            <v>43507</v>
          </cell>
          <cell r="F216">
            <v>1600</v>
          </cell>
          <cell r="G216">
            <v>300191</v>
          </cell>
          <cell r="H216" t="str">
            <v>10</v>
          </cell>
          <cell r="I216" t="str">
            <v>M</v>
          </cell>
          <cell r="J216">
            <v>43507</v>
          </cell>
          <cell r="K216">
            <v>43507</v>
          </cell>
          <cell r="L216" t="str">
            <v>WO</v>
          </cell>
          <cell r="M216" t="str">
            <v>KG</v>
          </cell>
          <cell r="N216" t="str">
            <v xml:space="preserve">       PL001</v>
          </cell>
          <cell r="O216">
            <v>43419</v>
          </cell>
          <cell r="P216">
            <v>0</v>
          </cell>
          <cell r="Q216" t="str">
            <v>SCE Gout Caramel C11 PALL/0357</v>
          </cell>
          <cell r="R216" t="str">
            <v xml:space="preserve"> </v>
          </cell>
          <cell r="S216"/>
          <cell r="T216" t="str">
            <v xml:space="preserve"> </v>
          </cell>
          <cell r="U216" t="str">
            <v xml:space="preserve"> BT vérifié//Ordre créé</v>
          </cell>
          <cell r="V216" t="str">
            <v xml:space="preserve"> </v>
          </cell>
          <cell r="W216" t="str">
            <v xml:space="preserve"> </v>
          </cell>
          <cell r="X216" t="str">
            <v xml:space="preserve"> </v>
          </cell>
          <cell r="Y216" t="str">
            <v xml:space="preserve"> </v>
          </cell>
          <cell r="Z216" t="str">
            <v xml:space="preserve"> </v>
          </cell>
          <cell r="AA216"/>
          <cell r="AB216"/>
          <cell r="AC216" t="str">
            <v>FSC</v>
          </cell>
          <cell r="AD216" t="str">
            <v xml:space="preserve"> </v>
          </cell>
          <cell r="AE216" t="str">
            <v xml:space="preserve"> </v>
          </cell>
          <cell r="AF216"/>
          <cell r="AG216" t="str">
            <v xml:space="preserve"> </v>
          </cell>
          <cell r="AH216" t="str">
            <v xml:space="preserve"> </v>
          </cell>
          <cell r="AI216">
            <v>1148493</v>
          </cell>
          <cell r="AJ216" t="str">
            <v>FR12800024</v>
          </cell>
          <cell r="AK216">
            <v>0</v>
          </cell>
          <cell r="AL216">
            <v>0</v>
          </cell>
          <cell r="AM216" t="str">
            <v xml:space="preserve"> </v>
          </cell>
          <cell r="AN216"/>
          <cell r="AO216" t="str">
            <v>[0357]</v>
          </cell>
          <cell r="AP216">
            <v>43597</v>
          </cell>
        </row>
        <row r="217">
          <cell r="B217">
            <v>2715546</v>
          </cell>
          <cell r="C217">
            <v>22000048</v>
          </cell>
          <cell r="D217" t="str">
            <v>SCE Gout Caramel C11 PALL/0357</v>
          </cell>
          <cell r="E217">
            <v>43507</v>
          </cell>
          <cell r="F217">
            <v>1600</v>
          </cell>
          <cell r="G217">
            <v>300191</v>
          </cell>
          <cell r="H217" t="str">
            <v>10</v>
          </cell>
          <cell r="I217" t="str">
            <v>M</v>
          </cell>
          <cell r="J217">
            <v>43507</v>
          </cell>
          <cell r="K217">
            <v>43507</v>
          </cell>
          <cell r="L217" t="str">
            <v>WO</v>
          </cell>
          <cell r="M217" t="str">
            <v>KG</v>
          </cell>
          <cell r="N217" t="str">
            <v xml:space="preserve">       PL001</v>
          </cell>
          <cell r="O217">
            <v>43404</v>
          </cell>
          <cell r="P217">
            <v>0</v>
          </cell>
          <cell r="Q217" t="str">
            <v>Sce Gout Caramel C11 PALL/0357</v>
          </cell>
          <cell r="R217" t="str">
            <v xml:space="preserve"> </v>
          </cell>
          <cell r="S217"/>
          <cell r="T217" t="str">
            <v xml:space="preserve"> </v>
          </cell>
          <cell r="U217" t="str">
            <v xml:space="preserve"> BT vérifié//Ordre créé</v>
          </cell>
          <cell r="V217" t="str">
            <v xml:space="preserve"> </v>
          </cell>
          <cell r="W217" t="str">
            <v xml:space="preserve"> </v>
          </cell>
          <cell r="X217" t="str">
            <v xml:space="preserve"> </v>
          </cell>
          <cell r="Y217" t="str">
            <v xml:space="preserve"> </v>
          </cell>
          <cell r="Z217" t="str">
            <v xml:space="preserve"> </v>
          </cell>
          <cell r="AA217"/>
          <cell r="AB217"/>
          <cell r="AC217" t="str">
            <v>FSC</v>
          </cell>
          <cell r="AD217" t="str">
            <v xml:space="preserve"> </v>
          </cell>
          <cell r="AE217" t="str">
            <v xml:space="preserve"> </v>
          </cell>
          <cell r="AF217"/>
          <cell r="AG217" t="str">
            <v xml:space="preserve"> </v>
          </cell>
          <cell r="AH217" t="str">
            <v xml:space="preserve"> </v>
          </cell>
          <cell r="AI217">
            <v>1148493</v>
          </cell>
          <cell r="AJ217" t="str">
            <v>FR12800024</v>
          </cell>
          <cell r="AK217">
            <v>0</v>
          </cell>
          <cell r="AL217">
            <v>0</v>
          </cell>
          <cell r="AM217" t="str">
            <v xml:space="preserve"> </v>
          </cell>
          <cell r="AN217"/>
          <cell r="AO217" t="str">
            <v>[0357]</v>
          </cell>
          <cell r="AP217">
            <v>43597</v>
          </cell>
        </row>
        <row r="218">
          <cell r="B218">
            <v>2751957</v>
          </cell>
          <cell r="C218">
            <v>22000048</v>
          </cell>
          <cell r="D218" t="str">
            <v>SCE Gout Caramel C11 PALL/0357</v>
          </cell>
          <cell r="E218">
            <v>43507</v>
          </cell>
          <cell r="F218">
            <v>1600</v>
          </cell>
          <cell r="G218">
            <v>300191</v>
          </cell>
          <cell r="H218" t="str">
            <v>10</v>
          </cell>
          <cell r="I218" t="str">
            <v>M</v>
          </cell>
          <cell r="J218">
            <v>43507</v>
          </cell>
          <cell r="K218">
            <v>43507</v>
          </cell>
          <cell r="L218" t="str">
            <v>WO</v>
          </cell>
          <cell r="M218" t="str">
            <v>KG</v>
          </cell>
          <cell r="N218" t="str">
            <v xml:space="preserve">       PL001</v>
          </cell>
          <cell r="O218">
            <v>43419</v>
          </cell>
          <cell r="P218">
            <v>0</v>
          </cell>
          <cell r="Q218" t="str">
            <v>SCE Gout Caramel C11 PALL/0357</v>
          </cell>
          <cell r="R218" t="str">
            <v xml:space="preserve"> </v>
          </cell>
          <cell r="S218"/>
          <cell r="T218" t="str">
            <v xml:space="preserve"> </v>
          </cell>
          <cell r="U218" t="str">
            <v xml:space="preserve"> BT vérifié//Ordre créé</v>
          </cell>
          <cell r="V218" t="str">
            <v xml:space="preserve"> </v>
          </cell>
          <cell r="W218" t="str">
            <v xml:space="preserve"> </v>
          </cell>
          <cell r="X218" t="str">
            <v xml:space="preserve"> </v>
          </cell>
          <cell r="Y218" t="str">
            <v xml:space="preserve"> </v>
          </cell>
          <cell r="Z218" t="str">
            <v xml:space="preserve"> </v>
          </cell>
          <cell r="AA218"/>
          <cell r="AB218"/>
          <cell r="AC218" t="str">
            <v>FSC</v>
          </cell>
          <cell r="AD218" t="str">
            <v xml:space="preserve"> </v>
          </cell>
          <cell r="AE218" t="str">
            <v xml:space="preserve"> </v>
          </cell>
          <cell r="AF218"/>
          <cell r="AG218" t="str">
            <v xml:space="preserve"> </v>
          </cell>
          <cell r="AH218" t="str">
            <v xml:space="preserve"> </v>
          </cell>
          <cell r="AI218">
            <v>1148493</v>
          </cell>
          <cell r="AJ218" t="str">
            <v>FR12800024</v>
          </cell>
          <cell r="AK218">
            <v>0</v>
          </cell>
          <cell r="AL218">
            <v>0</v>
          </cell>
          <cell r="AM218" t="str">
            <v xml:space="preserve"> </v>
          </cell>
          <cell r="AN218"/>
          <cell r="AO218" t="str">
            <v>[0357]</v>
          </cell>
          <cell r="AP218">
            <v>43597</v>
          </cell>
        </row>
        <row r="219">
          <cell r="B219">
            <v>2751960</v>
          </cell>
          <cell r="C219">
            <v>22000048</v>
          </cell>
          <cell r="D219" t="str">
            <v>SCE Gout Caramel C11 PALL/0357</v>
          </cell>
          <cell r="E219">
            <v>43507</v>
          </cell>
          <cell r="F219">
            <v>1600</v>
          </cell>
          <cell r="G219">
            <v>300191</v>
          </cell>
          <cell r="H219" t="str">
            <v>10</v>
          </cell>
          <cell r="I219" t="str">
            <v>M</v>
          </cell>
          <cell r="J219">
            <v>43507</v>
          </cell>
          <cell r="K219">
            <v>43507</v>
          </cell>
          <cell r="L219" t="str">
            <v>WO</v>
          </cell>
          <cell r="M219" t="str">
            <v>KG</v>
          </cell>
          <cell r="N219" t="str">
            <v xml:space="preserve">       PL001</v>
          </cell>
          <cell r="O219">
            <v>43419</v>
          </cell>
          <cell r="P219">
            <v>0</v>
          </cell>
          <cell r="Q219" t="str">
            <v>SCE Gout Caramel C11 PALL/0357</v>
          </cell>
          <cell r="R219" t="str">
            <v xml:space="preserve"> </v>
          </cell>
          <cell r="S219"/>
          <cell r="T219" t="str">
            <v xml:space="preserve"> </v>
          </cell>
          <cell r="U219" t="str">
            <v xml:space="preserve"> BT vérifié//Ordre créé</v>
          </cell>
          <cell r="V219" t="str">
            <v xml:space="preserve"> </v>
          </cell>
          <cell r="W219" t="str">
            <v xml:space="preserve"> </v>
          </cell>
          <cell r="X219" t="str">
            <v xml:space="preserve"> </v>
          </cell>
          <cell r="Y219" t="str">
            <v xml:space="preserve"> </v>
          </cell>
          <cell r="Z219" t="str">
            <v xml:space="preserve"> </v>
          </cell>
          <cell r="AA219"/>
          <cell r="AB219"/>
          <cell r="AC219" t="str">
            <v>FSC</v>
          </cell>
          <cell r="AD219" t="str">
            <v xml:space="preserve"> </v>
          </cell>
          <cell r="AE219" t="str">
            <v xml:space="preserve"> </v>
          </cell>
          <cell r="AF219"/>
          <cell r="AG219" t="str">
            <v xml:space="preserve"> </v>
          </cell>
          <cell r="AH219" t="str">
            <v xml:space="preserve"> </v>
          </cell>
          <cell r="AI219">
            <v>1148493</v>
          </cell>
          <cell r="AJ219" t="str">
            <v>FR12800024</v>
          </cell>
          <cell r="AK219">
            <v>0</v>
          </cell>
          <cell r="AL219">
            <v>0</v>
          </cell>
          <cell r="AM219" t="str">
            <v xml:space="preserve"> </v>
          </cell>
          <cell r="AN219"/>
          <cell r="AO219" t="str">
            <v>[0357]</v>
          </cell>
          <cell r="AP219">
            <v>43597</v>
          </cell>
        </row>
        <row r="220">
          <cell r="B220">
            <v>2751958</v>
          </cell>
          <cell r="C220">
            <v>22000048</v>
          </cell>
          <cell r="D220" t="str">
            <v>SCE Gout Caramel C11 PALL/0357</v>
          </cell>
          <cell r="E220">
            <v>43507</v>
          </cell>
          <cell r="F220">
            <v>1600</v>
          </cell>
          <cell r="G220">
            <v>300191</v>
          </cell>
          <cell r="H220" t="str">
            <v>10</v>
          </cell>
          <cell r="I220" t="str">
            <v>M</v>
          </cell>
          <cell r="J220">
            <v>43507</v>
          </cell>
          <cell r="K220">
            <v>43507</v>
          </cell>
          <cell r="L220" t="str">
            <v>WO</v>
          </cell>
          <cell r="M220" t="str">
            <v>KG</v>
          </cell>
          <cell r="N220" t="str">
            <v xml:space="preserve">       PL001</v>
          </cell>
          <cell r="O220">
            <v>43419</v>
          </cell>
          <cell r="P220">
            <v>0</v>
          </cell>
          <cell r="Q220" t="str">
            <v>SCE Gout Caramel C11 PALL/0357</v>
          </cell>
          <cell r="R220" t="str">
            <v xml:space="preserve"> </v>
          </cell>
          <cell r="S220"/>
          <cell r="T220" t="str">
            <v xml:space="preserve"> </v>
          </cell>
          <cell r="U220" t="str">
            <v xml:space="preserve"> BT vérifié//Ordre créé</v>
          </cell>
          <cell r="V220" t="str">
            <v xml:space="preserve"> </v>
          </cell>
          <cell r="W220" t="str">
            <v xml:space="preserve"> </v>
          </cell>
          <cell r="X220" t="str">
            <v xml:space="preserve"> </v>
          </cell>
          <cell r="Y220" t="str">
            <v xml:space="preserve"> </v>
          </cell>
          <cell r="Z220" t="str">
            <v xml:space="preserve"> </v>
          </cell>
          <cell r="AA220"/>
          <cell r="AB220"/>
          <cell r="AC220" t="str">
            <v>FSC</v>
          </cell>
          <cell r="AD220" t="str">
            <v xml:space="preserve"> </v>
          </cell>
          <cell r="AE220" t="str">
            <v xml:space="preserve"> </v>
          </cell>
          <cell r="AF220"/>
          <cell r="AG220" t="str">
            <v xml:space="preserve"> </v>
          </cell>
          <cell r="AH220" t="str">
            <v xml:space="preserve"> </v>
          </cell>
          <cell r="AI220">
            <v>1148493</v>
          </cell>
          <cell r="AJ220" t="str">
            <v>FR12800024</v>
          </cell>
          <cell r="AK220">
            <v>0</v>
          </cell>
          <cell r="AL220">
            <v>0</v>
          </cell>
          <cell r="AM220" t="str">
            <v xml:space="preserve"> </v>
          </cell>
          <cell r="AN220"/>
          <cell r="AO220" t="str">
            <v>[0357]</v>
          </cell>
          <cell r="AP220">
            <v>43597</v>
          </cell>
        </row>
        <row r="221">
          <cell r="B221">
            <v>2777275</v>
          </cell>
          <cell r="C221">
            <v>22000097</v>
          </cell>
          <cell r="D221" t="str">
            <v>SCE Groseille C7 FUT/0358</v>
          </cell>
          <cell r="E221">
            <v>43511</v>
          </cell>
          <cell r="F221">
            <v>1300</v>
          </cell>
          <cell r="G221">
            <v>300191</v>
          </cell>
          <cell r="H221" t="str">
            <v>10</v>
          </cell>
          <cell r="I221" t="str">
            <v>M</v>
          </cell>
          <cell r="J221">
            <v>43511</v>
          </cell>
          <cell r="K221">
            <v>43511</v>
          </cell>
          <cell r="L221" t="str">
            <v>WO</v>
          </cell>
          <cell r="M221" t="str">
            <v>KG</v>
          </cell>
          <cell r="N221" t="str">
            <v xml:space="preserve">       PL001</v>
          </cell>
          <cell r="O221">
            <v>43432</v>
          </cell>
          <cell r="P221">
            <v>0</v>
          </cell>
          <cell r="Q221" t="str">
            <v>SCE Groseille C7 FUT/0358</v>
          </cell>
          <cell r="R221" t="str">
            <v xml:space="preserve"> </v>
          </cell>
          <cell r="S221"/>
          <cell r="T221" t="str">
            <v xml:space="preserve"> </v>
          </cell>
          <cell r="U221" t="str">
            <v xml:space="preserve"> BT vérifié//Ordre créé</v>
          </cell>
          <cell r="V221" t="str">
            <v xml:space="preserve"> </v>
          </cell>
          <cell r="W221" t="str">
            <v xml:space="preserve"> </v>
          </cell>
          <cell r="X221" t="str">
            <v xml:space="preserve"> </v>
          </cell>
          <cell r="Y221" t="str">
            <v xml:space="preserve"> </v>
          </cell>
          <cell r="Z221" t="str">
            <v xml:space="preserve"> </v>
          </cell>
          <cell r="AA221"/>
          <cell r="AB221"/>
          <cell r="AC221" t="str">
            <v>FSC</v>
          </cell>
          <cell r="AD221" t="str">
            <v xml:space="preserve"> </v>
          </cell>
          <cell r="AE221" t="str">
            <v>3</v>
          </cell>
          <cell r="AF221"/>
          <cell r="AG221" t="str">
            <v xml:space="preserve"> </v>
          </cell>
          <cell r="AH221" t="str">
            <v xml:space="preserve"> </v>
          </cell>
          <cell r="AI221">
            <v>1148542</v>
          </cell>
          <cell r="AJ221" t="str">
            <v>FR12800322</v>
          </cell>
          <cell r="AK221">
            <v>0</v>
          </cell>
          <cell r="AL221">
            <v>0</v>
          </cell>
          <cell r="AM221" t="str">
            <v xml:space="preserve"> </v>
          </cell>
          <cell r="AN221"/>
          <cell r="AO221" t="str">
            <v>[0358]</v>
          </cell>
          <cell r="AP221">
            <v>43526</v>
          </cell>
        </row>
        <row r="222">
          <cell r="B222">
            <v>2715614</v>
          </cell>
          <cell r="C222">
            <v>22000108</v>
          </cell>
          <cell r="D222" t="str">
            <v>SCE Mangu-Passion C10 FUT/0359</v>
          </cell>
          <cell r="E222">
            <v>43507</v>
          </cell>
          <cell r="F222">
            <v>1100</v>
          </cell>
          <cell r="G222">
            <v>300191</v>
          </cell>
          <cell r="H222" t="str">
            <v>10</v>
          </cell>
          <cell r="I222" t="str">
            <v>M</v>
          </cell>
          <cell r="J222">
            <v>43507</v>
          </cell>
          <cell r="K222">
            <v>43507</v>
          </cell>
          <cell r="L222" t="str">
            <v>WO</v>
          </cell>
          <cell r="M222" t="str">
            <v>KG</v>
          </cell>
          <cell r="N222" t="str">
            <v xml:space="preserve">       PL001</v>
          </cell>
          <cell r="O222">
            <v>43404</v>
          </cell>
          <cell r="P222">
            <v>0</v>
          </cell>
          <cell r="Q222" t="str">
            <v>Sce Mangue Passi C10 FUT/0359</v>
          </cell>
          <cell r="R222" t="str">
            <v xml:space="preserve"> </v>
          </cell>
          <cell r="S222"/>
          <cell r="T222" t="str">
            <v xml:space="preserve"> </v>
          </cell>
          <cell r="U222" t="str">
            <v xml:space="preserve"> BT vérifié//Ordre créé</v>
          </cell>
          <cell r="V222" t="str">
            <v xml:space="preserve"> </v>
          </cell>
          <cell r="W222" t="str">
            <v xml:space="preserve"> </v>
          </cell>
          <cell r="X222" t="str">
            <v xml:space="preserve"> </v>
          </cell>
          <cell r="Y222" t="str">
            <v xml:space="preserve"> </v>
          </cell>
          <cell r="Z222" t="str">
            <v xml:space="preserve"> </v>
          </cell>
          <cell r="AA222"/>
          <cell r="AB222"/>
          <cell r="AC222" t="str">
            <v>FSC</v>
          </cell>
          <cell r="AD222" t="str">
            <v xml:space="preserve"> </v>
          </cell>
          <cell r="AE222" t="str">
            <v xml:space="preserve"> </v>
          </cell>
          <cell r="AF222"/>
          <cell r="AG222" t="str">
            <v xml:space="preserve"> </v>
          </cell>
          <cell r="AH222" t="str">
            <v xml:space="preserve"> </v>
          </cell>
          <cell r="AI222">
            <v>1148553</v>
          </cell>
          <cell r="AJ222" t="str">
            <v>FR12800432</v>
          </cell>
          <cell r="AK222">
            <v>0</v>
          </cell>
          <cell r="AL222">
            <v>0</v>
          </cell>
          <cell r="AM222" t="str">
            <v xml:space="preserve"> </v>
          </cell>
          <cell r="AN222"/>
          <cell r="AO222" t="str">
            <v>[0359]</v>
          </cell>
          <cell r="AP222">
            <v>43538</v>
          </cell>
        </row>
        <row r="223">
          <cell r="B223">
            <v>2715615</v>
          </cell>
          <cell r="C223">
            <v>22000108</v>
          </cell>
          <cell r="D223" t="str">
            <v>SCE Mangu-Passion C10 FUT/0359</v>
          </cell>
          <cell r="E223">
            <v>43507</v>
          </cell>
          <cell r="F223">
            <v>1100</v>
          </cell>
          <cell r="G223">
            <v>300191</v>
          </cell>
          <cell r="H223" t="str">
            <v>10</v>
          </cell>
          <cell r="I223" t="str">
            <v>M</v>
          </cell>
          <cell r="J223">
            <v>43507</v>
          </cell>
          <cell r="K223">
            <v>43507</v>
          </cell>
          <cell r="L223" t="str">
            <v>WO</v>
          </cell>
          <cell r="M223" t="str">
            <v>KG</v>
          </cell>
          <cell r="N223" t="str">
            <v xml:space="preserve">       PL001</v>
          </cell>
          <cell r="O223">
            <v>43404</v>
          </cell>
          <cell r="P223">
            <v>0</v>
          </cell>
          <cell r="Q223" t="str">
            <v>Sce Mangue Passi C10 FUT/0359</v>
          </cell>
          <cell r="R223" t="str">
            <v xml:space="preserve"> </v>
          </cell>
          <cell r="S223"/>
          <cell r="T223" t="str">
            <v xml:space="preserve"> </v>
          </cell>
          <cell r="U223" t="str">
            <v xml:space="preserve"> BT vérifié//Ordre créé</v>
          </cell>
          <cell r="V223" t="str">
            <v xml:space="preserve"> </v>
          </cell>
          <cell r="W223" t="str">
            <v xml:space="preserve"> </v>
          </cell>
          <cell r="X223" t="str">
            <v xml:space="preserve"> </v>
          </cell>
          <cell r="Y223" t="str">
            <v xml:space="preserve"> </v>
          </cell>
          <cell r="Z223" t="str">
            <v xml:space="preserve"> </v>
          </cell>
          <cell r="AA223"/>
          <cell r="AB223"/>
          <cell r="AC223" t="str">
            <v>FSC</v>
          </cell>
          <cell r="AD223" t="str">
            <v xml:space="preserve"> </v>
          </cell>
          <cell r="AE223" t="str">
            <v xml:space="preserve"> </v>
          </cell>
          <cell r="AF223"/>
          <cell r="AG223" t="str">
            <v xml:space="preserve"> </v>
          </cell>
          <cell r="AH223" t="str">
            <v xml:space="preserve"> </v>
          </cell>
          <cell r="AI223">
            <v>1148553</v>
          </cell>
          <cell r="AJ223" t="str">
            <v>FR12800432</v>
          </cell>
          <cell r="AK223">
            <v>0</v>
          </cell>
          <cell r="AL223">
            <v>0</v>
          </cell>
          <cell r="AM223" t="str">
            <v xml:space="preserve"> </v>
          </cell>
          <cell r="AN223"/>
          <cell r="AO223" t="str">
            <v>[0359]</v>
          </cell>
          <cell r="AP223">
            <v>43538</v>
          </cell>
        </row>
        <row r="224">
          <cell r="B224">
            <v>2810136</v>
          </cell>
          <cell r="C224">
            <v>22000374</v>
          </cell>
          <cell r="D224" t="str">
            <v>SCE Caramel BS C14 FUT/0373</v>
          </cell>
          <cell r="E224">
            <v>43507</v>
          </cell>
          <cell r="F224">
            <v>1300</v>
          </cell>
          <cell r="G224">
            <v>300191</v>
          </cell>
          <cell r="H224" t="str">
            <v>10</v>
          </cell>
          <cell r="I224" t="str">
            <v>M</v>
          </cell>
          <cell r="J224">
            <v>43507</v>
          </cell>
          <cell r="K224">
            <v>43507</v>
          </cell>
          <cell r="L224" t="str">
            <v>WO</v>
          </cell>
          <cell r="M224" t="str">
            <v>KG</v>
          </cell>
          <cell r="N224" t="str">
            <v xml:space="preserve">       PL001</v>
          </cell>
          <cell r="O224">
            <v>43446</v>
          </cell>
          <cell r="P224">
            <v>0</v>
          </cell>
          <cell r="Q224" t="str">
            <v>SCE Caramel BS C14 FUT/0373</v>
          </cell>
          <cell r="R224" t="str">
            <v xml:space="preserve"> </v>
          </cell>
          <cell r="S224"/>
          <cell r="T224" t="str">
            <v xml:space="preserve"> </v>
          </cell>
          <cell r="U224" t="str">
            <v xml:space="preserve"> BT vérifié//Ordre créé</v>
          </cell>
          <cell r="V224" t="str">
            <v xml:space="preserve"> </v>
          </cell>
          <cell r="W224" t="str">
            <v xml:space="preserve"> </v>
          </cell>
          <cell r="X224" t="str">
            <v xml:space="preserve"> </v>
          </cell>
          <cell r="Y224" t="str">
            <v xml:space="preserve"> </v>
          </cell>
          <cell r="Z224" t="str">
            <v xml:space="preserve"> </v>
          </cell>
          <cell r="AA224"/>
          <cell r="AB224"/>
          <cell r="AC224" t="str">
            <v>FSC</v>
          </cell>
          <cell r="AD224" t="str">
            <v xml:space="preserve"> </v>
          </cell>
          <cell r="AE224" t="str">
            <v xml:space="preserve"> </v>
          </cell>
          <cell r="AF224"/>
          <cell r="AG224" t="str">
            <v xml:space="preserve"> </v>
          </cell>
          <cell r="AH224" t="str">
            <v xml:space="preserve"> </v>
          </cell>
          <cell r="AI224">
            <v>1204932</v>
          </cell>
          <cell r="AJ224" t="str">
            <v>FR12800632</v>
          </cell>
          <cell r="AK224">
            <v>0</v>
          </cell>
          <cell r="AL224">
            <v>0</v>
          </cell>
          <cell r="AM224" t="str">
            <v xml:space="preserve"> </v>
          </cell>
          <cell r="AN224"/>
          <cell r="AO224" t="str">
            <v>[0373]</v>
          </cell>
          <cell r="AP224">
            <v>43567</v>
          </cell>
        </row>
        <row r="225">
          <cell r="B225">
            <v>2699399</v>
          </cell>
          <cell r="C225">
            <v>22000552</v>
          </cell>
          <cell r="D225" t="str">
            <v>SCE Caramel Arom C13 /35974</v>
          </cell>
          <cell r="E225">
            <v>43507</v>
          </cell>
          <cell r="F225">
            <v>1600</v>
          </cell>
          <cell r="G225">
            <v>300191</v>
          </cell>
          <cell r="H225" t="str">
            <v>10</v>
          </cell>
          <cell r="I225" t="str">
            <v>M</v>
          </cell>
          <cell r="J225">
            <v>43507</v>
          </cell>
          <cell r="K225">
            <v>43507</v>
          </cell>
          <cell r="L225" t="str">
            <v>WO</v>
          </cell>
          <cell r="M225" t="str">
            <v>KG</v>
          </cell>
          <cell r="N225" t="str">
            <v xml:space="preserve">       PL001</v>
          </cell>
          <cell r="O225">
            <v>43396</v>
          </cell>
          <cell r="P225">
            <v>0</v>
          </cell>
          <cell r="Q225" t="str">
            <v>SCE Caramel Arom C14 /35974</v>
          </cell>
          <cell r="R225" t="str">
            <v xml:space="preserve"> </v>
          </cell>
          <cell r="S225"/>
          <cell r="T225" t="str">
            <v xml:space="preserve"> </v>
          </cell>
          <cell r="U225" t="str">
            <v xml:space="preserve"> BT vérifié//Ordre créé</v>
          </cell>
          <cell r="V225" t="str">
            <v xml:space="preserve"> </v>
          </cell>
          <cell r="W225" t="str">
            <v xml:space="preserve"> </v>
          </cell>
          <cell r="X225" t="str">
            <v xml:space="preserve"> </v>
          </cell>
          <cell r="Y225" t="str">
            <v xml:space="preserve"> </v>
          </cell>
          <cell r="Z225" t="str">
            <v xml:space="preserve"> </v>
          </cell>
          <cell r="AA225"/>
          <cell r="AB225"/>
          <cell r="AC225" t="str">
            <v>FSC</v>
          </cell>
          <cell r="AD225" t="str">
            <v xml:space="preserve"> </v>
          </cell>
          <cell r="AE225" t="str">
            <v xml:space="preserve"> </v>
          </cell>
          <cell r="AF225"/>
          <cell r="AG225" t="str">
            <v xml:space="preserve"> </v>
          </cell>
          <cell r="AH225" t="str">
            <v xml:space="preserve"> </v>
          </cell>
          <cell r="AI225">
            <v>1259690</v>
          </cell>
          <cell r="AJ225" t="str">
            <v>FR22000552</v>
          </cell>
          <cell r="AK225">
            <v>0</v>
          </cell>
          <cell r="AL225">
            <v>0</v>
          </cell>
          <cell r="AM225" t="str">
            <v xml:space="preserve"> </v>
          </cell>
          <cell r="AN225"/>
          <cell r="AO225" t="str">
            <v>[35974]</v>
          </cell>
          <cell r="AP225">
            <v>43567</v>
          </cell>
        </row>
        <row r="226">
          <cell r="B226">
            <v>2699398</v>
          </cell>
          <cell r="C226">
            <v>22000552</v>
          </cell>
          <cell r="D226" t="str">
            <v>SCE Caramel Arom C13 /35974</v>
          </cell>
          <cell r="E226">
            <v>43507</v>
          </cell>
          <cell r="F226">
            <v>1600</v>
          </cell>
          <cell r="G226">
            <v>300191</v>
          </cell>
          <cell r="H226" t="str">
            <v>10</v>
          </cell>
          <cell r="I226" t="str">
            <v>M</v>
          </cell>
          <cell r="J226">
            <v>43507</v>
          </cell>
          <cell r="K226">
            <v>43507</v>
          </cell>
          <cell r="L226" t="str">
            <v>WO</v>
          </cell>
          <cell r="M226" t="str">
            <v>KG</v>
          </cell>
          <cell r="N226" t="str">
            <v xml:space="preserve">       PL001</v>
          </cell>
          <cell r="O226">
            <v>43396</v>
          </cell>
          <cell r="P226">
            <v>0</v>
          </cell>
          <cell r="Q226" t="str">
            <v>SCE Caramel Arom C14 /35974</v>
          </cell>
          <cell r="R226" t="str">
            <v xml:space="preserve"> </v>
          </cell>
          <cell r="S226"/>
          <cell r="T226" t="str">
            <v xml:space="preserve"> </v>
          </cell>
          <cell r="U226" t="str">
            <v xml:space="preserve"> BT vérifié//Ordre créé</v>
          </cell>
          <cell r="V226" t="str">
            <v xml:space="preserve"> </v>
          </cell>
          <cell r="W226" t="str">
            <v xml:space="preserve"> </v>
          </cell>
          <cell r="X226" t="str">
            <v xml:space="preserve"> </v>
          </cell>
          <cell r="Y226" t="str">
            <v xml:space="preserve"> </v>
          </cell>
          <cell r="Z226" t="str">
            <v xml:space="preserve"> </v>
          </cell>
          <cell r="AA226"/>
          <cell r="AB226"/>
          <cell r="AC226" t="str">
            <v>FSC</v>
          </cell>
          <cell r="AD226" t="str">
            <v xml:space="preserve"> </v>
          </cell>
          <cell r="AE226" t="str">
            <v xml:space="preserve"> </v>
          </cell>
          <cell r="AF226"/>
          <cell r="AG226" t="str">
            <v xml:space="preserve"> </v>
          </cell>
          <cell r="AH226" t="str">
            <v xml:space="preserve"> </v>
          </cell>
          <cell r="AI226">
            <v>1259690</v>
          </cell>
          <cell r="AJ226" t="str">
            <v>FR22000552</v>
          </cell>
          <cell r="AK226">
            <v>0</v>
          </cell>
          <cell r="AL226">
            <v>0</v>
          </cell>
          <cell r="AM226" t="str">
            <v xml:space="preserve"> </v>
          </cell>
          <cell r="AN226"/>
          <cell r="AO226" t="str">
            <v>[35974]</v>
          </cell>
          <cell r="AP226">
            <v>43567</v>
          </cell>
        </row>
        <row r="227">
          <cell r="B227">
            <v>2650224</v>
          </cell>
          <cell r="C227">
            <v>22000552</v>
          </cell>
          <cell r="D227" t="str">
            <v>SCE Caramel Arom C13 /35974</v>
          </cell>
          <cell r="E227">
            <v>43507</v>
          </cell>
          <cell r="F227">
            <v>1600</v>
          </cell>
          <cell r="G227">
            <v>300191</v>
          </cell>
          <cell r="H227" t="str">
            <v>10</v>
          </cell>
          <cell r="I227" t="str">
            <v>M</v>
          </cell>
          <cell r="J227">
            <v>43507</v>
          </cell>
          <cell r="K227">
            <v>43507</v>
          </cell>
          <cell r="L227" t="str">
            <v>WO</v>
          </cell>
          <cell r="M227" t="str">
            <v>KG</v>
          </cell>
          <cell r="N227" t="str">
            <v xml:space="preserve">       PL001</v>
          </cell>
          <cell r="O227">
            <v>43375</v>
          </cell>
          <cell r="P227">
            <v>0</v>
          </cell>
          <cell r="Q227" t="str">
            <v>SCE Caramel Arom C11 /35974</v>
          </cell>
          <cell r="R227" t="str">
            <v xml:space="preserve"> </v>
          </cell>
          <cell r="S227"/>
          <cell r="T227" t="str">
            <v xml:space="preserve"> </v>
          </cell>
          <cell r="U227" t="str">
            <v xml:space="preserve"> BT vérifié//Ordre créé</v>
          </cell>
          <cell r="V227" t="str">
            <v xml:space="preserve"> </v>
          </cell>
          <cell r="W227" t="str">
            <v xml:space="preserve"> </v>
          </cell>
          <cell r="X227" t="str">
            <v xml:space="preserve"> </v>
          </cell>
          <cell r="Y227" t="str">
            <v xml:space="preserve"> </v>
          </cell>
          <cell r="Z227" t="str">
            <v xml:space="preserve"> </v>
          </cell>
          <cell r="AA227"/>
          <cell r="AB227"/>
          <cell r="AC227" t="str">
            <v>FSC</v>
          </cell>
          <cell r="AD227" t="str">
            <v xml:space="preserve"> </v>
          </cell>
          <cell r="AE227" t="str">
            <v xml:space="preserve"> </v>
          </cell>
          <cell r="AF227"/>
          <cell r="AG227" t="str">
            <v xml:space="preserve"> </v>
          </cell>
          <cell r="AH227" t="str">
            <v xml:space="preserve"> </v>
          </cell>
          <cell r="AI227">
            <v>1259690</v>
          </cell>
          <cell r="AJ227" t="str">
            <v>FR22000552</v>
          </cell>
          <cell r="AK227">
            <v>0</v>
          </cell>
          <cell r="AL227">
            <v>0</v>
          </cell>
          <cell r="AM227" t="str">
            <v xml:space="preserve"> </v>
          </cell>
          <cell r="AN227"/>
          <cell r="AO227" t="str">
            <v>[35974]</v>
          </cell>
          <cell r="AP227">
            <v>43567</v>
          </cell>
        </row>
        <row r="228">
          <cell r="B228">
            <v>2650225</v>
          </cell>
          <cell r="C228">
            <v>22000552</v>
          </cell>
          <cell r="D228" t="str">
            <v>SCE Caramel Arom C13 /35974</v>
          </cell>
          <cell r="E228">
            <v>43507</v>
          </cell>
          <cell r="F228">
            <v>1600</v>
          </cell>
          <cell r="G228">
            <v>300191</v>
          </cell>
          <cell r="H228" t="str">
            <v>10</v>
          </cell>
          <cell r="I228" t="str">
            <v>M</v>
          </cell>
          <cell r="J228">
            <v>43507</v>
          </cell>
          <cell r="K228">
            <v>43507</v>
          </cell>
          <cell r="L228" t="str">
            <v>WO</v>
          </cell>
          <cell r="M228" t="str">
            <v>KG</v>
          </cell>
          <cell r="N228" t="str">
            <v xml:space="preserve">       PL001</v>
          </cell>
          <cell r="O228">
            <v>43375</v>
          </cell>
          <cell r="P228">
            <v>0</v>
          </cell>
          <cell r="Q228" t="str">
            <v>SCE Caramel Arom C11 /35974</v>
          </cell>
          <cell r="R228" t="str">
            <v xml:space="preserve"> </v>
          </cell>
          <cell r="S228"/>
          <cell r="T228" t="str">
            <v xml:space="preserve"> </v>
          </cell>
          <cell r="U228" t="str">
            <v xml:space="preserve"> BT vérifié//Ordre créé</v>
          </cell>
          <cell r="V228" t="str">
            <v xml:space="preserve"> </v>
          </cell>
          <cell r="W228" t="str">
            <v xml:space="preserve"> </v>
          </cell>
          <cell r="X228" t="str">
            <v xml:space="preserve"> </v>
          </cell>
          <cell r="Y228" t="str">
            <v xml:space="preserve"> </v>
          </cell>
          <cell r="Z228" t="str">
            <v xml:space="preserve"> </v>
          </cell>
          <cell r="AA228"/>
          <cell r="AB228"/>
          <cell r="AC228" t="str">
            <v>FSC</v>
          </cell>
          <cell r="AD228" t="str">
            <v xml:space="preserve"> </v>
          </cell>
          <cell r="AE228" t="str">
            <v xml:space="preserve"> </v>
          </cell>
          <cell r="AF228"/>
          <cell r="AG228" t="str">
            <v xml:space="preserve"> </v>
          </cell>
          <cell r="AH228" t="str">
            <v xml:space="preserve"> </v>
          </cell>
          <cell r="AI228">
            <v>1259690</v>
          </cell>
          <cell r="AJ228" t="str">
            <v>FR22000552</v>
          </cell>
          <cell r="AK228">
            <v>0</v>
          </cell>
          <cell r="AL228">
            <v>0</v>
          </cell>
          <cell r="AM228" t="str">
            <v xml:space="preserve"> </v>
          </cell>
          <cell r="AN228"/>
          <cell r="AO228" t="str">
            <v>[35974]</v>
          </cell>
          <cell r="AP228">
            <v>43567</v>
          </cell>
        </row>
        <row r="229">
          <cell r="B229">
            <v>2715699</v>
          </cell>
          <cell r="C229">
            <v>22000478</v>
          </cell>
          <cell r="D229" t="str">
            <v>Enrob Batonnet OREO New</v>
          </cell>
          <cell r="E229">
            <v>43507</v>
          </cell>
          <cell r="F229">
            <v>1000</v>
          </cell>
          <cell r="G229">
            <v>300191</v>
          </cell>
          <cell r="H229" t="str">
            <v>10</v>
          </cell>
          <cell r="I229" t="str">
            <v>M</v>
          </cell>
          <cell r="J229">
            <v>43507</v>
          </cell>
          <cell r="K229">
            <v>43507</v>
          </cell>
          <cell r="L229" t="str">
            <v>WO</v>
          </cell>
          <cell r="M229" t="str">
            <v>KG</v>
          </cell>
          <cell r="N229" t="str">
            <v xml:space="preserve">       PL001</v>
          </cell>
          <cell r="O229">
            <v>43404</v>
          </cell>
          <cell r="P229">
            <v>0</v>
          </cell>
          <cell r="Q229" t="str">
            <v>Enrob Batonnet OREO New</v>
          </cell>
          <cell r="R229" t="str">
            <v xml:space="preserve"> </v>
          </cell>
          <cell r="S229"/>
          <cell r="T229" t="str">
            <v xml:space="preserve"> </v>
          </cell>
          <cell r="U229" t="str">
            <v xml:space="preserve"> BT vérifié//Ordre créé</v>
          </cell>
          <cell r="V229" t="str">
            <v xml:space="preserve"> </v>
          </cell>
          <cell r="W229" t="str">
            <v xml:space="preserve"> </v>
          </cell>
          <cell r="X229" t="str">
            <v xml:space="preserve"> </v>
          </cell>
          <cell r="Y229" t="str">
            <v xml:space="preserve"> </v>
          </cell>
          <cell r="Z229" t="str">
            <v xml:space="preserve"> </v>
          </cell>
          <cell r="AA229"/>
          <cell r="AB229"/>
          <cell r="AC229" t="str">
            <v>FSC</v>
          </cell>
          <cell r="AD229" t="str">
            <v xml:space="preserve"> </v>
          </cell>
          <cell r="AE229" t="str">
            <v xml:space="preserve"> </v>
          </cell>
          <cell r="AF229"/>
          <cell r="AG229" t="str">
            <v xml:space="preserve"> </v>
          </cell>
          <cell r="AH229" t="str">
            <v xml:space="preserve"> </v>
          </cell>
          <cell r="AI229">
            <v>1247071</v>
          </cell>
          <cell r="AJ229" t="str">
            <v>FR22000478</v>
          </cell>
          <cell r="AK229">
            <v>0</v>
          </cell>
          <cell r="AL229">
            <v>0</v>
          </cell>
          <cell r="AM229" t="str">
            <v xml:space="preserve"> </v>
          </cell>
          <cell r="AN229"/>
          <cell r="AO229" t="str">
            <v>[ENROB]</v>
          </cell>
          <cell r="AP229">
            <v>43508</v>
          </cell>
        </row>
        <row r="230">
          <cell r="B230">
            <v>2715700</v>
          </cell>
          <cell r="C230">
            <v>22000478</v>
          </cell>
          <cell r="D230" t="str">
            <v>Enrob Batonnet OREO New</v>
          </cell>
          <cell r="E230">
            <v>43507</v>
          </cell>
          <cell r="F230">
            <v>1000</v>
          </cell>
          <cell r="G230">
            <v>300191</v>
          </cell>
          <cell r="H230" t="str">
            <v>10</v>
          </cell>
          <cell r="I230" t="str">
            <v>M</v>
          </cell>
          <cell r="J230">
            <v>43507</v>
          </cell>
          <cell r="K230">
            <v>43507</v>
          </cell>
          <cell r="L230" t="str">
            <v>WO</v>
          </cell>
          <cell r="M230" t="str">
            <v>KG</v>
          </cell>
          <cell r="N230" t="str">
            <v xml:space="preserve">       PL001</v>
          </cell>
          <cell r="O230">
            <v>43404</v>
          </cell>
          <cell r="P230">
            <v>0</v>
          </cell>
          <cell r="Q230" t="str">
            <v>Enrob Batonnet OREO New</v>
          </cell>
          <cell r="R230" t="str">
            <v xml:space="preserve"> </v>
          </cell>
          <cell r="S230"/>
          <cell r="T230" t="str">
            <v xml:space="preserve"> </v>
          </cell>
          <cell r="U230" t="str">
            <v xml:space="preserve"> BT vérifié//Ordre créé</v>
          </cell>
          <cell r="V230" t="str">
            <v xml:space="preserve"> </v>
          </cell>
          <cell r="W230" t="str">
            <v xml:space="preserve"> </v>
          </cell>
          <cell r="X230" t="str">
            <v xml:space="preserve"> </v>
          </cell>
          <cell r="Y230" t="str">
            <v xml:space="preserve"> </v>
          </cell>
          <cell r="Z230" t="str">
            <v xml:space="preserve"> </v>
          </cell>
          <cell r="AA230"/>
          <cell r="AB230"/>
          <cell r="AC230" t="str">
            <v>FSC</v>
          </cell>
          <cell r="AD230" t="str">
            <v xml:space="preserve"> </v>
          </cell>
          <cell r="AE230" t="str">
            <v xml:space="preserve"> </v>
          </cell>
          <cell r="AF230"/>
          <cell r="AG230" t="str">
            <v xml:space="preserve"> </v>
          </cell>
          <cell r="AH230" t="str">
            <v xml:space="preserve"> </v>
          </cell>
          <cell r="AI230">
            <v>1247071</v>
          </cell>
          <cell r="AJ230" t="str">
            <v>FR22000478</v>
          </cell>
          <cell r="AK230">
            <v>0</v>
          </cell>
          <cell r="AL230">
            <v>0</v>
          </cell>
          <cell r="AM230" t="str">
            <v xml:space="preserve"> </v>
          </cell>
          <cell r="AN230"/>
          <cell r="AO230" t="str">
            <v>[ENROB]</v>
          </cell>
          <cell r="AP230">
            <v>43508</v>
          </cell>
        </row>
        <row r="231">
          <cell r="B231">
            <v>2699382</v>
          </cell>
          <cell r="C231">
            <v>22000475</v>
          </cell>
          <cell r="D231" t="str">
            <v>Enrob Batonnet KITKAT</v>
          </cell>
          <cell r="E231">
            <v>43507</v>
          </cell>
          <cell r="F231">
            <v>1000</v>
          </cell>
          <cell r="G231">
            <v>300191</v>
          </cell>
          <cell r="H231" t="str">
            <v>10</v>
          </cell>
          <cell r="I231" t="str">
            <v>M</v>
          </cell>
          <cell r="J231">
            <v>43507</v>
          </cell>
          <cell r="K231">
            <v>43507</v>
          </cell>
          <cell r="L231" t="str">
            <v>WO</v>
          </cell>
          <cell r="M231" t="str">
            <v>KG</v>
          </cell>
          <cell r="N231" t="str">
            <v xml:space="preserve">       PL001</v>
          </cell>
          <cell r="O231">
            <v>43396</v>
          </cell>
          <cell r="P231">
            <v>0</v>
          </cell>
          <cell r="Q231" t="str">
            <v>Enrob Batonnet KITKAT</v>
          </cell>
          <cell r="R231" t="str">
            <v xml:space="preserve"> </v>
          </cell>
          <cell r="S231"/>
          <cell r="T231" t="str">
            <v xml:space="preserve"> </v>
          </cell>
          <cell r="U231" t="str">
            <v xml:space="preserve"> BT vérifié//Ordre créé</v>
          </cell>
          <cell r="V231" t="str">
            <v xml:space="preserve"> </v>
          </cell>
          <cell r="W231" t="str">
            <v xml:space="preserve"> </v>
          </cell>
          <cell r="X231" t="str">
            <v xml:space="preserve"> </v>
          </cell>
          <cell r="Y231" t="str">
            <v xml:space="preserve"> </v>
          </cell>
          <cell r="Z231" t="str">
            <v xml:space="preserve"> </v>
          </cell>
          <cell r="AA231"/>
          <cell r="AB231"/>
          <cell r="AC231" t="str">
            <v>FSC</v>
          </cell>
          <cell r="AD231" t="str">
            <v xml:space="preserve"> </v>
          </cell>
          <cell r="AE231" t="str">
            <v xml:space="preserve"> </v>
          </cell>
          <cell r="AF231"/>
          <cell r="AG231" t="str">
            <v xml:space="preserve"> </v>
          </cell>
          <cell r="AH231" t="str">
            <v xml:space="preserve"> </v>
          </cell>
          <cell r="AI231">
            <v>1246621</v>
          </cell>
          <cell r="AJ231" t="str">
            <v>FR22000475</v>
          </cell>
          <cell r="AK231">
            <v>0</v>
          </cell>
          <cell r="AL231">
            <v>0</v>
          </cell>
          <cell r="AM231" t="str">
            <v xml:space="preserve"> </v>
          </cell>
          <cell r="AN231"/>
          <cell r="AO231" t="str">
            <v>[ENROB]</v>
          </cell>
          <cell r="AP231">
            <v>43508</v>
          </cell>
        </row>
        <row r="232">
          <cell r="B232">
            <v>2699383</v>
          </cell>
          <cell r="C232">
            <v>22000475</v>
          </cell>
          <cell r="D232" t="str">
            <v>Enrob Batonnet KITKAT</v>
          </cell>
          <cell r="E232">
            <v>43507</v>
          </cell>
          <cell r="F232">
            <v>1000</v>
          </cell>
          <cell r="G232">
            <v>300191</v>
          </cell>
          <cell r="H232" t="str">
            <v>10</v>
          </cell>
          <cell r="I232" t="str">
            <v>M</v>
          </cell>
          <cell r="J232">
            <v>43507</v>
          </cell>
          <cell r="K232">
            <v>43507</v>
          </cell>
          <cell r="L232" t="str">
            <v>WO</v>
          </cell>
          <cell r="M232" t="str">
            <v>KG</v>
          </cell>
          <cell r="N232" t="str">
            <v xml:space="preserve">       PL001</v>
          </cell>
          <cell r="O232">
            <v>43396</v>
          </cell>
          <cell r="P232">
            <v>0</v>
          </cell>
          <cell r="Q232" t="str">
            <v>Enrob Batonnet KITKAT</v>
          </cell>
          <cell r="R232" t="str">
            <v xml:space="preserve"> </v>
          </cell>
          <cell r="S232"/>
          <cell r="T232" t="str">
            <v xml:space="preserve"> </v>
          </cell>
          <cell r="U232" t="str">
            <v xml:space="preserve"> BT vérifié//Ordre créé</v>
          </cell>
          <cell r="V232" t="str">
            <v xml:space="preserve"> </v>
          </cell>
          <cell r="W232" t="str">
            <v xml:space="preserve"> </v>
          </cell>
          <cell r="X232" t="str">
            <v xml:space="preserve"> </v>
          </cell>
          <cell r="Y232" t="str">
            <v xml:space="preserve"> </v>
          </cell>
          <cell r="Z232" t="str">
            <v xml:space="preserve"> </v>
          </cell>
          <cell r="AA232"/>
          <cell r="AB232"/>
          <cell r="AC232" t="str">
            <v>FSC</v>
          </cell>
          <cell r="AD232" t="str">
            <v xml:space="preserve"> </v>
          </cell>
          <cell r="AE232" t="str">
            <v xml:space="preserve"> </v>
          </cell>
          <cell r="AF232"/>
          <cell r="AG232" t="str">
            <v xml:space="preserve"> </v>
          </cell>
          <cell r="AH232" t="str">
            <v xml:space="preserve"> </v>
          </cell>
          <cell r="AI232">
            <v>1246621</v>
          </cell>
          <cell r="AJ232" t="str">
            <v>FR22000475</v>
          </cell>
          <cell r="AK232">
            <v>0</v>
          </cell>
          <cell r="AL232">
            <v>0</v>
          </cell>
          <cell r="AM232" t="str">
            <v xml:space="preserve"> </v>
          </cell>
          <cell r="AN232"/>
          <cell r="AO232" t="str">
            <v>[ENROB]</v>
          </cell>
          <cell r="AP232">
            <v>43508</v>
          </cell>
        </row>
        <row r="233">
          <cell r="B233">
            <v>2715698</v>
          </cell>
          <cell r="C233">
            <v>22000478</v>
          </cell>
          <cell r="D233" t="str">
            <v>Enrob Batonnet OREO New</v>
          </cell>
          <cell r="E233">
            <v>43507</v>
          </cell>
          <cell r="F233">
            <v>1000</v>
          </cell>
          <cell r="G233">
            <v>300191</v>
          </cell>
          <cell r="H233" t="str">
            <v>10</v>
          </cell>
          <cell r="I233" t="str">
            <v>M</v>
          </cell>
          <cell r="J233">
            <v>43507</v>
          </cell>
          <cell r="K233">
            <v>43507</v>
          </cell>
          <cell r="L233" t="str">
            <v>WO</v>
          </cell>
          <cell r="M233" t="str">
            <v>KG</v>
          </cell>
          <cell r="N233" t="str">
            <v xml:space="preserve">       PL001</v>
          </cell>
          <cell r="O233">
            <v>43404</v>
          </cell>
          <cell r="P233">
            <v>0</v>
          </cell>
          <cell r="Q233" t="str">
            <v>Enrob Batonnet OREO New</v>
          </cell>
          <cell r="R233" t="str">
            <v xml:space="preserve"> </v>
          </cell>
          <cell r="S233"/>
          <cell r="T233" t="str">
            <v xml:space="preserve"> </v>
          </cell>
          <cell r="U233" t="str">
            <v xml:space="preserve"> BT vérifié//Ordre créé</v>
          </cell>
          <cell r="V233" t="str">
            <v xml:space="preserve"> </v>
          </cell>
          <cell r="W233" t="str">
            <v xml:space="preserve"> </v>
          </cell>
          <cell r="X233" t="str">
            <v xml:space="preserve"> </v>
          </cell>
          <cell r="Y233" t="str">
            <v xml:space="preserve"> </v>
          </cell>
          <cell r="Z233" t="str">
            <v xml:space="preserve"> </v>
          </cell>
          <cell r="AA233"/>
          <cell r="AB233"/>
          <cell r="AC233" t="str">
            <v>FSC</v>
          </cell>
          <cell r="AD233" t="str">
            <v xml:space="preserve"> </v>
          </cell>
          <cell r="AE233" t="str">
            <v xml:space="preserve"> </v>
          </cell>
          <cell r="AF233"/>
          <cell r="AG233" t="str">
            <v xml:space="preserve"> </v>
          </cell>
          <cell r="AH233" t="str">
            <v xml:space="preserve"> </v>
          </cell>
          <cell r="AI233">
            <v>1247071</v>
          </cell>
          <cell r="AJ233" t="str">
            <v>FR22000478</v>
          </cell>
          <cell r="AK233">
            <v>0</v>
          </cell>
          <cell r="AL233">
            <v>0</v>
          </cell>
          <cell r="AM233" t="str">
            <v xml:space="preserve"> </v>
          </cell>
          <cell r="AN233"/>
          <cell r="AO233" t="str">
            <v>[ENROB]</v>
          </cell>
          <cell r="AP233">
            <v>43508</v>
          </cell>
        </row>
        <row r="234">
          <cell r="B234">
            <v>2699384</v>
          </cell>
          <cell r="C234">
            <v>22000475</v>
          </cell>
          <cell r="D234" t="str">
            <v>Enrob Batonnet KITKAT</v>
          </cell>
          <cell r="E234">
            <v>43507</v>
          </cell>
          <cell r="F234">
            <v>1000</v>
          </cell>
          <cell r="G234">
            <v>300191</v>
          </cell>
          <cell r="H234" t="str">
            <v>10</v>
          </cell>
          <cell r="I234" t="str">
            <v>M</v>
          </cell>
          <cell r="J234">
            <v>43507</v>
          </cell>
          <cell r="K234">
            <v>43507</v>
          </cell>
          <cell r="L234" t="str">
            <v>WO</v>
          </cell>
          <cell r="M234" t="str">
            <v>KG</v>
          </cell>
          <cell r="N234" t="str">
            <v xml:space="preserve">       PL001</v>
          </cell>
          <cell r="O234">
            <v>43396</v>
          </cell>
          <cell r="P234">
            <v>0</v>
          </cell>
          <cell r="Q234" t="str">
            <v>Enrob Batonnet KITKAT</v>
          </cell>
          <cell r="R234" t="str">
            <v xml:space="preserve"> </v>
          </cell>
          <cell r="S234"/>
          <cell r="T234" t="str">
            <v xml:space="preserve"> </v>
          </cell>
          <cell r="U234" t="str">
            <v xml:space="preserve"> BT vérifié//Ordre créé</v>
          </cell>
          <cell r="V234" t="str">
            <v xml:space="preserve"> </v>
          </cell>
          <cell r="W234" t="str">
            <v xml:space="preserve"> </v>
          </cell>
          <cell r="X234" t="str">
            <v xml:space="preserve"> </v>
          </cell>
          <cell r="Y234" t="str">
            <v xml:space="preserve"> </v>
          </cell>
          <cell r="Z234" t="str">
            <v xml:space="preserve"> </v>
          </cell>
          <cell r="AA234"/>
          <cell r="AB234"/>
          <cell r="AC234" t="str">
            <v>FSC</v>
          </cell>
          <cell r="AD234" t="str">
            <v xml:space="preserve"> </v>
          </cell>
          <cell r="AE234" t="str">
            <v xml:space="preserve"> </v>
          </cell>
          <cell r="AF234"/>
          <cell r="AG234" t="str">
            <v xml:space="preserve"> </v>
          </cell>
          <cell r="AH234" t="str">
            <v xml:space="preserve"> </v>
          </cell>
          <cell r="AI234">
            <v>1246621</v>
          </cell>
          <cell r="AJ234" t="str">
            <v>FR22000475</v>
          </cell>
          <cell r="AK234">
            <v>0</v>
          </cell>
          <cell r="AL234">
            <v>0</v>
          </cell>
          <cell r="AM234" t="str">
            <v xml:space="preserve"> </v>
          </cell>
          <cell r="AN234"/>
          <cell r="AO234" t="str">
            <v>[ENROB]</v>
          </cell>
          <cell r="AP234">
            <v>43508</v>
          </cell>
        </row>
        <row r="235">
          <cell r="B235">
            <v>2699385</v>
          </cell>
          <cell r="C235">
            <v>22000475</v>
          </cell>
          <cell r="D235" t="str">
            <v>Enrob Batonnet KITKAT</v>
          </cell>
          <cell r="E235">
            <v>43507</v>
          </cell>
          <cell r="F235">
            <v>1000</v>
          </cell>
          <cell r="G235">
            <v>300191</v>
          </cell>
          <cell r="H235" t="str">
            <v>10</v>
          </cell>
          <cell r="I235" t="str">
            <v>M</v>
          </cell>
          <cell r="J235">
            <v>43507</v>
          </cell>
          <cell r="K235">
            <v>43507</v>
          </cell>
          <cell r="L235" t="str">
            <v>WO</v>
          </cell>
          <cell r="M235" t="str">
            <v>KG</v>
          </cell>
          <cell r="N235" t="str">
            <v xml:space="preserve">       PL001</v>
          </cell>
          <cell r="O235">
            <v>43396</v>
          </cell>
          <cell r="P235">
            <v>0</v>
          </cell>
          <cell r="Q235" t="str">
            <v>Enrob Batonnet KITKAT</v>
          </cell>
          <cell r="R235" t="str">
            <v xml:space="preserve"> </v>
          </cell>
          <cell r="S235"/>
          <cell r="T235" t="str">
            <v xml:space="preserve"> </v>
          </cell>
          <cell r="U235" t="str">
            <v xml:space="preserve"> BT vérifié//Ordre créé</v>
          </cell>
          <cell r="V235" t="str">
            <v xml:space="preserve"> </v>
          </cell>
          <cell r="W235" t="str">
            <v xml:space="preserve"> </v>
          </cell>
          <cell r="X235" t="str">
            <v xml:space="preserve"> </v>
          </cell>
          <cell r="Y235" t="str">
            <v xml:space="preserve"> </v>
          </cell>
          <cell r="Z235" t="str">
            <v xml:space="preserve"> </v>
          </cell>
          <cell r="AA235"/>
          <cell r="AB235"/>
          <cell r="AC235" t="str">
            <v>FSC</v>
          </cell>
          <cell r="AD235" t="str">
            <v xml:space="preserve"> </v>
          </cell>
          <cell r="AE235" t="str">
            <v xml:space="preserve"> </v>
          </cell>
          <cell r="AF235"/>
          <cell r="AG235" t="str">
            <v xml:space="preserve"> </v>
          </cell>
          <cell r="AH235" t="str">
            <v xml:space="preserve"> </v>
          </cell>
          <cell r="AI235">
            <v>1246621</v>
          </cell>
          <cell r="AJ235" t="str">
            <v>FR22000475</v>
          </cell>
          <cell r="AK235">
            <v>0</v>
          </cell>
          <cell r="AL235">
            <v>0</v>
          </cell>
          <cell r="AM235" t="str">
            <v xml:space="preserve"> </v>
          </cell>
          <cell r="AN235"/>
          <cell r="AO235" t="str">
            <v>[ENROB]</v>
          </cell>
          <cell r="AP235">
            <v>43508</v>
          </cell>
        </row>
        <row r="236">
          <cell r="B236">
            <v>2699376</v>
          </cell>
          <cell r="C236">
            <v>22000475</v>
          </cell>
          <cell r="D236" t="str">
            <v>Enrob Batonnet KITKAT</v>
          </cell>
          <cell r="E236">
            <v>43507</v>
          </cell>
          <cell r="F236">
            <v>1000</v>
          </cell>
          <cell r="G236">
            <v>300191</v>
          </cell>
          <cell r="H236" t="str">
            <v>10</v>
          </cell>
          <cell r="I236" t="str">
            <v>M</v>
          </cell>
          <cell r="J236">
            <v>43507</v>
          </cell>
          <cell r="K236">
            <v>43507</v>
          </cell>
          <cell r="L236" t="str">
            <v>WO</v>
          </cell>
          <cell r="M236" t="str">
            <v>KG</v>
          </cell>
          <cell r="N236" t="str">
            <v xml:space="preserve">       PL001</v>
          </cell>
          <cell r="O236">
            <v>43396</v>
          </cell>
          <cell r="P236">
            <v>0</v>
          </cell>
          <cell r="Q236" t="str">
            <v>Enrob Batonnet KITKAT</v>
          </cell>
          <cell r="R236" t="str">
            <v xml:space="preserve"> </v>
          </cell>
          <cell r="S236"/>
          <cell r="T236" t="str">
            <v xml:space="preserve"> </v>
          </cell>
          <cell r="U236" t="str">
            <v xml:space="preserve"> BT vérifié//Ordre créé</v>
          </cell>
          <cell r="V236" t="str">
            <v xml:space="preserve"> </v>
          </cell>
          <cell r="W236" t="str">
            <v xml:space="preserve"> </v>
          </cell>
          <cell r="X236" t="str">
            <v xml:space="preserve"> </v>
          </cell>
          <cell r="Y236" t="str">
            <v xml:space="preserve"> </v>
          </cell>
          <cell r="Z236" t="str">
            <v xml:space="preserve"> </v>
          </cell>
          <cell r="AA236"/>
          <cell r="AB236"/>
          <cell r="AC236" t="str">
            <v>FSC</v>
          </cell>
          <cell r="AD236" t="str">
            <v xml:space="preserve"> </v>
          </cell>
          <cell r="AE236" t="str">
            <v xml:space="preserve"> </v>
          </cell>
          <cell r="AF236"/>
          <cell r="AG236" t="str">
            <v xml:space="preserve"> </v>
          </cell>
          <cell r="AH236" t="str">
            <v xml:space="preserve"> </v>
          </cell>
          <cell r="AI236">
            <v>1246621</v>
          </cell>
          <cell r="AJ236" t="str">
            <v>FR22000475</v>
          </cell>
          <cell r="AK236">
            <v>0</v>
          </cell>
          <cell r="AL236">
            <v>0</v>
          </cell>
          <cell r="AM236" t="str">
            <v xml:space="preserve"> </v>
          </cell>
          <cell r="AN236"/>
          <cell r="AO236" t="str">
            <v>[ENROB]</v>
          </cell>
          <cell r="AP236">
            <v>43508</v>
          </cell>
        </row>
        <row r="237">
          <cell r="B237">
            <v>2699377</v>
          </cell>
          <cell r="C237">
            <v>22000475</v>
          </cell>
          <cell r="D237" t="str">
            <v>Enrob Batonnet KITKAT</v>
          </cell>
          <cell r="E237">
            <v>43507</v>
          </cell>
          <cell r="F237">
            <v>1000</v>
          </cell>
          <cell r="G237">
            <v>300191</v>
          </cell>
          <cell r="H237" t="str">
            <v>10</v>
          </cell>
          <cell r="I237" t="str">
            <v>M</v>
          </cell>
          <cell r="J237">
            <v>43507</v>
          </cell>
          <cell r="K237">
            <v>43507</v>
          </cell>
          <cell r="L237" t="str">
            <v>WO</v>
          </cell>
          <cell r="M237" t="str">
            <v>KG</v>
          </cell>
          <cell r="N237" t="str">
            <v xml:space="preserve">       PL001</v>
          </cell>
          <cell r="O237">
            <v>43396</v>
          </cell>
          <cell r="P237">
            <v>0</v>
          </cell>
          <cell r="Q237" t="str">
            <v>Enrob Batonnet KITKAT</v>
          </cell>
          <cell r="R237" t="str">
            <v xml:space="preserve"> </v>
          </cell>
          <cell r="S237"/>
          <cell r="T237" t="str">
            <v xml:space="preserve"> </v>
          </cell>
          <cell r="U237" t="str">
            <v xml:space="preserve"> BT vérifié//Ordre créé</v>
          </cell>
          <cell r="V237" t="str">
            <v xml:space="preserve"> </v>
          </cell>
          <cell r="W237" t="str">
            <v xml:space="preserve"> </v>
          </cell>
          <cell r="X237" t="str">
            <v xml:space="preserve"> </v>
          </cell>
          <cell r="Y237" t="str">
            <v xml:space="preserve"> </v>
          </cell>
          <cell r="Z237" t="str">
            <v xml:space="preserve"> </v>
          </cell>
          <cell r="AA237"/>
          <cell r="AB237"/>
          <cell r="AC237" t="str">
            <v>FSC</v>
          </cell>
          <cell r="AD237" t="str">
            <v xml:space="preserve"> </v>
          </cell>
          <cell r="AE237" t="str">
            <v xml:space="preserve"> </v>
          </cell>
          <cell r="AF237"/>
          <cell r="AG237" t="str">
            <v xml:space="preserve"> </v>
          </cell>
          <cell r="AH237" t="str">
            <v xml:space="preserve"> </v>
          </cell>
          <cell r="AI237">
            <v>1246621</v>
          </cell>
          <cell r="AJ237" t="str">
            <v>FR22000475</v>
          </cell>
          <cell r="AK237">
            <v>0</v>
          </cell>
          <cell r="AL237">
            <v>0</v>
          </cell>
          <cell r="AM237" t="str">
            <v xml:space="preserve"> </v>
          </cell>
          <cell r="AN237"/>
          <cell r="AO237" t="str">
            <v>[ENROB]</v>
          </cell>
          <cell r="AP237">
            <v>43508</v>
          </cell>
        </row>
        <row r="238">
          <cell r="B238">
            <v>2699378</v>
          </cell>
          <cell r="C238">
            <v>22000475</v>
          </cell>
          <cell r="D238" t="str">
            <v>Enrob Batonnet KITKAT</v>
          </cell>
          <cell r="E238">
            <v>43507</v>
          </cell>
          <cell r="F238">
            <v>1000</v>
          </cell>
          <cell r="G238">
            <v>300191</v>
          </cell>
          <cell r="H238" t="str">
            <v>10</v>
          </cell>
          <cell r="I238" t="str">
            <v>M</v>
          </cell>
          <cell r="J238">
            <v>43507</v>
          </cell>
          <cell r="K238">
            <v>43507</v>
          </cell>
          <cell r="L238" t="str">
            <v>WO</v>
          </cell>
          <cell r="M238" t="str">
            <v>KG</v>
          </cell>
          <cell r="N238" t="str">
            <v xml:space="preserve">       PL001</v>
          </cell>
          <cell r="O238">
            <v>43396</v>
          </cell>
          <cell r="P238">
            <v>0</v>
          </cell>
          <cell r="Q238" t="str">
            <v>Enrob Batonnet KITKAT</v>
          </cell>
          <cell r="R238" t="str">
            <v xml:space="preserve"> </v>
          </cell>
          <cell r="S238"/>
          <cell r="T238" t="str">
            <v xml:space="preserve"> </v>
          </cell>
          <cell r="U238" t="str">
            <v xml:space="preserve"> BT vérifié//Ordre créé</v>
          </cell>
          <cell r="V238" t="str">
            <v xml:space="preserve"> </v>
          </cell>
          <cell r="W238" t="str">
            <v xml:space="preserve"> </v>
          </cell>
          <cell r="X238" t="str">
            <v xml:space="preserve"> </v>
          </cell>
          <cell r="Y238" t="str">
            <v xml:space="preserve"> </v>
          </cell>
          <cell r="Z238" t="str">
            <v xml:space="preserve"> </v>
          </cell>
          <cell r="AA238"/>
          <cell r="AB238"/>
          <cell r="AC238" t="str">
            <v>FSC</v>
          </cell>
          <cell r="AD238" t="str">
            <v xml:space="preserve"> </v>
          </cell>
          <cell r="AE238" t="str">
            <v xml:space="preserve"> </v>
          </cell>
          <cell r="AF238"/>
          <cell r="AG238" t="str">
            <v xml:space="preserve"> </v>
          </cell>
          <cell r="AH238" t="str">
            <v xml:space="preserve"> </v>
          </cell>
          <cell r="AI238">
            <v>1246621</v>
          </cell>
          <cell r="AJ238" t="str">
            <v>FR22000475</v>
          </cell>
          <cell r="AK238">
            <v>0</v>
          </cell>
          <cell r="AL238">
            <v>0</v>
          </cell>
          <cell r="AM238" t="str">
            <v xml:space="preserve"> </v>
          </cell>
          <cell r="AN238"/>
          <cell r="AO238" t="str">
            <v>[ENROB]</v>
          </cell>
          <cell r="AP238">
            <v>43508</v>
          </cell>
        </row>
        <row r="239">
          <cell r="B239">
            <v>2699379</v>
          </cell>
          <cell r="C239">
            <v>22000475</v>
          </cell>
          <cell r="D239" t="str">
            <v>Enrob Batonnet KITKAT</v>
          </cell>
          <cell r="E239">
            <v>43507</v>
          </cell>
          <cell r="F239">
            <v>1000</v>
          </cell>
          <cell r="G239">
            <v>300191</v>
          </cell>
          <cell r="H239" t="str">
            <v>10</v>
          </cell>
          <cell r="I239" t="str">
            <v>M</v>
          </cell>
          <cell r="J239">
            <v>43507</v>
          </cell>
          <cell r="K239">
            <v>43507</v>
          </cell>
          <cell r="L239" t="str">
            <v>WO</v>
          </cell>
          <cell r="M239" t="str">
            <v>KG</v>
          </cell>
          <cell r="N239" t="str">
            <v xml:space="preserve">       PL001</v>
          </cell>
          <cell r="O239">
            <v>43396</v>
          </cell>
          <cell r="P239">
            <v>0</v>
          </cell>
          <cell r="Q239" t="str">
            <v>Enrob Batonnet KITKAT</v>
          </cell>
          <cell r="R239" t="str">
            <v xml:space="preserve"> </v>
          </cell>
          <cell r="S239"/>
          <cell r="T239" t="str">
            <v xml:space="preserve"> </v>
          </cell>
          <cell r="U239" t="str">
            <v xml:space="preserve"> BT vérifié//Ordre créé</v>
          </cell>
          <cell r="V239" t="str">
            <v xml:space="preserve"> </v>
          </cell>
          <cell r="W239" t="str">
            <v xml:space="preserve"> </v>
          </cell>
          <cell r="X239" t="str">
            <v xml:space="preserve"> </v>
          </cell>
          <cell r="Y239" t="str">
            <v xml:space="preserve"> </v>
          </cell>
          <cell r="Z239" t="str">
            <v xml:space="preserve"> </v>
          </cell>
          <cell r="AA239"/>
          <cell r="AB239"/>
          <cell r="AC239" t="str">
            <v>FSC</v>
          </cell>
          <cell r="AD239" t="str">
            <v xml:space="preserve"> </v>
          </cell>
          <cell r="AE239" t="str">
            <v xml:space="preserve"> </v>
          </cell>
          <cell r="AF239"/>
          <cell r="AG239" t="str">
            <v xml:space="preserve"> </v>
          </cell>
          <cell r="AH239" t="str">
            <v xml:space="preserve"> </v>
          </cell>
          <cell r="AI239">
            <v>1246621</v>
          </cell>
          <cell r="AJ239" t="str">
            <v>FR22000475</v>
          </cell>
          <cell r="AK239">
            <v>0</v>
          </cell>
          <cell r="AL239">
            <v>0</v>
          </cell>
          <cell r="AM239" t="str">
            <v xml:space="preserve"> </v>
          </cell>
          <cell r="AN239"/>
          <cell r="AO239" t="str">
            <v>[ENROB]</v>
          </cell>
          <cell r="AP239">
            <v>43508</v>
          </cell>
        </row>
        <row r="240">
          <cell r="B240">
            <v>2699380</v>
          </cell>
          <cell r="C240">
            <v>22000475</v>
          </cell>
          <cell r="D240" t="str">
            <v>Enrob Batonnet KITKAT</v>
          </cell>
          <cell r="E240">
            <v>43507</v>
          </cell>
          <cell r="F240">
            <v>1000</v>
          </cell>
          <cell r="G240">
            <v>300191</v>
          </cell>
          <cell r="H240" t="str">
            <v>10</v>
          </cell>
          <cell r="I240" t="str">
            <v>M</v>
          </cell>
          <cell r="J240">
            <v>43507</v>
          </cell>
          <cell r="K240">
            <v>43507</v>
          </cell>
          <cell r="L240" t="str">
            <v>WO</v>
          </cell>
          <cell r="M240" t="str">
            <v>KG</v>
          </cell>
          <cell r="N240" t="str">
            <v xml:space="preserve">       PL001</v>
          </cell>
          <cell r="O240">
            <v>43396</v>
          </cell>
          <cell r="P240">
            <v>0</v>
          </cell>
          <cell r="Q240" t="str">
            <v>Enrob Batonnet KITKAT</v>
          </cell>
          <cell r="R240" t="str">
            <v xml:space="preserve"> </v>
          </cell>
          <cell r="S240"/>
          <cell r="T240" t="str">
            <v xml:space="preserve"> </v>
          </cell>
          <cell r="U240" t="str">
            <v xml:space="preserve"> BT vérifié//Ordre créé</v>
          </cell>
          <cell r="V240" t="str">
            <v xml:space="preserve"> </v>
          </cell>
          <cell r="W240" t="str">
            <v xml:space="preserve"> </v>
          </cell>
          <cell r="X240" t="str">
            <v xml:space="preserve"> </v>
          </cell>
          <cell r="Y240" t="str">
            <v xml:space="preserve"> </v>
          </cell>
          <cell r="Z240" t="str">
            <v xml:space="preserve"> </v>
          </cell>
          <cell r="AA240"/>
          <cell r="AB240"/>
          <cell r="AC240" t="str">
            <v>FSC</v>
          </cell>
          <cell r="AD240" t="str">
            <v xml:space="preserve"> </v>
          </cell>
          <cell r="AE240" t="str">
            <v xml:space="preserve"> </v>
          </cell>
          <cell r="AF240"/>
          <cell r="AG240" t="str">
            <v xml:space="preserve"> </v>
          </cell>
          <cell r="AH240" t="str">
            <v xml:space="preserve"> </v>
          </cell>
          <cell r="AI240">
            <v>1246621</v>
          </cell>
          <cell r="AJ240" t="str">
            <v>FR22000475</v>
          </cell>
          <cell r="AK240">
            <v>0</v>
          </cell>
          <cell r="AL240">
            <v>0</v>
          </cell>
          <cell r="AM240" t="str">
            <v xml:space="preserve"> </v>
          </cell>
          <cell r="AN240"/>
          <cell r="AO240" t="str">
            <v>[ENROB]</v>
          </cell>
          <cell r="AP240">
            <v>43508</v>
          </cell>
        </row>
        <row r="241">
          <cell r="B241">
            <v>2699381</v>
          </cell>
          <cell r="C241">
            <v>22000475</v>
          </cell>
          <cell r="D241" t="str">
            <v>Enrob Batonnet KITKAT</v>
          </cell>
          <cell r="E241">
            <v>43507</v>
          </cell>
          <cell r="F241">
            <v>1000</v>
          </cell>
          <cell r="G241">
            <v>300191</v>
          </cell>
          <cell r="H241" t="str">
            <v>10</v>
          </cell>
          <cell r="I241" t="str">
            <v>M</v>
          </cell>
          <cell r="J241">
            <v>43507</v>
          </cell>
          <cell r="K241">
            <v>43507</v>
          </cell>
          <cell r="L241" t="str">
            <v>WO</v>
          </cell>
          <cell r="M241" t="str">
            <v>KG</v>
          </cell>
          <cell r="N241" t="str">
            <v xml:space="preserve">       PL001</v>
          </cell>
          <cell r="O241">
            <v>43396</v>
          </cell>
          <cell r="P241">
            <v>0</v>
          </cell>
          <cell r="Q241" t="str">
            <v>Enrob Batonnet KITKAT</v>
          </cell>
          <cell r="R241" t="str">
            <v xml:space="preserve"> </v>
          </cell>
          <cell r="S241"/>
          <cell r="T241" t="str">
            <v xml:space="preserve"> </v>
          </cell>
          <cell r="U241" t="str">
            <v xml:space="preserve"> BT vérifié//Ordre créé</v>
          </cell>
          <cell r="V241" t="str">
            <v xml:space="preserve"> </v>
          </cell>
          <cell r="W241" t="str">
            <v xml:space="preserve"> </v>
          </cell>
          <cell r="X241" t="str">
            <v xml:space="preserve"> </v>
          </cell>
          <cell r="Y241" t="str">
            <v xml:space="preserve"> </v>
          </cell>
          <cell r="Z241" t="str">
            <v xml:space="preserve"> </v>
          </cell>
          <cell r="AA241"/>
          <cell r="AB241"/>
          <cell r="AC241" t="str">
            <v>FSC</v>
          </cell>
          <cell r="AD241" t="str">
            <v xml:space="preserve"> </v>
          </cell>
          <cell r="AE241" t="str">
            <v xml:space="preserve"> </v>
          </cell>
          <cell r="AF241"/>
          <cell r="AG241" t="str">
            <v xml:space="preserve"> </v>
          </cell>
          <cell r="AH241" t="str">
            <v xml:space="preserve"> </v>
          </cell>
          <cell r="AI241">
            <v>1246621</v>
          </cell>
          <cell r="AJ241" t="str">
            <v>FR22000475</v>
          </cell>
          <cell r="AK241">
            <v>0</v>
          </cell>
          <cell r="AL241">
            <v>0</v>
          </cell>
          <cell r="AM241" t="str">
            <v xml:space="preserve"> </v>
          </cell>
          <cell r="AN241"/>
          <cell r="AO241" t="str">
            <v>[ENROB]</v>
          </cell>
          <cell r="AP241">
            <v>43508</v>
          </cell>
        </row>
        <row r="242">
          <cell r="B242">
            <v>2715659</v>
          </cell>
          <cell r="C242">
            <v>22000475</v>
          </cell>
          <cell r="D242" t="str">
            <v>Enrob Batonnet KITKAT</v>
          </cell>
          <cell r="E242">
            <v>43507</v>
          </cell>
          <cell r="F242">
            <v>1000</v>
          </cell>
          <cell r="G242">
            <v>300191</v>
          </cell>
          <cell r="H242" t="str">
            <v>10</v>
          </cell>
          <cell r="I242" t="str">
            <v>M</v>
          </cell>
          <cell r="J242">
            <v>43507</v>
          </cell>
          <cell r="K242">
            <v>43507</v>
          </cell>
          <cell r="L242" t="str">
            <v>WO</v>
          </cell>
          <cell r="M242" t="str">
            <v>KG</v>
          </cell>
          <cell r="N242" t="str">
            <v xml:space="preserve">       PL001</v>
          </cell>
          <cell r="O242">
            <v>43404</v>
          </cell>
          <cell r="P242">
            <v>0</v>
          </cell>
          <cell r="Q242" t="str">
            <v>Enrob Batonnet KITKAT</v>
          </cell>
          <cell r="R242" t="str">
            <v xml:space="preserve"> </v>
          </cell>
          <cell r="S242"/>
          <cell r="T242" t="str">
            <v xml:space="preserve"> </v>
          </cell>
          <cell r="U242" t="str">
            <v xml:space="preserve"> BT vérifié//Ordre créé</v>
          </cell>
          <cell r="V242" t="str">
            <v xml:space="preserve"> </v>
          </cell>
          <cell r="W242" t="str">
            <v xml:space="preserve"> </v>
          </cell>
          <cell r="X242" t="str">
            <v xml:space="preserve"> </v>
          </cell>
          <cell r="Y242" t="str">
            <v xml:space="preserve"> </v>
          </cell>
          <cell r="Z242" t="str">
            <v xml:space="preserve"> </v>
          </cell>
          <cell r="AA242"/>
          <cell r="AB242"/>
          <cell r="AC242" t="str">
            <v>FSC</v>
          </cell>
          <cell r="AD242" t="str">
            <v xml:space="preserve"> </v>
          </cell>
          <cell r="AE242" t="str">
            <v xml:space="preserve"> </v>
          </cell>
          <cell r="AF242"/>
          <cell r="AG242" t="str">
            <v xml:space="preserve"> </v>
          </cell>
          <cell r="AH242" t="str">
            <v xml:space="preserve"> </v>
          </cell>
          <cell r="AI242">
            <v>1246621</v>
          </cell>
          <cell r="AJ242" t="str">
            <v>FR22000475</v>
          </cell>
          <cell r="AK242">
            <v>0</v>
          </cell>
          <cell r="AL242">
            <v>0</v>
          </cell>
          <cell r="AM242" t="str">
            <v xml:space="preserve"> </v>
          </cell>
          <cell r="AN242"/>
          <cell r="AO242" t="str">
            <v>[ENROB]</v>
          </cell>
          <cell r="AP242">
            <v>43508</v>
          </cell>
        </row>
        <row r="243">
          <cell r="B243">
            <v>2715660</v>
          </cell>
          <cell r="C243">
            <v>22000475</v>
          </cell>
          <cell r="D243" t="str">
            <v>Enrob Batonnet KITKAT</v>
          </cell>
          <cell r="E243">
            <v>43507</v>
          </cell>
          <cell r="F243">
            <v>1000</v>
          </cell>
          <cell r="G243">
            <v>300191</v>
          </cell>
          <cell r="H243" t="str">
            <v>10</v>
          </cell>
          <cell r="I243" t="str">
            <v>M</v>
          </cell>
          <cell r="J243">
            <v>43507</v>
          </cell>
          <cell r="K243">
            <v>43507</v>
          </cell>
          <cell r="L243" t="str">
            <v>WO</v>
          </cell>
          <cell r="M243" t="str">
            <v>KG</v>
          </cell>
          <cell r="N243" t="str">
            <v xml:space="preserve">       PL001</v>
          </cell>
          <cell r="O243">
            <v>43404</v>
          </cell>
          <cell r="P243">
            <v>0</v>
          </cell>
          <cell r="Q243" t="str">
            <v>Enrob Batonnet KITKAT</v>
          </cell>
          <cell r="R243" t="str">
            <v xml:space="preserve"> </v>
          </cell>
          <cell r="S243"/>
          <cell r="T243" t="str">
            <v xml:space="preserve"> </v>
          </cell>
          <cell r="U243" t="str">
            <v xml:space="preserve"> BT vérifié//Ordre créé</v>
          </cell>
          <cell r="V243" t="str">
            <v xml:space="preserve"> </v>
          </cell>
          <cell r="W243" t="str">
            <v xml:space="preserve"> </v>
          </cell>
          <cell r="X243" t="str">
            <v xml:space="preserve"> </v>
          </cell>
          <cell r="Y243" t="str">
            <v xml:space="preserve"> </v>
          </cell>
          <cell r="Z243" t="str">
            <v xml:space="preserve"> </v>
          </cell>
          <cell r="AA243"/>
          <cell r="AB243"/>
          <cell r="AC243" t="str">
            <v>FSC</v>
          </cell>
          <cell r="AD243" t="str">
            <v xml:space="preserve"> </v>
          </cell>
          <cell r="AE243" t="str">
            <v xml:space="preserve"> </v>
          </cell>
          <cell r="AF243"/>
          <cell r="AG243" t="str">
            <v xml:space="preserve"> </v>
          </cell>
          <cell r="AH243" t="str">
            <v xml:space="preserve"> </v>
          </cell>
          <cell r="AI243">
            <v>1246621</v>
          </cell>
          <cell r="AJ243" t="str">
            <v>FR22000475</v>
          </cell>
          <cell r="AK243">
            <v>0</v>
          </cell>
          <cell r="AL243">
            <v>0</v>
          </cell>
          <cell r="AM243" t="str">
            <v xml:space="preserve"> </v>
          </cell>
          <cell r="AN243"/>
          <cell r="AO243" t="str">
            <v>[ENROB]</v>
          </cell>
          <cell r="AP243">
            <v>43508</v>
          </cell>
        </row>
        <row r="244">
          <cell r="B244">
            <v>2715661</v>
          </cell>
          <cell r="C244">
            <v>22000475</v>
          </cell>
          <cell r="D244" t="str">
            <v>Enrob Batonnet KITKAT</v>
          </cell>
          <cell r="E244">
            <v>43507</v>
          </cell>
          <cell r="F244">
            <v>1000</v>
          </cell>
          <cell r="G244">
            <v>300191</v>
          </cell>
          <cell r="H244" t="str">
            <v>10</v>
          </cell>
          <cell r="I244" t="str">
            <v>M</v>
          </cell>
          <cell r="J244">
            <v>43507</v>
          </cell>
          <cell r="K244">
            <v>43507</v>
          </cell>
          <cell r="L244" t="str">
            <v>WO</v>
          </cell>
          <cell r="M244" t="str">
            <v>KG</v>
          </cell>
          <cell r="N244" t="str">
            <v xml:space="preserve">       PL001</v>
          </cell>
          <cell r="O244">
            <v>43404</v>
          </cell>
          <cell r="P244">
            <v>0</v>
          </cell>
          <cell r="Q244" t="str">
            <v>Enrob Batonnet KITKAT</v>
          </cell>
          <cell r="R244" t="str">
            <v xml:space="preserve"> </v>
          </cell>
          <cell r="S244"/>
          <cell r="T244" t="str">
            <v xml:space="preserve"> </v>
          </cell>
          <cell r="U244" t="str">
            <v xml:space="preserve"> BT vérifié//Ordre créé</v>
          </cell>
          <cell r="V244" t="str">
            <v xml:space="preserve"> </v>
          </cell>
          <cell r="W244" t="str">
            <v xml:space="preserve"> </v>
          </cell>
          <cell r="X244" t="str">
            <v xml:space="preserve"> </v>
          </cell>
          <cell r="Y244" t="str">
            <v xml:space="preserve"> </v>
          </cell>
          <cell r="Z244" t="str">
            <v xml:space="preserve"> </v>
          </cell>
          <cell r="AA244"/>
          <cell r="AB244"/>
          <cell r="AC244" t="str">
            <v>FSC</v>
          </cell>
          <cell r="AD244" t="str">
            <v xml:space="preserve"> </v>
          </cell>
          <cell r="AE244" t="str">
            <v xml:space="preserve"> </v>
          </cell>
          <cell r="AF244"/>
          <cell r="AG244" t="str">
            <v xml:space="preserve"> </v>
          </cell>
          <cell r="AH244" t="str">
            <v xml:space="preserve"> </v>
          </cell>
          <cell r="AI244">
            <v>1246621</v>
          </cell>
          <cell r="AJ244" t="str">
            <v>FR22000475</v>
          </cell>
          <cell r="AK244">
            <v>0</v>
          </cell>
          <cell r="AL244">
            <v>0</v>
          </cell>
          <cell r="AM244" t="str">
            <v xml:space="preserve"> </v>
          </cell>
          <cell r="AN244"/>
          <cell r="AO244" t="str">
            <v>[ENROB]</v>
          </cell>
          <cell r="AP244">
            <v>43508</v>
          </cell>
        </row>
        <row r="245">
          <cell r="B245">
            <v>2715662</v>
          </cell>
          <cell r="C245">
            <v>22000475</v>
          </cell>
          <cell r="D245" t="str">
            <v>Enrob Batonnet KITKAT</v>
          </cell>
          <cell r="E245">
            <v>43507</v>
          </cell>
          <cell r="F245">
            <v>1000</v>
          </cell>
          <cell r="G245">
            <v>300191</v>
          </cell>
          <cell r="H245" t="str">
            <v>10</v>
          </cell>
          <cell r="I245" t="str">
            <v>M</v>
          </cell>
          <cell r="J245">
            <v>43507</v>
          </cell>
          <cell r="K245">
            <v>43507</v>
          </cell>
          <cell r="L245" t="str">
            <v>WO</v>
          </cell>
          <cell r="M245" t="str">
            <v>KG</v>
          </cell>
          <cell r="N245" t="str">
            <v xml:space="preserve">       PL001</v>
          </cell>
          <cell r="O245">
            <v>43404</v>
          </cell>
          <cell r="P245">
            <v>0</v>
          </cell>
          <cell r="Q245" t="str">
            <v>Enrob Batonnet KITKAT</v>
          </cell>
          <cell r="R245" t="str">
            <v xml:space="preserve"> </v>
          </cell>
          <cell r="S245"/>
          <cell r="T245" t="str">
            <v xml:space="preserve"> </v>
          </cell>
          <cell r="U245" t="str">
            <v xml:space="preserve"> BT vérifié//Ordre créé</v>
          </cell>
          <cell r="V245" t="str">
            <v xml:space="preserve"> </v>
          </cell>
          <cell r="W245" t="str">
            <v xml:space="preserve"> </v>
          </cell>
          <cell r="X245" t="str">
            <v xml:space="preserve"> </v>
          </cell>
          <cell r="Y245" t="str">
            <v xml:space="preserve"> </v>
          </cell>
          <cell r="Z245" t="str">
            <v xml:space="preserve"> </v>
          </cell>
          <cell r="AA245"/>
          <cell r="AB245"/>
          <cell r="AC245" t="str">
            <v>FSC</v>
          </cell>
          <cell r="AD245" t="str">
            <v xml:space="preserve"> </v>
          </cell>
          <cell r="AE245" t="str">
            <v xml:space="preserve"> </v>
          </cell>
          <cell r="AF245"/>
          <cell r="AG245" t="str">
            <v xml:space="preserve"> </v>
          </cell>
          <cell r="AH245" t="str">
            <v xml:space="preserve"> </v>
          </cell>
          <cell r="AI245">
            <v>1246621</v>
          </cell>
          <cell r="AJ245" t="str">
            <v>FR22000475</v>
          </cell>
          <cell r="AK245">
            <v>0</v>
          </cell>
          <cell r="AL245">
            <v>0</v>
          </cell>
          <cell r="AM245" t="str">
            <v xml:space="preserve"> </v>
          </cell>
          <cell r="AN245"/>
          <cell r="AO245" t="str">
            <v>[ENROB]</v>
          </cell>
          <cell r="AP245">
            <v>43508</v>
          </cell>
        </row>
        <row r="246">
          <cell r="B246">
            <v>2715663</v>
          </cell>
          <cell r="C246">
            <v>22000475</v>
          </cell>
          <cell r="D246" t="str">
            <v>Enrob Batonnet KITKAT</v>
          </cell>
          <cell r="E246">
            <v>43507</v>
          </cell>
          <cell r="F246">
            <v>1000</v>
          </cell>
          <cell r="G246">
            <v>300191</v>
          </cell>
          <cell r="H246" t="str">
            <v>10</v>
          </cell>
          <cell r="I246" t="str">
            <v>M</v>
          </cell>
          <cell r="J246">
            <v>43507</v>
          </cell>
          <cell r="K246">
            <v>43507</v>
          </cell>
          <cell r="L246" t="str">
            <v>WO</v>
          </cell>
          <cell r="M246" t="str">
            <v>KG</v>
          </cell>
          <cell r="N246" t="str">
            <v xml:space="preserve">       PL001</v>
          </cell>
          <cell r="O246">
            <v>43404</v>
          </cell>
          <cell r="P246">
            <v>0</v>
          </cell>
          <cell r="Q246" t="str">
            <v>Enrob Batonnet KITKAT</v>
          </cell>
          <cell r="R246" t="str">
            <v xml:space="preserve"> </v>
          </cell>
          <cell r="S246"/>
          <cell r="T246" t="str">
            <v xml:space="preserve"> </v>
          </cell>
          <cell r="U246" t="str">
            <v xml:space="preserve"> BT vérifié//Ordre créé</v>
          </cell>
          <cell r="V246" t="str">
            <v xml:space="preserve"> </v>
          </cell>
          <cell r="W246" t="str">
            <v xml:space="preserve"> </v>
          </cell>
          <cell r="X246" t="str">
            <v xml:space="preserve"> </v>
          </cell>
          <cell r="Y246" t="str">
            <v xml:space="preserve"> </v>
          </cell>
          <cell r="Z246" t="str">
            <v xml:space="preserve"> </v>
          </cell>
          <cell r="AA246"/>
          <cell r="AB246"/>
          <cell r="AC246" t="str">
            <v>FSC</v>
          </cell>
          <cell r="AD246" t="str">
            <v xml:space="preserve"> </v>
          </cell>
          <cell r="AE246" t="str">
            <v xml:space="preserve"> </v>
          </cell>
          <cell r="AF246"/>
          <cell r="AG246" t="str">
            <v xml:space="preserve"> </v>
          </cell>
          <cell r="AH246" t="str">
            <v xml:space="preserve"> </v>
          </cell>
          <cell r="AI246">
            <v>1246621</v>
          </cell>
          <cell r="AJ246" t="str">
            <v>FR22000475</v>
          </cell>
          <cell r="AK246">
            <v>0</v>
          </cell>
          <cell r="AL246">
            <v>0</v>
          </cell>
          <cell r="AM246" t="str">
            <v xml:space="preserve"> </v>
          </cell>
          <cell r="AN246"/>
          <cell r="AO246" t="str">
            <v>[ENROB]</v>
          </cell>
          <cell r="AP246">
            <v>43508</v>
          </cell>
        </row>
        <row r="247">
          <cell r="B247">
            <v>2715664</v>
          </cell>
          <cell r="C247">
            <v>22000475</v>
          </cell>
          <cell r="D247" t="str">
            <v>Enrob Batonnet KITKAT</v>
          </cell>
          <cell r="E247">
            <v>43507</v>
          </cell>
          <cell r="F247">
            <v>1000</v>
          </cell>
          <cell r="G247">
            <v>300191</v>
          </cell>
          <cell r="H247" t="str">
            <v>10</v>
          </cell>
          <cell r="I247" t="str">
            <v>M</v>
          </cell>
          <cell r="J247">
            <v>43507</v>
          </cell>
          <cell r="K247">
            <v>43507</v>
          </cell>
          <cell r="L247" t="str">
            <v>WO</v>
          </cell>
          <cell r="M247" t="str">
            <v>KG</v>
          </cell>
          <cell r="N247" t="str">
            <v xml:space="preserve">       PL001</v>
          </cell>
          <cell r="O247">
            <v>43404</v>
          </cell>
          <cell r="P247">
            <v>0</v>
          </cell>
          <cell r="Q247" t="str">
            <v>Enrob Batonnet KITKAT</v>
          </cell>
          <cell r="R247" t="str">
            <v xml:space="preserve"> </v>
          </cell>
          <cell r="S247"/>
          <cell r="T247" t="str">
            <v xml:space="preserve"> </v>
          </cell>
          <cell r="U247" t="str">
            <v xml:space="preserve"> BT vérifié//Ordre créé</v>
          </cell>
          <cell r="V247" t="str">
            <v xml:space="preserve"> </v>
          </cell>
          <cell r="W247" t="str">
            <v xml:space="preserve"> </v>
          </cell>
          <cell r="X247" t="str">
            <v xml:space="preserve"> </v>
          </cell>
          <cell r="Y247" t="str">
            <v xml:space="preserve"> </v>
          </cell>
          <cell r="Z247" t="str">
            <v xml:space="preserve"> </v>
          </cell>
          <cell r="AA247"/>
          <cell r="AB247"/>
          <cell r="AC247" t="str">
            <v>FSC</v>
          </cell>
          <cell r="AD247" t="str">
            <v xml:space="preserve"> </v>
          </cell>
          <cell r="AE247" t="str">
            <v xml:space="preserve"> </v>
          </cell>
          <cell r="AF247"/>
          <cell r="AG247" t="str">
            <v xml:space="preserve"> </v>
          </cell>
          <cell r="AH247" t="str">
            <v xml:space="preserve"> </v>
          </cell>
          <cell r="AI247">
            <v>1246621</v>
          </cell>
          <cell r="AJ247" t="str">
            <v>FR22000475</v>
          </cell>
          <cell r="AK247">
            <v>0</v>
          </cell>
          <cell r="AL247">
            <v>0</v>
          </cell>
          <cell r="AM247" t="str">
            <v xml:space="preserve"> </v>
          </cell>
          <cell r="AN247"/>
          <cell r="AO247" t="str">
            <v>[ENROB]</v>
          </cell>
          <cell r="AP247">
            <v>43508</v>
          </cell>
        </row>
        <row r="248">
          <cell r="B248">
            <v>2715665</v>
          </cell>
          <cell r="C248">
            <v>22000475</v>
          </cell>
          <cell r="D248" t="str">
            <v>Enrob Batonnet KITKAT</v>
          </cell>
          <cell r="E248">
            <v>43507</v>
          </cell>
          <cell r="F248">
            <v>1000</v>
          </cell>
          <cell r="G248">
            <v>300191</v>
          </cell>
          <cell r="H248" t="str">
            <v>10</v>
          </cell>
          <cell r="I248" t="str">
            <v>M</v>
          </cell>
          <cell r="J248">
            <v>43507</v>
          </cell>
          <cell r="K248">
            <v>43507</v>
          </cell>
          <cell r="L248" t="str">
            <v>WO</v>
          </cell>
          <cell r="M248" t="str">
            <v>KG</v>
          </cell>
          <cell r="N248" t="str">
            <v xml:space="preserve">       PL001</v>
          </cell>
          <cell r="O248">
            <v>43404</v>
          </cell>
          <cell r="P248">
            <v>0</v>
          </cell>
          <cell r="Q248" t="str">
            <v>Enrob Batonnet KITKAT</v>
          </cell>
          <cell r="R248" t="str">
            <v xml:space="preserve"> </v>
          </cell>
          <cell r="S248"/>
          <cell r="T248" t="str">
            <v xml:space="preserve"> </v>
          </cell>
          <cell r="U248" t="str">
            <v xml:space="preserve"> BT vérifié//Ordre créé</v>
          </cell>
          <cell r="V248" t="str">
            <v xml:space="preserve"> </v>
          </cell>
          <cell r="W248" t="str">
            <v xml:space="preserve"> </v>
          </cell>
          <cell r="X248" t="str">
            <v xml:space="preserve"> </v>
          </cell>
          <cell r="Y248" t="str">
            <v xml:space="preserve"> </v>
          </cell>
          <cell r="Z248" t="str">
            <v xml:space="preserve"> </v>
          </cell>
          <cell r="AA248"/>
          <cell r="AB248"/>
          <cell r="AC248" t="str">
            <v>FSC</v>
          </cell>
          <cell r="AD248" t="str">
            <v xml:space="preserve"> </v>
          </cell>
          <cell r="AE248" t="str">
            <v xml:space="preserve"> </v>
          </cell>
          <cell r="AF248"/>
          <cell r="AG248" t="str">
            <v xml:space="preserve"> </v>
          </cell>
          <cell r="AH248" t="str">
            <v xml:space="preserve"> </v>
          </cell>
          <cell r="AI248">
            <v>1246621</v>
          </cell>
          <cell r="AJ248" t="str">
            <v>FR22000475</v>
          </cell>
          <cell r="AK248">
            <v>0</v>
          </cell>
          <cell r="AL248">
            <v>0</v>
          </cell>
          <cell r="AM248" t="str">
            <v xml:space="preserve"> </v>
          </cell>
          <cell r="AN248"/>
          <cell r="AO248" t="str">
            <v>[ENROB]</v>
          </cell>
          <cell r="AP248">
            <v>43508</v>
          </cell>
        </row>
        <row r="249">
          <cell r="B249">
            <v>2715666</v>
          </cell>
          <cell r="C249">
            <v>22000475</v>
          </cell>
          <cell r="D249" t="str">
            <v>Enrob Batonnet KITKAT</v>
          </cell>
          <cell r="E249">
            <v>43507</v>
          </cell>
          <cell r="F249">
            <v>1000</v>
          </cell>
          <cell r="G249">
            <v>300191</v>
          </cell>
          <cell r="H249" t="str">
            <v>10</v>
          </cell>
          <cell r="I249" t="str">
            <v>M</v>
          </cell>
          <cell r="J249">
            <v>43507</v>
          </cell>
          <cell r="K249">
            <v>43507</v>
          </cell>
          <cell r="L249" t="str">
            <v>WO</v>
          </cell>
          <cell r="M249" t="str">
            <v>KG</v>
          </cell>
          <cell r="N249" t="str">
            <v xml:space="preserve">       PL001</v>
          </cell>
          <cell r="O249">
            <v>43404</v>
          </cell>
          <cell r="P249">
            <v>0</v>
          </cell>
          <cell r="Q249" t="str">
            <v>Enrob Batonnet KITKAT</v>
          </cell>
          <cell r="R249" t="str">
            <v xml:space="preserve"> </v>
          </cell>
          <cell r="S249"/>
          <cell r="T249" t="str">
            <v xml:space="preserve"> </v>
          </cell>
          <cell r="U249" t="str">
            <v xml:space="preserve"> BT vérifié//Ordre créé</v>
          </cell>
          <cell r="V249" t="str">
            <v xml:space="preserve"> </v>
          </cell>
          <cell r="W249" t="str">
            <v xml:space="preserve"> </v>
          </cell>
          <cell r="X249" t="str">
            <v xml:space="preserve"> </v>
          </cell>
          <cell r="Y249" t="str">
            <v xml:space="preserve"> </v>
          </cell>
          <cell r="Z249" t="str">
            <v xml:space="preserve"> </v>
          </cell>
          <cell r="AA249"/>
          <cell r="AB249"/>
          <cell r="AC249" t="str">
            <v>FSC</v>
          </cell>
          <cell r="AD249" t="str">
            <v xml:space="preserve"> </v>
          </cell>
          <cell r="AE249" t="str">
            <v xml:space="preserve"> </v>
          </cell>
          <cell r="AF249"/>
          <cell r="AG249" t="str">
            <v xml:space="preserve"> </v>
          </cell>
          <cell r="AH249" t="str">
            <v xml:space="preserve"> </v>
          </cell>
          <cell r="AI249">
            <v>1246621</v>
          </cell>
          <cell r="AJ249" t="str">
            <v>FR22000475</v>
          </cell>
          <cell r="AK249">
            <v>0</v>
          </cell>
          <cell r="AL249">
            <v>0</v>
          </cell>
          <cell r="AM249" t="str">
            <v xml:space="preserve"> </v>
          </cell>
          <cell r="AN249"/>
          <cell r="AO249" t="str">
            <v>[ENROB]</v>
          </cell>
          <cell r="AP249">
            <v>43508</v>
          </cell>
        </row>
        <row r="250">
          <cell r="B250">
            <v>2715697</v>
          </cell>
          <cell r="C250">
            <v>22000478</v>
          </cell>
          <cell r="D250" t="str">
            <v>Enrob Batonnet OREO New</v>
          </cell>
          <cell r="E250">
            <v>43507</v>
          </cell>
          <cell r="F250">
            <v>1000</v>
          </cell>
          <cell r="G250">
            <v>300191</v>
          </cell>
          <cell r="H250" t="str">
            <v>10</v>
          </cell>
          <cell r="I250" t="str">
            <v>M</v>
          </cell>
          <cell r="J250">
            <v>43507</v>
          </cell>
          <cell r="K250">
            <v>43507</v>
          </cell>
          <cell r="L250" t="str">
            <v>WO</v>
          </cell>
          <cell r="M250" t="str">
            <v>KG</v>
          </cell>
          <cell r="N250" t="str">
            <v xml:space="preserve">       PL001</v>
          </cell>
          <cell r="O250">
            <v>43404</v>
          </cell>
          <cell r="P250">
            <v>0</v>
          </cell>
          <cell r="Q250" t="str">
            <v>Enrob Batonnet OREO New</v>
          </cell>
          <cell r="R250" t="str">
            <v xml:space="preserve"> </v>
          </cell>
          <cell r="S250"/>
          <cell r="T250" t="str">
            <v xml:space="preserve"> </v>
          </cell>
          <cell r="U250" t="str">
            <v xml:space="preserve"> BT vérifié//Ordre créé</v>
          </cell>
          <cell r="V250" t="str">
            <v xml:space="preserve"> </v>
          </cell>
          <cell r="W250" t="str">
            <v xml:space="preserve"> </v>
          </cell>
          <cell r="X250" t="str">
            <v xml:space="preserve"> </v>
          </cell>
          <cell r="Y250" t="str">
            <v xml:space="preserve"> </v>
          </cell>
          <cell r="Z250" t="str">
            <v xml:space="preserve"> </v>
          </cell>
          <cell r="AA250"/>
          <cell r="AB250"/>
          <cell r="AC250" t="str">
            <v>FSC</v>
          </cell>
          <cell r="AD250" t="str">
            <v xml:space="preserve"> </v>
          </cell>
          <cell r="AE250" t="str">
            <v xml:space="preserve"> </v>
          </cell>
          <cell r="AF250"/>
          <cell r="AG250" t="str">
            <v xml:space="preserve"> </v>
          </cell>
          <cell r="AH250" t="str">
            <v xml:space="preserve"> </v>
          </cell>
          <cell r="AI250">
            <v>1247071</v>
          </cell>
          <cell r="AJ250" t="str">
            <v>FR22000478</v>
          </cell>
          <cell r="AK250">
            <v>0</v>
          </cell>
          <cell r="AL250">
            <v>0</v>
          </cell>
          <cell r="AM250" t="str">
            <v xml:space="preserve"> </v>
          </cell>
          <cell r="AN250"/>
          <cell r="AO250" t="str">
            <v>[ENROB]</v>
          </cell>
          <cell r="AP250">
            <v>43508</v>
          </cell>
        </row>
        <row r="251">
          <cell r="B251"/>
          <cell r="C251"/>
          <cell r="D251"/>
          <cell r="E251"/>
          <cell r="F251"/>
          <cell r="G251"/>
          <cell r="H251"/>
          <cell r="I251"/>
          <cell r="J251"/>
          <cell r="K251"/>
          <cell r="L251"/>
          <cell r="M251"/>
          <cell r="N251"/>
          <cell r="O251"/>
          <cell r="P251"/>
          <cell r="Q251"/>
          <cell r="R251"/>
          <cell r="S251"/>
          <cell r="T251"/>
          <cell r="U251"/>
          <cell r="V251"/>
          <cell r="W251"/>
          <cell r="X251"/>
          <cell r="Y251"/>
          <cell r="Z251"/>
          <cell r="AA251"/>
          <cell r="AB251"/>
          <cell r="AC251"/>
          <cell r="AD251"/>
          <cell r="AE251"/>
          <cell r="AF251"/>
          <cell r="AG251"/>
          <cell r="AH251"/>
          <cell r="AI251"/>
          <cell r="AJ251"/>
          <cell r="AK251"/>
          <cell r="AL251"/>
          <cell r="AM251"/>
          <cell r="AN251"/>
          <cell r="AO251"/>
          <cell r="AP251"/>
        </row>
        <row r="252">
          <cell r="B252">
            <v>2792722</v>
          </cell>
          <cell r="C252">
            <v>22000547</v>
          </cell>
          <cell r="D252" t="str">
            <v>SCE Caramel BS C10 PALL/36043</v>
          </cell>
          <cell r="E252">
            <v>43516</v>
          </cell>
          <cell r="F252">
            <v>1600</v>
          </cell>
          <cell r="G252">
            <v>300191</v>
          </cell>
          <cell r="H252" t="str">
            <v>15</v>
          </cell>
          <cell r="I252" t="str">
            <v>M</v>
          </cell>
          <cell r="J252">
            <v>43493</v>
          </cell>
          <cell r="K252">
            <v>43493</v>
          </cell>
          <cell r="L252" t="str">
            <v>WO</v>
          </cell>
          <cell r="M252" t="str">
            <v>KG</v>
          </cell>
          <cell r="N252" t="str">
            <v xml:space="preserve">       PL001</v>
          </cell>
          <cell r="O252">
            <v>43438</v>
          </cell>
          <cell r="P252">
            <v>0</v>
          </cell>
          <cell r="Q252" t="str">
            <v>SCE Caramel BS C10 PALL/36043</v>
          </cell>
          <cell r="R252" t="str">
            <v xml:space="preserve"> </v>
          </cell>
          <cell r="S252"/>
          <cell r="T252" t="str">
            <v xml:space="preserve"> </v>
          </cell>
          <cell r="U252" t="str">
            <v>BT comm. client non traité//Or</v>
          </cell>
          <cell r="V252" t="str">
            <v xml:space="preserve"> </v>
          </cell>
          <cell r="W252" t="str">
            <v xml:space="preserve"> </v>
          </cell>
          <cell r="X252" t="str">
            <v xml:space="preserve"> </v>
          </cell>
          <cell r="Y252" t="str">
            <v xml:space="preserve"> </v>
          </cell>
          <cell r="Z252" t="str">
            <v xml:space="preserve"> </v>
          </cell>
          <cell r="AA252"/>
          <cell r="AB252"/>
          <cell r="AC252" t="str">
            <v>FSC</v>
          </cell>
          <cell r="AD252" t="str">
            <v xml:space="preserve"> </v>
          </cell>
          <cell r="AE252" t="str">
            <v>3</v>
          </cell>
          <cell r="AF252"/>
          <cell r="AG252" t="str">
            <v xml:space="preserve"> </v>
          </cell>
          <cell r="AH252" t="str">
            <v xml:space="preserve"> </v>
          </cell>
          <cell r="AI252">
            <v>1256714</v>
          </cell>
          <cell r="AJ252" t="str">
            <v>FR22000547</v>
          </cell>
          <cell r="AK252">
            <v>0</v>
          </cell>
          <cell r="AL252">
            <v>0</v>
          </cell>
          <cell r="AM252" t="str">
            <v xml:space="preserve"> </v>
          </cell>
          <cell r="AN252"/>
          <cell r="AO252" t="str">
            <v>[36043]</v>
          </cell>
          <cell r="AP252">
            <v>43576</v>
          </cell>
        </row>
        <row r="253">
          <cell r="B253">
            <v>2792723</v>
          </cell>
          <cell r="C253">
            <v>22000547</v>
          </cell>
          <cell r="D253" t="str">
            <v>SCE Caramel BS C10 PALL/36043</v>
          </cell>
          <cell r="E253">
            <v>43516</v>
          </cell>
          <cell r="F253">
            <v>1600</v>
          </cell>
          <cell r="G253">
            <v>300191</v>
          </cell>
          <cell r="H253" t="str">
            <v>15</v>
          </cell>
          <cell r="I253" t="str">
            <v>M</v>
          </cell>
          <cell r="J253">
            <v>43493</v>
          </cell>
          <cell r="K253">
            <v>43493</v>
          </cell>
          <cell r="L253" t="str">
            <v>WO</v>
          </cell>
          <cell r="M253" t="str">
            <v>KG</v>
          </cell>
          <cell r="N253" t="str">
            <v xml:space="preserve">       PL001</v>
          </cell>
          <cell r="O253">
            <v>43438</v>
          </cell>
          <cell r="P253">
            <v>0</v>
          </cell>
          <cell r="Q253" t="str">
            <v>SCE Caramel BS C10 PALL/36043</v>
          </cell>
          <cell r="R253" t="str">
            <v xml:space="preserve"> </v>
          </cell>
          <cell r="S253"/>
          <cell r="T253" t="str">
            <v xml:space="preserve"> </v>
          </cell>
          <cell r="U253" t="str">
            <v>BT comm. client non traité//Or</v>
          </cell>
          <cell r="V253" t="str">
            <v xml:space="preserve"> </v>
          </cell>
          <cell r="W253" t="str">
            <v xml:space="preserve"> </v>
          </cell>
          <cell r="X253" t="str">
            <v xml:space="preserve"> </v>
          </cell>
          <cell r="Y253" t="str">
            <v xml:space="preserve"> </v>
          </cell>
          <cell r="Z253" t="str">
            <v xml:space="preserve"> </v>
          </cell>
          <cell r="AA253"/>
          <cell r="AB253"/>
          <cell r="AC253" t="str">
            <v>FSC</v>
          </cell>
          <cell r="AD253" t="str">
            <v xml:space="preserve"> </v>
          </cell>
          <cell r="AE253" t="str">
            <v>3</v>
          </cell>
          <cell r="AF253"/>
          <cell r="AG253" t="str">
            <v xml:space="preserve"> </v>
          </cell>
          <cell r="AH253" t="str">
            <v xml:space="preserve"> </v>
          </cell>
          <cell r="AI253">
            <v>1256714</v>
          </cell>
          <cell r="AJ253" t="str">
            <v>FR22000547</v>
          </cell>
          <cell r="AK253">
            <v>0</v>
          </cell>
          <cell r="AL253">
            <v>0</v>
          </cell>
          <cell r="AM253" t="str">
            <v xml:space="preserve"> </v>
          </cell>
          <cell r="AN253"/>
          <cell r="AO253" t="str">
            <v>[36043]</v>
          </cell>
          <cell r="AP253">
            <v>43576</v>
          </cell>
        </row>
        <row r="254">
          <cell r="B254">
            <v>2792724</v>
          </cell>
          <cell r="C254">
            <v>22000547</v>
          </cell>
          <cell r="D254" t="str">
            <v>SCE Caramel BS C10 PALL/36043</v>
          </cell>
          <cell r="E254">
            <v>43516</v>
          </cell>
          <cell r="F254">
            <v>1600</v>
          </cell>
          <cell r="G254">
            <v>300191</v>
          </cell>
          <cell r="H254" t="str">
            <v>15</v>
          </cell>
          <cell r="I254" t="str">
            <v>M</v>
          </cell>
          <cell r="J254">
            <v>43493</v>
          </cell>
          <cell r="K254">
            <v>43493</v>
          </cell>
          <cell r="L254" t="str">
            <v>WO</v>
          </cell>
          <cell r="M254" t="str">
            <v>KG</v>
          </cell>
          <cell r="N254" t="str">
            <v xml:space="preserve">       PL001</v>
          </cell>
          <cell r="O254">
            <v>43438</v>
          </cell>
          <cell r="P254">
            <v>0</v>
          </cell>
          <cell r="Q254" t="str">
            <v>SCE Caramel BS C10 PALL/36043</v>
          </cell>
          <cell r="R254" t="str">
            <v xml:space="preserve"> </v>
          </cell>
          <cell r="S254"/>
          <cell r="T254" t="str">
            <v xml:space="preserve"> </v>
          </cell>
          <cell r="U254" t="str">
            <v>BT comm. client non traité//Or</v>
          </cell>
          <cell r="V254" t="str">
            <v xml:space="preserve"> </v>
          </cell>
          <cell r="W254" t="str">
            <v xml:space="preserve"> </v>
          </cell>
          <cell r="X254" t="str">
            <v xml:space="preserve"> </v>
          </cell>
          <cell r="Y254" t="str">
            <v xml:space="preserve"> </v>
          </cell>
          <cell r="Z254" t="str">
            <v xml:space="preserve"> </v>
          </cell>
          <cell r="AA254"/>
          <cell r="AB254"/>
          <cell r="AC254" t="str">
            <v>FSC</v>
          </cell>
          <cell r="AD254" t="str">
            <v xml:space="preserve"> </v>
          </cell>
          <cell r="AE254" t="str">
            <v>3</v>
          </cell>
          <cell r="AF254"/>
          <cell r="AG254" t="str">
            <v xml:space="preserve"> </v>
          </cell>
          <cell r="AH254" t="str">
            <v xml:space="preserve"> </v>
          </cell>
          <cell r="AI254">
            <v>1256714</v>
          </cell>
          <cell r="AJ254" t="str">
            <v>FR22000547</v>
          </cell>
          <cell r="AK254">
            <v>0</v>
          </cell>
          <cell r="AL254">
            <v>0</v>
          </cell>
          <cell r="AM254" t="str">
            <v xml:space="preserve"> </v>
          </cell>
          <cell r="AN254"/>
          <cell r="AO254" t="str">
            <v>[36043]</v>
          </cell>
          <cell r="AP254">
            <v>43576</v>
          </cell>
        </row>
        <row r="255">
          <cell r="B255">
            <v>2792725</v>
          </cell>
          <cell r="C255">
            <v>22000547</v>
          </cell>
          <cell r="D255" t="str">
            <v>SCE Caramel BS C10 PALL/36043</v>
          </cell>
          <cell r="E255">
            <v>43516</v>
          </cell>
          <cell r="F255">
            <v>1600</v>
          </cell>
          <cell r="G255">
            <v>300191</v>
          </cell>
          <cell r="H255" t="str">
            <v>15</v>
          </cell>
          <cell r="I255" t="str">
            <v>M</v>
          </cell>
          <cell r="J255">
            <v>43493</v>
          </cell>
          <cell r="K255">
            <v>43493</v>
          </cell>
          <cell r="L255" t="str">
            <v>WO</v>
          </cell>
          <cell r="M255" t="str">
            <v>KG</v>
          </cell>
          <cell r="N255" t="str">
            <v xml:space="preserve">       PL001</v>
          </cell>
          <cell r="O255">
            <v>43438</v>
          </cell>
          <cell r="P255">
            <v>0</v>
          </cell>
          <cell r="Q255" t="str">
            <v>SCE Caramel BS C10 PALL/36043</v>
          </cell>
          <cell r="R255" t="str">
            <v xml:space="preserve"> </v>
          </cell>
          <cell r="S255"/>
          <cell r="T255" t="str">
            <v xml:space="preserve"> </v>
          </cell>
          <cell r="U255" t="str">
            <v>BT comm. client non traité//Or</v>
          </cell>
          <cell r="V255" t="str">
            <v xml:space="preserve"> </v>
          </cell>
          <cell r="W255" t="str">
            <v xml:space="preserve"> </v>
          </cell>
          <cell r="X255" t="str">
            <v xml:space="preserve"> </v>
          </cell>
          <cell r="Y255" t="str">
            <v xml:space="preserve"> </v>
          </cell>
          <cell r="Z255" t="str">
            <v xml:space="preserve"> </v>
          </cell>
          <cell r="AA255"/>
          <cell r="AB255"/>
          <cell r="AC255" t="str">
            <v>FSC</v>
          </cell>
          <cell r="AD255" t="str">
            <v xml:space="preserve"> </v>
          </cell>
          <cell r="AE255" t="str">
            <v>3</v>
          </cell>
          <cell r="AF255"/>
          <cell r="AG255" t="str">
            <v xml:space="preserve"> </v>
          </cell>
          <cell r="AH255" t="str">
            <v xml:space="preserve"> </v>
          </cell>
          <cell r="AI255">
            <v>1256714</v>
          </cell>
          <cell r="AJ255" t="str">
            <v>FR22000547</v>
          </cell>
          <cell r="AK255">
            <v>0</v>
          </cell>
          <cell r="AL255">
            <v>0</v>
          </cell>
          <cell r="AM255" t="str">
            <v xml:space="preserve"> </v>
          </cell>
          <cell r="AN255"/>
          <cell r="AO255" t="str">
            <v>[36043]</v>
          </cell>
          <cell r="AP255">
            <v>43576</v>
          </cell>
        </row>
        <row r="256">
          <cell r="B256">
            <v>2650174</v>
          </cell>
          <cell r="C256">
            <v>22000547</v>
          </cell>
          <cell r="D256" t="str">
            <v>SCE Caramel BS C10 PALL/36043</v>
          </cell>
          <cell r="E256">
            <v>43516</v>
          </cell>
          <cell r="F256">
            <v>1600</v>
          </cell>
          <cell r="G256">
            <v>300191</v>
          </cell>
          <cell r="H256" t="str">
            <v>20</v>
          </cell>
          <cell r="I256" t="str">
            <v>M</v>
          </cell>
          <cell r="J256">
            <v>43493</v>
          </cell>
          <cell r="K256">
            <v>43493</v>
          </cell>
          <cell r="L256" t="str">
            <v>WO</v>
          </cell>
          <cell r="M256" t="str">
            <v>KG</v>
          </cell>
          <cell r="N256" t="str">
            <v xml:space="preserve">       PL001</v>
          </cell>
          <cell r="O256">
            <v>43375</v>
          </cell>
          <cell r="P256">
            <v>0</v>
          </cell>
          <cell r="Q256" t="str">
            <v>SCE Caramel BS C10 PALL/36043</v>
          </cell>
          <cell r="R256" t="str">
            <v xml:space="preserve"> </v>
          </cell>
          <cell r="S256"/>
          <cell r="T256" t="str">
            <v xml:space="preserve"> </v>
          </cell>
          <cell r="U256" t="str">
            <v>Liste composants jointe//Ordre</v>
          </cell>
          <cell r="V256" t="str">
            <v xml:space="preserve"> </v>
          </cell>
          <cell r="W256" t="str">
            <v xml:space="preserve"> </v>
          </cell>
          <cell r="X256" t="str">
            <v xml:space="preserve"> </v>
          </cell>
          <cell r="Y256" t="str">
            <v xml:space="preserve"> </v>
          </cell>
          <cell r="Z256" t="str">
            <v xml:space="preserve"> </v>
          </cell>
          <cell r="AA256"/>
          <cell r="AB256"/>
          <cell r="AC256" t="str">
            <v>FSC</v>
          </cell>
          <cell r="AD256" t="str">
            <v xml:space="preserve"> </v>
          </cell>
          <cell r="AE256" t="str">
            <v xml:space="preserve"> </v>
          </cell>
          <cell r="AF256"/>
          <cell r="AG256" t="str">
            <v xml:space="preserve"> </v>
          </cell>
          <cell r="AH256" t="str">
            <v xml:space="preserve"> </v>
          </cell>
          <cell r="AI256">
            <v>1256714</v>
          </cell>
          <cell r="AJ256" t="str">
            <v>FR22000547</v>
          </cell>
          <cell r="AK256">
            <v>0</v>
          </cell>
          <cell r="AL256">
            <v>0</v>
          </cell>
          <cell r="AM256" t="str">
            <v xml:space="preserve"> </v>
          </cell>
          <cell r="AN256"/>
          <cell r="AO256" t="str">
            <v>[36043]</v>
          </cell>
          <cell r="AP256">
            <v>43576</v>
          </cell>
        </row>
        <row r="257">
          <cell r="B257">
            <v>2650175</v>
          </cell>
          <cell r="C257">
            <v>22000547</v>
          </cell>
          <cell r="D257" t="str">
            <v>SCE Caramel BS C10 PALL/36043</v>
          </cell>
          <cell r="E257">
            <v>43516</v>
          </cell>
          <cell r="F257">
            <v>1600</v>
          </cell>
          <cell r="G257">
            <v>300191</v>
          </cell>
          <cell r="H257" t="str">
            <v>20</v>
          </cell>
          <cell r="I257" t="str">
            <v>M</v>
          </cell>
          <cell r="J257">
            <v>43493</v>
          </cell>
          <cell r="K257">
            <v>43493</v>
          </cell>
          <cell r="L257" t="str">
            <v>WO</v>
          </cell>
          <cell r="M257" t="str">
            <v>KG</v>
          </cell>
          <cell r="N257" t="str">
            <v xml:space="preserve">       PL001</v>
          </cell>
          <cell r="O257">
            <v>43375</v>
          </cell>
          <cell r="P257">
            <v>0</v>
          </cell>
          <cell r="Q257" t="str">
            <v>SCE Caramel BS C10 PALL/36043</v>
          </cell>
          <cell r="R257" t="str">
            <v xml:space="preserve"> </v>
          </cell>
          <cell r="S257"/>
          <cell r="T257" t="str">
            <v xml:space="preserve"> </v>
          </cell>
          <cell r="U257" t="str">
            <v>Liste composants jointe//Ordre</v>
          </cell>
          <cell r="V257" t="str">
            <v xml:space="preserve"> </v>
          </cell>
          <cell r="W257" t="str">
            <v xml:space="preserve"> </v>
          </cell>
          <cell r="X257" t="str">
            <v xml:space="preserve"> </v>
          </cell>
          <cell r="Y257" t="str">
            <v xml:space="preserve"> </v>
          </cell>
          <cell r="Z257" t="str">
            <v xml:space="preserve"> </v>
          </cell>
          <cell r="AA257"/>
          <cell r="AB257"/>
          <cell r="AC257" t="str">
            <v>FSC</v>
          </cell>
          <cell r="AD257" t="str">
            <v xml:space="preserve"> </v>
          </cell>
          <cell r="AE257" t="str">
            <v xml:space="preserve"> </v>
          </cell>
          <cell r="AF257"/>
          <cell r="AG257" t="str">
            <v xml:space="preserve"> </v>
          </cell>
          <cell r="AH257" t="str">
            <v xml:space="preserve"> </v>
          </cell>
          <cell r="AI257">
            <v>1256714</v>
          </cell>
          <cell r="AJ257" t="str">
            <v>FR22000547</v>
          </cell>
          <cell r="AK257">
            <v>0</v>
          </cell>
          <cell r="AL257">
            <v>0</v>
          </cell>
          <cell r="AM257" t="str">
            <v xml:space="preserve"> </v>
          </cell>
          <cell r="AN257"/>
          <cell r="AO257" t="str">
            <v>[36043]</v>
          </cell>
          <cell r="AP257">
            <v>43576</v>
          </cell>
        </row>
        <row r="258">
          <cell r="B258">
            <v>2650176</v>
          </cell>
          <cell r="C258">
            <v>22000547</v>
          </cell>
          <cell r="D258" t="str">
            <v>SCE Caramel BS C10 PALL/36043</v>
          </cell>
          <cell r="E258">
            <v>43516</v>
          </cell>
          <cell r="F258">
            <v>1600</v>
          </cell>
          <cell r="G258">
            <v>300191</v>
          </cell>
          <cell r="H258" t="str">
            <v>20</v>
          </cell>
          <cell r="I258" t="str">
            <v>M</v>
          </cell>
          <cell r="J258">
            <v>43493</v>
          </cell>
          <cell r="K258">
            <v>43493</v>
          </cell>
          <cell r="L258" t="str">
            <v>WO</v>
          </cell>
          <cell r="M258" t="str">
            <v>KG</v>
          </cell>
          <cell r="N258" t="str">
            <v xml:space="preserve">       PL001</v>
          </cell>
          <cell r="O258">
            <v>43375</v>
          </cell>
          <cell r="P258">
            <v>0</v>
          </cell>
          <cell r="Q258" t="str">
            <v>SCE Caramel BS C10 PALL/36043</v>
          </cell>
          <cell r="R258" t="str">
            <v xml:space="preserve"> </v>
          </cell>
          <cell r="S258"/>
          <cell r="T258" t="str">
            <v xml:space="preserve"> </v>
          </cell>
          <cell r="U258" t="str">
            <v>Liste composants jointe//Ordre</v>
          </cell>
          <cell r="V258" t="str">
            <v xml:space="preserve"> </v>
          </cell>
          <cell r="W258" t="str">
            <v xml:space="preserve"> </v>
          </cell>
          <cell r="X258" t="str">
            <v xml:space="preserve"> </v>
          </cell>
          <cell r="Y258" t="str">
            <v xml:space="preserve"> </v>
          </cell>
          <cell r="Z258" t="str">
            <v xml:space="preserve"> </v>
          </cell>
          <cell r="AA258"/>
          <cell r="AB258"/>
          <cell r="AC258" t="str">
            <v>FSC</v>
          </cell>
          <cell r="AD258" t="str">
            <v xml:space="preserve"> </v>
          </cell>
          <cell r="AE258" t="str">
            <v xml:space="preserve"> </v>
          </cell>
          <cell r="AF258"/>
          <cell r="AG258" t="str">
            <v xml:space="preserve"> </v>
          </cell>
          <cell r="AH258" t="str">
            <v xml:space="preserve"> </v>
          </cell>
          <cell r="AI258">
            <v>1256714</v>
          </cell>
          <cell r="AJ258" t="str">
            <v>FR22000547</v>
          </cell>
          <cell r="AK258">
            <v>0</v>
          </cell>
          <cell r="AL258">
            <v>0</v>
          </cell>
          <cell r="AM258" t="str">
            <v xml:space="preserve"> </v>
          </cell>
          <cell r="AN258"/>
          <cell r="AO258" t="str">
            <v>[36043]</v>
          </cell>
          <cell r="AP258">
            <v>43576</v>
          </cell>
        </row>
        <row r="259">
          <cell r="B259">
            <v>2650177</v>
          </cell>
          <cell r="C259">
            <v>22000547</v>
          </cell>
          <cell r="D259" t="str">
            <v>SCE Caramel BS C10 PALL/36043</v>
          </cell>
          <cell r="E259">
            <v>43516</v>
          </cell>
          <cell r="F259">
            <v>1600</v>
          </cell>
          <cell r="G259">
            <v>300191</v>
          </cell>
          <cell r="H259" t="str">
            <v>20</v>
          </cell>
          <cell r="I259" t="str">
            <v>M</v>
          </cell>
          <cell r="J259">
            <v>43493</v>
          </cell>
          <cell r="K259">
            <v>43493</v>
          </cell>
          <cell r="L259" t="str">
            <v>WO</v>
          </cell>
          <cell r="M259" t="str">
            <v>KG</v>
          </cell>
          <cell r="N259" t="str">
            <v xml:space="preserve">       PL001</v>
          </cell>
          <cell r="O259">
            <v>43375</v>
          </cell>
          <cell r="P259">
            <v>0</v>
          </cell>
          <cell r="Q259" t="str">
            <v>SCE Caramel BS C10 PALL/36043</v>
          </cell>
          <cell r="R259" t="str">
            <v xml:space="preserve"> </v>
          </cell>
          <cell r="S259"/>
          <cell r="T259" t="str">
            <v xml:space="preserve"> </v>
          </cell>
          <cell r="U259" t="str">
            <v>Liste composants jointe//Ordre</v>
          </cell>
          <cell r="V259" t="str">
            <v xml:space="preserve"> </v>
          </cell>
          <cell r="W259" t="str">
            <v xml:space="preserve"> </v>
          </cell>
          <cell r="X259" t="str">
            <v xml:space="preserve"> </v>
          </cell>
          <cell r="Y259" t="str">
            <v xml:space="preserve"> </v>
          </cell>
          <cell r="Z259" t="str">
            <v xml:space="preserve"> </v>
          </cell>
          <cell r="AA259"/>
          <cell r="AB259"/>
          <cell r="AC259" t="str">
            <v>FSC</v>
          </cell>
          <cell r="AD259" t="str">
            <v xml:space="preserve"> </v>
          </cell>
          <cell r="AE259" t="str">
            <v xml:space="preserve"> </v>
          </cell>
          <cell r="AF259"/>
          <cell r="AG259" t="str">
            <v xml:space="preserve"> </v>
          </cell>
          <cell r="AH259" t="str">
            <v xml:space="preserve"> </v>
          </cell>
          <cell r="AI259">
            <v>1256714</v>
          </cell>
          <cell r="AJ259" t="str">
            <v>FR22000547</v>
          </cell>
          <cell r="AK259">
            <v>0</v>
          </cell>
          <cell r="AL259">
            <v>0</v>
          </cell>
          <cell r="AM259" t="str">
            <v xml:space="preserve"> </v>
          </cell>
          <cell r="AN259"/>
          <cell r="AO259" t="str">
            <v>[36043]</v>
          </cell>
          <cell r="AP259">
            <v>43576</v>
          </cell>
        </row>
        <row r="260">
          <cell r="B260">
            <v>2650178</v>
          </cell>
          <cell r="C260">
            <v>22000547</v>
          </cell>
          <cell r="D260" t="str">
            <v>SCE Caramel BS C10 PALL/36043</v>
          </cell>
          <cell r="E260">
            <v>43516</v>
          </cell>
          <cell r="F260">
            <v>1600</v>
          </cell>
          <cell r="G260">
            <v>300191</v>
          </cell>
          <cell r="H260" t="str">
            <v>20</v>
          </cell>
          <cell r="I260" t="str">
            <v>M</v>
          </cell>
          <cell r="J260">
            <v>43493</v>
          </cell>
          <cell r="K260">
            <v>43493</v>
          </cell>
          <cell r="L260" t="str">
            <v>WO</v>
          </cell>
          <cell r="M260" t="str">
            <v>KG</v>
          </cell>
          <cell r="N260" t="str">
            <v xml:space="preserve">       PL001</v>
          </cell>
          <cell r="O260">
            <v>43375</v>
          </cell>
          <cell r="P260">
            <v>0</v>
          </cell>
          <cell r="Q260" t="str">
            <v>SCE Caramel BS C10 PALL/36043</v>
          </cell>
          <cell r="R260" t="str">
            <v xml:space="preserve"> </v>
          </cell>
          <cell r="S260"/>
          <cell r="T260" t="str">
            <v xml:space="preserve"> </v>
          </cell>
          <cell r="U260" t="str">
            <v>Liste composants jointe//Ordre</v>
          </cell>
          <cell r="V260" t="str">
            <v xml:space="preserve"> </v>
          </cell>
          <cell r="W260" t="str">
            <v xml:space="preserve"> </v>
          </cell>
          <cell r="X260" t="str">
            <v xml:space="preserve"> </v>
          </cell>
          <cell r="Y260" t="str">
            <v xml:space="preserve"> </v>
          </cell>
          <cell r="Z260" t="str">
            <v xml:space="preserve"> </v>
          </cell>
          <cell r="AA260"/>
          <cell r="AB260"/>
          <cell r="AC260" t="str">
            <v>FSC</v>
          </cell>
          <cell r="AD260" t="str">
            <v xml:space="preserve"> </v>
          </cell>
          <cell r="AE260" t="str">
            <v xml:space="preserve"> </v>
          </cell>
          <cell r="AF260"/>
          <cell r="AG260" t="str">
            <v xml:space="preserve"> </v>
          </cell>
          <cell r="AH260" t="str">
            <v xml:space="preserve"> </v>
          </cell>
          <cell r="AI260">
            <v>1256714</v>
          </cell>
          <cell r="AJ260" t="str">
            <v>FR22000547</v>
          </cell>
          <cell r="AK260">
            <v>0</v>
          </cell>
          <cell r="AL260">
            <v>0</v>
          </cell>
          <cell r="AM260" t="str">
            <v xml:space="preserve"> </v>
          </cell>
          <cell r="AN260"/>
          <cell r="AO260" t="str">
            <v>[36043]</v>
          </cell>
          <cell r="AP260">
            <v>43576</v>
          </cell>
        </row>
        <row r="261">
          <cell r="B261">
            <v>2650179</v>
          </cell>
          <cell r="C261">
            <v>22000547</v>
          </cell>
          <cell r="D261" t="str">
            <v>SCE Caramel BS C10 PALL/36043</v>
          </cell>
          <cell r="E261">
            <v>43516</v>
          </cell>
          <cell r="F261">
            <v>1600</v>
          </cell>
          <cell r="G261">
            <v>300191</v>
          </cell>
          <cell r="H261" t="str">
            <v>20</v>
          </cell>
          <cell r="I261" t="str">
            <v>M</v>
          </cell>
          <cell r="J261">
            <v>43493</v>
          </cell>
          <cell r="K261">
            <v>43493</v>
          </cell>
          <cell r="L261" t="str">
            <v>WO</v>
          </cell>
          <cell r="M261" t="str">
            <v>KG</v>
          </cell>
          <cell r="N261" t="str">
            <v xml:space="preserve">       PL001</v>
          </cell>
          <cell r="O261">
            <v>43375</v>
          </cell>
          <cell r="P261">
            <v>0</v>
          </cell>
          <cell r="Q261" t="str">
            <v>SCE Caramel BS C10 PALL/36043</v>
          </cell>
          <cell r="R261" t="str">
            <v xml:space="preserve"> </v>
          </cell>
          <cell r="S261"/>
          <cell r="T261" t="str">
            <v xml:space="preserve"> </v>
          </cell>
          <cell r="U261" t="str">
            <v>Liste composants jointe//Ordre</v>
          </cell>
          <cell r="V261" t="str">
            <v xml:space="preserve"> </v>
          </cell>
          <cell r="W261" t="str">
            <v xml:space="preserve"> </v>
          </cell>
          <cell r="X261" t="str">
            <v xml:space="preserve"> </v>
          </cell>
          <cell r="Y261" t="str">
            <v xml:space="preserve"> </v>
          </cell>
          <cell r="Z261" t="str">
            <v xml:space="preserve"> </v>
          </cell>
          <cell r="AA261"/>
          <cell r="AB261"/>
          <cell r="AC261" t="str">
            <v>FSC</v>
          </cell>
          <cell r="AD261" t="str">
            <v xml:space="preserve"> </v>
          </cell>
          <cell r="AE261" t="str">
            <v xml:space="preserve"> </v>
          </cell>
          <cell r="AF261"/>
          <cell r="AG261" t="str">
            <v xml:space="preserve"> </v>
          </cell>
          <cell r="AH261" t="str">
            <v xml:space="preserve"> </v>
          </cell>
          <cell r="AI261">
            <v>1256714</v>
          </cell>
          <cell r="AJ261" t="str">
            <v>FR22000547</v>
          </cell>
          <cell r="AK261">
            <v>0</v>
          </cell>
          <cell r="AL261">
            <v>0</v>
          </cell>
          <cell r="AM261" t="str">
            <v xml:space="preserve"> </v>
          </cell>
          <cell r="AN261"/>
          <cell r="AO261" t="str">
            <v>[36043]</v>
          </cell>
          <cell r="AP261">
            <v>43576</v>
          </cell>
        </row>
        <row r="262">
          <cell r="B262">
            <v>2650180</v>
          </cell>
          <cell r="C262">
            <v>22000547</v>
          </cell>
          <cell r="D262" t="str">
            <v>SCE Caramel BS C10 PALL/36043</v>
          </cell>
          <cell r="E262">
            <v>43516</v>
          </cell>
          <cell r="F262">
            <v>1600</v>
          </cell>
          <cell r="G262">
            <v>300191</v>
          </cell>
          <cell r="H262" t="str">
            <v>20</v>
          </cell>
          <cell r="I262" t="str">
            <v>M</v>
          </cell>
          <cell r="J262">
            <v>43493</v>
          </cell>
          <cell r="K262">
            <v>43493</v>
          </cell>
          <cell r="L262" t="str">
            <v>WO</v>
          </cell>
          <cell r="M262" t="str">
            <v>KG</v>
          </cell>
          <cell r="N262" t="str">
            <v xml:space="preserve">       PL001</v>
          </cell>
          <cell r="O262">
            <v>43375</v>
          </cell>
          <cell r="P262">
            <v>0</v>
          </cell>
          <cell r="Q262" t="str">
            <v>SCE Caramel BS C10 PALL/36043</v>
          </cell>
          <cell r="R262" t="str">
            <v xml:space="preserve"> </v>
          </cell>
          <cell r="S262"/>
          <cell r="T262" t="str">
            <v xml:space="preserve"> </v>
          </cell>
          <cell r="U262" t="str">
            <v>Liste composants jointe//Ordre</v>
          </cell>
          <cell r="V262" t="str">
            <v xml:space="preserve"> </v>
          </cell>
          <cell r="W262" t="str">
            <v xml:space="preserve"> </v>
          </cell>
          <cell r="X262" t="str">
            <v xml:space="preserve"> </v>
          </cell>
          <cell r="Y262" t="str">
            <v xml:space="preserve"> </v>
          </cell>
          <cell r="Z262" t="str">
            <v xml:space="preserve"> </v>
          </cell>
          <cell r="AA262"/>
          <cell r="AB262"/>
          <cell r="AC262" t="str">
            <v>FSC</v>
          </cell>
          <cell r="AD262" t="str">
            <v xml:space="preserve"> </v>
          </cell>
          <cell r="AE262" t="str">
            <v xml:space="preserve"> </v>
          </cell>
          <cell r="AF262"/>
          <cell r="AG262" t="str">
            <v xml:space="preserve"> </v>
          </cell>
          <cell r="AH262" t="str">
            <v xml:space="preserve"> </v>
          </cell>
          <cell r="AI262">
            <v>1256714</v>
          </cell>
          <cell r="AJ262" t="str">
            <v>FR22000547</v>
          </cell>
          <cell r="AK262">
            <v>0</v>
          </cell>
          <cell r="AL262">
            <v>0</v>
          </cell>
          <cell r="AM262" t="str">
            <v xml:space="preserve"> </v>
          </cell>
          <cell r="AN262"/>
          <cell r="AO262" t="str">
            <v>[36043]</v>
          </cell>
          <cell r="AP262">
            <v>43576</v>
          </cell>
        </row>
        <row r="263">
          <cell r="B263">
            <v>2650181</v>
          </cell>
          <cell r="C263">
            <v>22000547</v>
          </cell>
          <cell r="D263" t="str">
            <v>SCE Caramel BS C10 PALL/36043</v>
          </cell>
          <cell r="E263">
            <v>43516</v>
          </cell>
          <cell r="F263">
            <v>1600</v>
          </cell>
          <cell r="G263">
            <v>300191</v>
          </cell>
          <cell r="H263" t="str">
            <v>20</v>
          </cell>
          <cell r="I263" t="str">
            <v>M</v>
          </cell>
          <cell r="J263">
            <v>43493</v>
          </cell>
          <cell r="K263">
            <v>43493</v>
          </cell>
          <cell r="L263" t="str">
            <v>WO</v>
          </cell>
          <cell r="M263" t="str">
            <v>KG</v>
          </cell>
          <cell r="N263" t="str">
            <v xml:space="preserve">       PL001</v>
          </cell>
          <cell r="O263">
            <v>43375</v>
          </cell>
          <cell r="P263">
            <v>0</v>
          </cell>
          <cell r="Q263" t="str">
            <v>SCE Caramel BS C10 PALL/36043</v>
          </cell>
          <cell r="R263" t="str">
            <v xml:space="preserve"> </v>
          </cell>
          <cell r="S263"/>
          <cell r="T263" t="str">
            <v xml:space="preserve"> </v>
          </cell>
          <cell r="U263" t="str">
            <v>Liste composants jointe//Ordre</v>
          </cell>
          <cell r="V263" t="str">
            <v xml:space="preserve"> </v>
          </cell>
          <cell r="W263" t="str">
            <v xml:space="preserve"> </v>
          </cell>
          <cell r="X263" t="str">
            <v xml:space="preserve"> </v>
          </cell>
          <cell r="Y263" t="str">
            <v xml:space="preserve"> </v>
          </cell>
          <cell r="Z263" t="str">
            <v xml:space="preserve"> </v>
          </cell>
          <cell r="AA263"/>
          <cell r="AB263"/>
          <cell r="AC263" t="str">
            <v>FSC</v>
          </cell>
          <cell r="AD263" t="str">
            <v xml:space="preserve"> </v>
          </cell>
          <cell r="AE263" t="str">
            <v xml:space="preserve"> </v>
          </cell>
          <cell r="AF263"/>
          <cell r="AG263" t="str">
            <v xml:space="preserve"> </v>
          </cell>
          <cell r="AH263" t="str">
            <v xml:space="preserve"> </v>
          </cell>
          <cell r="AI263">
            <v>1256714</v>
          </cell>
          <cell r="AJ263" t="str">
            <v>FR22000547</v>
          </cell>
          <cell r="AK263">
            <v>0</v>
          </cell>
          <cell r="AL263">
            <v>0</v>
          </cell>
          <cell r="AM263" t="str">
            <v xml:space="preserve"> </v>
          </cell>
          <cell r="AN263"/>
          <cell r="AO263" t="str">
            <v>[36043]</v>
          </cell>
          <cell r="AP263">
            <v>43576</v>
          </cell>
        </row>
        <row r="264">
          <cell r="B264">
            <v>2751990</v>
          </cell>
          <cell r="C264">
            <v>22000158</v>
          </cell>
          <cell r="D264" t="str">
            <v>A/SCE Chocolat C3 FUT/0278</v>
          </cell>
          <cell r="E264">
            <v>43514</v>
          </cell>
          <cell r="F264">
            <v>1400</v>
          </cell>
          <cell r="G264">
            <v>300191</v>
          </cell>
          <cell r="H264" t="str">
            <v>10</v>
          </cell>
          <cell r="I264" t="str">
            <v>M</v>
          </cell>
          <cell r="J264">
            <v>43514</v>
          </cell>
          <cell r="K264">
            <v>43514</v>
          </cell>
          <cell r="L264" t="str">
            <v>WO</v>
          </cell>
          <cell r="M264" t="str">
            <v>KG</v>
          </cell>
          <cell r="N264" t="str">
            <v xml:space="preserve">       PL001</v>
          </cell>
          <cell r="O264">
            <v>43419</v>
          </cell>
          <cell r="P264">
            <v>0</v>
          </cell>
          <cell r="Q264" t="str">
            <v>A/SCE Chocolat C3 FUT/0278</v>
          </cell>
          <cell r="R264" t="str">
            <v xml:space="preserve"> </v>
          </cell>
          <cell r="S264"/>
          <cell r="T264" t="str">
            <v xml:space="preserve"> </v>
          </cell>
          <cell r="U264" t="str">
            <v xml:space="preserve"> BT vérifié//Ordre créé</v>
          </cell>
          <cell r="V264" t="str">
            <v xml:space="preserve"> </v>
          </cell>
          <cell r="W264" t="str">
            <v xml:space="preserve"> </v>
          </cell>
          <cell r="X264" t="str">
            <v xml:space="preserve"> </v>
          </cell>
          <cell r="Y264" t="str">
            <v xml:space="preserve"> </v>
          </cell>
          <cell r="Z264" t="str">
            <v xml:space="preserve"> </v>
          </cell>
          <cell r="AA264"/>
          <cell r="AB264"/>
          <cell r="AC264" t="str">
            <v>FSC</v>
          </cell>
          <cell r="AD264" t="str">
            <v xml:space="preserve"> </v>
          </cell>
          <cell r="AE264" t="str">
            <v xml:space="preserve"> </v>
          </cell>
          <cell r="AF264"/>
          <cell r="AG264" t="str">
            <v xml:space="preserve"> </v>
          </cell>
          <cell r="AH264" t="str">
            <v xml:space="preserve"> </v>
          </cell>
          <cell r="AI264">
            <v>1157450</v>
          </cell>
          <cell r="AJ264" t="str">
            <v>FR12800025F</v>
          </cell>
          <cell r="AK264">
            <v>0</v>
          </cell>
          <cell r="AL264">
            <v>0</v>
          </cell>
          <cell r="AM264" t="str">
            <v xml:space="preserve"> </v>
          </cell>
          <cell r="AN264"/>
          <cell r="AO264" t="str">
            <v>[0278]</v>
          </cell>
          <cell r="AP264">
            <v>43604</v>
          </cell>
        </row>
        <row r="265">
          <cell r="B265">
            <v>2715616</v>
          </cell>
          <cell r="C265">
            <v>22000134</v>
          </cell>
          <cell r="D265" t="str">
            <v>SCE Frts Rouges CF C8 FUT/0307</v>
          </cell>
          <cell r="E265">
            <v>43514</v>
          </cell>
          <cell r="F265">
            <v>999</v>
          </cell>
          <cell r="G265">
            <v>300191</v>
          </cell>
          <cell r="H265" t="str">
            <v>10</v>
          </cell>
          <cell r="I265" t="str">
            <v>M</v>
          </cell>
          <cell r="J265">
            <v>43514</v>
          </cell>
          <cell r="K265">
            <v>43514</v>
          </cell>
          <cell r="L265" t="str">
            <v>WO</v>
          </cell>
          <cell r="M265" t="str">
            <v>KG</v>
          </cell>
          <cell r="N265" t="str">
            <v xml:space="preserve">       PL001</v>
          </cell>
          <cell r="O265">
            <v>43404</v>
          </cell>
          <cell r="P265">
            <v>0</v>
          </cell>
          <cell r="Q265" t="str">
            <v>Sce Fruits Rge CF C8 FUT/0307</v>
          </cell>
          <cell r="R265" t="str">
            <v xml:space="preserve"> </v>
          </cell>
          <cell r="S265"/>
          <cell r="T265" t="str">
            <v xml:space="preserve"> </v>
          </cell>
          <cell r="U265" t="str">
            <v xml:space="preserve"> BT vérifié//Ordre créé</v>
          </cell>
          <cell r="V265" t="str">
            <v xml:space="preserve"> </v>
          </cell>
          <cell r="W265" t="str">
            <v xml:space="preserve"> </v>
          </cell>
          <cell r="X265" t="str">
            <v xml:space="preserve"> </v>
          </cell>
          <cell r="Y265" t="str">
            <v xml:space="preserve"> </v>
          </cell>
          <cell r="Z265" t="str">
            <v xml:space="preserve"> </v>
          </cell>
          <cell r="AA265"/>
          <cell r="AB265"/>
          <cell r="AC265" t="str">
            <v>FSC</v>
          </cell>
          <cell r="AD265" t="str">
            <v xml:space="preserve"> </v>
          </cell>
          <cell r="AE265" t="str">
            <v xml:space="preserve"> </v>
          </cell>
          <cell r="AF265"/>
          <cell r="AG265" t="str">
            <v xml:space="preserve"> </v>
          </cell>
          <cell r="AH265" t="str">
            <v xml:space="preserve"> </v>
          </cell>
          <cell r="AI265">
            <v>1148579</v>
          </cell>
          <cell r="AJ265" t="str">
            <v>FR12800552</v>
          </cell>
          <cell r="AK265">
            <v>0</v>
          </cell>
          <cell r="AL265">
            <v>0</v>
          </cell>
          <cell r="AM265" t="str">
            <v xml:space="preserve"> </v>
          </cell>
          <cell r="AN265"/>
          <cell r="AO265" t="str">
            <v>[0307]</v>
          </cell>
          <cell r="AP265">
            <v>43529</v>
          </cell>
        </row>
        <row r="266">
          <cell r="B266">
            <v>2715610</v>
          </cell>
          <cell r="C266">
            <v>22000107</v>
          </cell>
          <cell r="D266" t="str">
            <v>SCE Abricot C12 FUT/0312</v>
          </cell>
          <cell r="E266">
            <v>43514</v>
          </cell>
          <cell r="F266">
            <v>1250</v>
          </cell>
          <cell r="G266">
            <v>300191</v>
          </cell>
          <cell r="H266" t="str">
            <v>10</v>
          </cell>
          <cell r="I266" t="str">
            <v>M</v>
          </cell>
          <cell r="J266">
            <v>43514</v>
          </cell>
          <cell r="K266">
            <v>43514</v>
          </cell>
          <cell r="L266" t="str">
            <v>WO</v>
          </cell>
          <cell r="M266" t="str">
            <v>KG</v>
          </cell>
          <cell r="N266" t="str">
            <v xml:space="preserve">       PL001</v>
          </cell>
          <cell r="O266">
            <v>43404</v>
          </cell>
          <cell r="P266">
            <v>0</v>
          </cell>
          <cell r="Q266" t="str">
            <v>Sce Abricot C12 FUT/0312</v>
          </cell>
          <cell r="R266" t="str">
            <v xml:space="preserve"> </v>
          </cell>
          <cell r="S266"/>
          <cell r="T266" t="str">
            <v xml:space="preserve"> </v>
          </cell>
          <cell r="U266" t="str">
            <v xml:space="preserve"> BT vérifié//Ordre créé</v>
          </cell>
          <cell r="V266" t="str">
            <v xml:space="preserve"> </v>
          </cell>
          <cell r="W266" t="str">
            <v xml:space="preserve"> </v>
          </cell>
          <cell r="X266" t="str">
            <v xml:space="preserve"> </v>
          </cell>
          <cell r="Y266" t="str">
            <v xml:space="preserve"> </v>
          </cell>
          <cell r="Z266" t="str">
            <v xml:space="preserve"> </v>
          </cell>
          <cell r="AA266"/>
          <cell r="AB266"/>
          <cell r="AC266" t="str">
            <v>FSC</v>
          </cell>
          <cell r="AD266" t="str">
            <v xml:space="preserve"> </v>
          </cell>
          <cell r="AE266" t="str">
            <v xml:space="preserve"> </v>
          </cell>
          <cell r="AF266"/>
          <cell r="AG266" t="str">
            <v xml:space="preserve"> </v>
          </cell>
          <cell r="AH266" t="str">
            <v xml:space="preserve"> </v>
          </cell>
          <cell r="AI266">
            <v>1148552</v>
          </cell>
          <cell r="AJ266" t="str">
            <v>FR12800422</v>
          </cell>
          <cell r="AK266">
            <v>0</v>
          </cell>
          <cell r="AL266">
            <v>0</v>
          </cell>
          <cell r="AM266" t="str">
            <v xml:space="preserve"> </v>
          </cell>
          <cell r="AN266"/>
          <cell r="AO266" t="str">
            <v>[0312]</v>
          </cell>
          <cell r="AP266">
            <v>43529</v>
          </cell>
        </row>
        <row r="267">
          <cell r="B267">
            <v>2715609</v>
          </cell>
          <cell r="C267">
            <v>22000107</v>
          </cell>
          <cell r="D267" t="str">
            <v>SCE Abricot C12 FUT/0312</v>
          </cell>
          <cell r="E267">
            <v>43514</v>
          </cell>
          <cell r="F267">
            <v>1250</v>
          </cell>
          <cell r="G267">
            <v>300191</v>
          </cell>
          <cell r="H267" t="str">
            <v>10</v>
          </cell>
          <cell r="I267" t="str">
            <v>M</v>
          </cell>
          <cell r="J267">
            <v>43514</v>
          </cell>
          <cell r="K267">
            <v>43514</v>
          </cell>
          <cell r="L267" t="str">
            <v>WO</v>
          </cell>
          <cell r="M267" t="str">
            <v>KG</v>
          </cell>
          <cell r="N267" t="str">
            <v xml:space="preserve">       PL001</v>
          </cell>
          <cell r="O267">
            <v>43404</v>
          </cell>
          <cell r="P267">
            <v>0</v>
          </cell>
          <cell r="Q267" t="str">
            <v>Sce Abricot C12 FUT/0312</v>
          </cell>
          <cell r="R267" t="str">
            <v xml:space="preserve"> </v>
          </cell>
          <cell r="S267"/>
          <cell r="T267" t="str">
            <v xml:space="preserve"> </v>
          </cell>
          <cell r="U267" t="str">
            <v xml:space="preserve"> BT vérifié//Ordre créé</v>
          </cell>
          <cell r="V267" t="str">
            <v xml:space="preserve"> </v>
          </cell>
          <cell r="W267" t="str">
            <v xml:space="preserve"> </v>
          </cell>
          <cell r="X267" t="str">
            <v xml:space="preserve"> </v>
          </cell>
          <cell r="Y267" t="str">
            <v xml:space="preserve"> </v>
          </cell>
          <cell r="Z267" t="str">
            <v xml:space="preserve"> </v>
          </cell>
          <cell r="AA267"/>
          <cell r="AB267"/>
          <cell r="AC267" t="str">
            <v>FSC</v>
          </cell>
          <cell r="AD267" t="str">
            <v xml:space="preserve"> </v>
          </cell>
          <cell r="AE267" t="str">
            <v xml:space="preserve"> </v>
          </cell>
          <cell r="AF267"/>
          <cell r="AG267" t="str">
            <v xml:space="preserve"> </v>
          </cell>
          <cell r="AH267" t="str">
            <v xml:space="preserve"> </v>
          </cell>
          <cell r="AI267">
            <v>1148552</v>
          </cell>
          <cell r="AJ267" t="str">
            <v>FR12800422</v>
          </cell>
          <cell r="AK267">
            <v>0</v>
          </cell>
          <cell r="AL267">
            <v>0</v>
          </cell>
          <cell r="AM267" t="str">
            <v xml:space="preserve"> </v>
          </cell>
          <cell r="AN267"/>
          <cell r="AO267" t="str">
            <v>[0312]</v>
          </cell>
          <cell r="AP267">
            <v>43529</v>
          </cell>
        </row>
        <row r="268">
          <cell r="B268">
            <v>2715589</v>
          </cell>
          <cell r="C268">
            <v>22000080</v>
          </cell>
          <cell r="D268" t="str">
            <v>SCE Cacao Maigre C9 PALL/0313</v>
          </cell>
          <cell r="E268">
            <v>43514</v>
          </cell>
          <cell r="F268">
            <v>1600</v>
          </cell>
          <cell r="G268">
            <v>300191</v>
          </cell>
          <cell r="H268" t="str">
            <v>10</v>
          </cell>
          <cell r="I268" t="str">
            <v>M</v>
          </cell>
          <cell r="J268">
            <v>43514</v>
          </cell>
          <cell r="K268">
            <v>43514</v>
          </cell>
          <cell r="L268" t="str">
            <v>WO</v>
          </cell>
          <cell r="M268" t="str">
            <v>KG</v>
          </cell>
          <cell r="N268" t="str">
            <v xml:space="preserve">       PL001</v>
          </cell>
          <cell r="O268">
            <v>43404</v>
          </cell>
          <cell r="P268">
            <v>0</v>
          </cell>
          <cell r="Q268" t="str">
            <v>Sce Cacao Maigre C9 PALL/0313</v>
          </cell>
          <cell r="R268" t="str">
            <v xml:space="preserve"> </v>
          </cell>
          <cell r="S268"/>
          <cell r="T268" t="str">
            <v xml:space="preserve"> </v>
          </cell>
          <cell r="U268" t="str">
            <v xml:space="preserve"> BT vérifié//Ordre créé</v>
          </cell>
          <cell r="V268" t="str">
            <v xml:space="preserve"> </v>
          </cell>
          <cell r="W268" t="str">
            <v xml:space="preserve"> </v>
          </cell>
          <cell r="X268" t="str">
            <v xml:space="preserve"> </v>
          </cell>
          <cell r="Y268" t="str">
            <v xml:space="preserve"> </v>
          </cell>
          <cell r="Z268" t="str">
            <v xml:space="preserve"> </v>
          </cell>
          <cell r="AA268"/>
          <cell r="AB268"/>
          <cell r="AC268" t="str">
            <v>FSC</v>
          </cell>
          <cell r="AD268" t="str">
            <v xml:space="preserve"> </v>
          </cell>
          <cell r="AE268" t="str">
            <v xml:space="preserve"> </v>
          </cell>
          <cell r="AF268"/>
          <cell r="AG268" t="str">
            <v xml:space="preserve"> </v>
          </cell>
          <cell r="AH268" t="str">
            <v xml:space="preserve"> </v>
          </cell>
          <cell r="AI268">
            <v>1148525</v>
          </cell>
          <cell r="AJ268" t="str">
            <v>FR12800232</v>
          </cell>
          <cell r="AK268">
            <v>0</v>
          </cell>
          <cell r="AL268">
            <v>0</v>
          </cell>
          <cell r="AM268" t="str">
            <v xml:space="preserve"> </v>
          </cell>
          <cell r="AN268"/>
          <cell r="AO268" t="str">
            <v>[0313]</v>
          </cell>
          <cell r="AP268">
            <v>43529</v>
          </cell>
        </row>
        <row r="269">
          <cell r="B269">
            <v>2715590</v>
          </cell>
          <cell r="C269">
            <v>22000080</v>
          </cell>
          <cell r="D269" t="str">
            <v>SCE Cacao Maigre C9 PALL/0313</v>
          </cell>
          <cell r="E269">
            <v>43514</v>
          </cell>
          <cell r="F269">
            <v>1600</v>
          </cell>
          <cell r="G269">
            <v>300191</v>
          </cell>
          <cell r="H269" t="str">
            <v>10</v>
          </cell>
          <cell r="I269" t="str">
            <v>M</v>
          </cell>
          <cell r="J269">
            <v>43514</v>
          </cell>
          <cell r="K269">
            <v>43514</v>
          </cell>
          <cell r="L269" t="str">
            <v>WO</v>
          </cell>
          <cell r="M269" t="str">
            <v>KG</v>
          </cell>
          <cell r="N269" t="str">
            <v xml:space="preserve">       PL001</v>
          </cell>
          <cell r="O269">
            <v>43404</v>
          </cell>
          <cell r="P269">
            <v>0</v>
          </cell>
          <cell r="Q269" t="str">
            <v>Sce Cacao Maigre C9 PALL/0313</v>
          </cell>
          <cell r="R269" t="str">
            <v xml:space="preserve"> </v>
          </cell>
          <cell r="S269"/>
          <cell r="T269" t="str">
            <v xml:space="preserve"> </v>
          </cell>
          <cell r="U269" t="str">
            <v xml:space="preserve"> BT vérifié//Ordre créé</v>
          </cell>
          <cell r="V269" t="str">
            <v xml:space="preserve"> </v>
          </cell>
          <cell r="W269" t="str">
            <v xml:space="preserve"> </v>
          </cell>
          <cell r="X269" t="str">
            <v xml:space="preserve"> </v>
          </cell>
          <cell r="Y269" t="str">
            <v xml:space="preserve"> </v>
          </cell>
          <cell r="Z269" t="str">
            <v xml:space="preserve"> </v>
          </cell>
          <cell r="AA269"/>
          <cell r="AB269"/>
          <cell r="AC269" t="str">
            <v>FSC</v>
          </cell>
          <cell r="AD269" t="str">
            <v xml:space="preserve"> </v>
          </cell>
          <cell r="AE269" t="str">
            <v xml:space="preserve"> </v>
          </cell>
          <cell r="AF269"/>
          <cell r="AG269" t="str">
            <v xml:space="preserve"> </v>
          </cell>
          <cell r="AH269" t="str">
            <v xml:space="preserve"> </v>
          </cell>
          <cell r="AI269">
            <v>1148525</v>
          </cell>
          <cell r="AJ269" t="str">
            <v>FR12800232</v>
          </cell>
          <cell r="AK269">
            <v>0</v>
          </cell>
          <cell r="AL269">
            <v>0</v>
          </cell>
          <cell r="AM269" t="str">
            <v xml:space="preserve"> </v>
          </cell>
          <cell r="AN269"/>
          <cell r="AO269" t="str">
            <v>[0313]</v>
          </cell>
          <cell r="AP269">
            <v>43529</v>
          </cell>
        </row>
        <row r="270">
          <cell r="B270">
            <v>2715587</v>
          </cell>
          <cell r="C270">
            <v>22000080</v>
          </cell>
          <cell r="D270" t="str">
            <v>SCE Cacao Maigre C9 PALL/0313</v>
          </cell>
          <cell r="E270">
            <v>43514</v>
          </cell>
          <cell r="F270">
            <v>1600</v>
          </cell>
          <cell r="G270">
            <v>300191</v>
          </cell>
          <cell r="H270" t="str">
            <v>10</v>
          </cell>
          <cell r="I270" t="str">
            <v>M</v>
          </cell>
          <cell r="J270">
            <v>43514</v>
          </cell>
          <cell r="K270">
            <v>43514</v>
          </cell>
          <cell r="L270" t="str">
            <v>WO</v>
          </cell>
          <cell r="M270" t="str">
            <v>KG</v>
          </cell>
          <cell r="N270" t="str">
            <v xml:space="preserve">       PL001</v>
          </cell>
          <cell r="O270">
            <v>43404</v>
          </cell>
          <cell r="P270">
            <v>0</v>
          </cell>
          <cell r="Q270" t="str">
            <v>Sce Cacao Maigre C9 PALL/0313</v>
          </cell>
          <cell r="R270" t="str">
            <v xml:space="preserve"> </v>
          </cell>
          <cell r="S270"/>
          <cell r="T270" t="str">
            <v xml:space="preserve"> </v>
          </cell>
          <cell r="U270" t="str">
            <v xml:space="preserve"> BT vérifié//Ordre créé</v>
          </cell>
          <cell r="V270" t="str">
            <v xml:space="preserve"> </v>
          </cell>
          <cell r="W270" t="str">
            <v xml:space="preserve"> </v>
          </cell>
          <cell r="X270" t="str">
            <v xml:space="preserve"> </v>
          </cell>
          <cell r="Y270" t="str">
            <v xml:space="preserve"> </v>
          </cell>
          <cell r="Z270" t="str">
            <v xml:space="preserve"> </v>
          </cell>
          <cell r="AA270"/>
          <cell r="AB270"/>
          <cell r="AC270" t="str">
            <v>FSC</v>
          </cell>
          <cell r="AD270" t="str">
            <v xml:space="preserve"> </v>
          </cell>
          <cell r="AE270" t="str">
            <v xml:space="preserve"> </v>
          </cell>
          <cell r="AF270"/>
          <cell r="AG270" t="str">
            <v xml:space="preserve"> </v>
          </cell>
          <cell r="AH270" t="str">
            <v xml:space="preserve"> </v>
          </cell>
          <cell r="AI270">
            <v>1148525</v>
          </cell>
          <cell r="AJ270" t="str">
            <v>FR12800232</v>
          </cell>
          <cell r="AK270">
            <v>0</v>
          </cell>
          <cell r="AL270">
            <v>0</v>
          </cell>
          <cell r="AM270" t="str">
            <v xml:space="preserve"> </v>
          </cell>
          <cell r="AN270"/>
          <cell r="AO270" t="str">
            <v>[0313]</v>
          </cell>
          <cell r="AP270">
            <v>43529</v>
          </cell>
        </row>
        <row r="271">
          <cell r="B271">
            <v>2715591</v>
          </cell>
          <cell r="C271">
            <v>22000080</v>
          </cell>
          <cell r="D271" t="str">
            <v>SCE Cacao Maigre C9 PALL/0313</v>
          </cell>
          <cell r="E271">
            <v>43514</v>
          </cell>
          <cell r="F271">
            <v>1600</v>
          </cell>
          <cell r="G271">
            <v>300191</v>
          </cell>
          <cell r="H271" t="str">
            <v>10</v>
          </cell>
          <cell r="I271" t="str">
            <v>M</v>
          </cell>
          <cell r="J271">
            <v>43514</v>
          </cell>
          <cell r="K271">
            <v>43514</v>
          </cell>
          <cell r="L271" t="str">
            <v>WO</v>
          </cell>
          <cell r="M271" t="str">
            <v>KG</v>
          </cell>
          <cell r="N271" t="str">
            <v xml:space="preserve">       PL001</v>
          </cell>
          <cell r="O271">
            <v>43404</v>
          </cell>
          <cell r="P271">
            <v>0</v>
          </cell>
          <cell r="Q271" t="str">
            <v>Sce Cacao Maigre C9 PALL/0313</v>
          </cell>
          <cell r="R271" t="str">
            <v xml:space="preserve"> </v>
          </cell>
          <cell r="S271"/>
          <cell r="T271" t="str">
            <v xml:space="preserve"> </v>
          </cell>
          <cell r="U271" t="str">
            <v xml:space="preserve"> BT vérifié//Ordre créé</v>
          </cell>
          <cell r="V271" t="str">
            <v xml:space="preserve"> </v>
          </cell>
          <cell r="W271" t="str">
            <v xml:space="preserve"> </v>
          </cell>
          <cell r="X271" t="str">
            <v xml:space="preserve"> </v>
          </cell>
          <cell r="Y271" t="str">
            <v xml:space="preserve"> </v>
          </cell>
          <cell r="Z271" t="str">
            <v xml:space="preserve"> </v>
          </cell>
          <cell r="AA271"/>
          <cell r="AB271"/>
          <cell r="AC271" t="str">
            <v>FSC</v>
          </cell>
          <cell r="AD271" t="str">
            <v xml:space="preserve"> </v>
          </cell>
          <cell r="AE271" t="str">
            <v xml:space="preserve"> </v>
          </cell>
          <cell r="AF271"/>
          <cell r="AG271" t="str">
            <v xml:space="preserve"> </v>
          </cell>
          <cell r="AH271" t="str">
            <v xml:space="preserve"> </v>
          </cell>
          <cell r="AI271">
            <v>1148525</v>
          </cell>
          <cell r="AJ271" t="str">
            <v>FR12800232</v>
          </cell>
          <cell r="AK271">
            <v>0</v>
          </cell>
          <cell r="AL271">
            <v>0</v>
          </cell>
          <cell r="AM271" t="str">
            <v xml:space="preserve"> </v>
          </cell>
          <cell r="AN271"/>
          <cell r="AO271" t="str">
            <v>[0313]</v>
          </cell>
          <cell r="AP271">
            <v>43529</v>
          </cell>
        </row>
        <row r="272">
          <cell r="B272">
            <v>2715588</v>
          </cell>
          <cell r="C272">
            <v>22000080</v>
          </cell>
          <cell r="D272" t="str">
            <v>SCE Cacao Maigre C9 PALL/0313</v>
          </cell>
          <cell r="E272">
            <v>43514</v>
          </cell>
          <cell r="F272">
            <v>1600</v>
          </cell>
          <cell r="G272">
            <v>300191</v>
          </cell>
          <cell r="H272" t="str">
            <v>10</v>
          </cell>
          <cell r="I272" t="str">
            <v>M</v>
          </cell>
          <cell r="J272">
            <v>43514</v>
          </cell>
          <cell r="K272">
            <v>43514</v>
          </cell>
          <cell r="L272" t="str">
            <v>WO</v>
          </cell>
          <cell r="M272" t="str">
            <v>KG</v>
          </cell>
          <cell r="N272" t="str">
            <v xml:space="preserve">       PL001</v>
          </cell>
          <cell r="O272">
            <v>43404</v>
          </cell>
          <cell r="P272">
            <v>0</v>
          </cell>
          <cell r="Q272" t="str">
            <v>Sce Cacao Maigre C9 PALL/0313</v>
          </cell>
          <cell r="R272" t="str">
            <v xml:space="preserve"> </v>
          </cell>
          <cell r="S272"/>
          <cell r="T272" t="str">
            <v xml:space="preserve"> </v>
          </cell>
          <cell r="U272" t="str">
            <v xml:space="preserve"> BT vérifié//Ordre créé</v>
          </cell>
          <cell r="V272" t="str">
            <v xml:space="preserve"> </v>
          </cell>
          <cell r="W272" t="str">
            <v xml:space="preserve"> </v>
          </cell>
          <cell r="X272" t="str">
            <v xml:space="preserve"> </v>
          </cell>
          <cell r="Y272" t="str">
            <v xml:space="preserve"> </v>
          </cell>
          <cell r="Z272" t="str">
            <v xml:space="preserve"> </v>
          </cell>
          <cell r="AA272"/>
          <cell r="AB272"/>
          <cell r="AC272" t="str">
            <v>FSC</v>
          </cell>
          <cell r="AD272" t="str">
            <v xml:space="preserve"> </v>
          </cell>
          <cell r="AE272" t="str">
            <v xml:space="preserve"> </v>
          </cell>
          <cell r="AF272"/>
          <cell r="AG272" t="str">
            <v xml:space="preserve"> </v>
          </cell>
          <cell r="AH272" t="str">
            <v xml:space="preserve"> </v>
          </cell>
          <cell r="AI272">
            <v>1148525</v>
          </cell>
          <cell r="AJ272" t="str">
            <v>FR12800232</v>
          </cell>
          <cell r="AK272">
            <v>0</v>
          </cell>
          <cell r="AL272">
            <v>0</v>
          </cell>
          <cell r="AM272" t="str">
            <v xml:space="preserve"> </v>
          </cell>
          <cell r="AN272"/>
          <cell r="AO272" t="str">
            <v>[0313]</v>
          </cell>
          <cell r="AP272">
            <v>43529</v>
          </cell>
        </row>
        <row r="273">
          <cell r="B273">
            <v>2699360</v>
          </cell>
          <cell r="C273">
            <v>22000142</v>
          </cell>
          <cell r="D273" t="str">
            <v>SCE Caramel Lait C9 FUT/0316</v>
          </cell>
          <cell r="E273">
            <v>43514</v>
          </cell>
          <cell r="F273">
            <v>1600</v>
          </cell>
          <cell r="G273">
            <v>300191</v>
          </cell>
          <cell r="H273" t="str">
            <v>10</v>
          </cell>
          <cell r="I273" t="str">
            <v>M</v>
          </cell>
          <cell r="J273">
            <v>43514</v>
          </cell>
          <cell r="K273">
            <v>43514</v>
          </cell>
          <cell r="L273" t="str">
            <v>WO</v>
          </cell>
          <cell r="M273" t="str">
            <v>KG</v>
          </cell>
          <cell r="N273" t="str">
            <v xml:space="preserve">       PL001</v>
          </cell>
          <cell r="O273">
            <v>43396</v>
          </cell>
          <cell r="P273">
            <v>0</v>
          </cell>
          <cell r="Q273" t="str">
            <v>Sce Cara Au Lait C9 FUT/0316</v>
          </cell>
          <cell r="R273" t="str">
            <v xml:space="preserve"> </v>
          </cell>
          <cell r="S273"/>
          <cell r="T273" t="str">
            <v xml:space="preserve"> </v>
          </cell>
          <cell r="U273" t="str">
            <v xml:space="preserve"> BT vérifié//Ordre créé</v>
          </cell>
          <cell r="V273" t="str">
            <v xml:space="preserve"> </v>
          </cell>
          <cell r="W273" t="str">
            <v xml:space="preserve"> </v>
          </cell>
          <cell r="X273" t="str">
            <v xml:space="preserve"> </v>
          </cell>
          <cell r="Y273" t="str">
            <v xml:space="preserve"> </v>
          </cell>
          <cell r="Z273" t="str">
            <v xml:space="preserve"> </v>
          </cell>
          <cell r="AA273"/>
          <cell r="AB273"/>
          <cell r="AC273" t="str">
            <v>FSC</v>
          </cell>
          <cell r="AD273" t="str">
            <v xml:space="preserve"> </v>
          </cell>
          <cell r="AE273" t="str">
            <v xml:space="preserve"> </v>
          </cell>
          <cell r="AF273"/>
          <cell r="AG273" t="str">
            <v xml:space="preserve"> </v>
          </cell>
          <cell r="AH273" t="str">
            <v xml:space="preserve"> </v>
          </cell>
          <cell r="AI273">
            <v>1148587</v>
          </cell>
          <cell r="AJ273" t="str">
            <v>FR12800586</v>
          </cell>
          <cell r="AK273">
            <v>0</v>
          </cell>
          <cell r="AL273">
            <v>0</v>
          </cell>
          <cell r="AM273" t="str">
            <v xml:space="preserve"> </v>
          </cell>
          <cell r="AN273"/>
          <cell r="AO273" t="str">
            <v>[0316]</v>
          </cell>
          <cell r="AP273">
            <v>43545</v>
          </cell>
        </row>
        <row r="274">
          <cell r="B274">
            <v>2715617</v>
          </cell>
          <cell r="C274">
            <v>22000142</v>
          </cell>
          <cell r="D274" t="str">
            <v>SCE Caramel Lait C9 FUT/0316</v>
          </cell>
          <cell r="E274">
            <v>43514</v>
          </cell>
          <cell r="F274">
            <v>1600</v>
          </cell>
          <cell r="G274">
            <v>300191</v>
          </cell>
          <cell r="H274" t="str">
            <v>10</v>
          </cell>
          <cell r="I274" t="str">
            <v>M</v>
          </cell>
          <cell r="J274">
            <v>43514</v>
          </cell>
          <cell r="K274">
            <v>43514</v>
          </cell>
          <cell r="L274" t="str">
            <v>WO</v>
          </cell>
          <cell r="M274" t="str">
            <v>KG</v>
          </cell>
          <cell r="N274" t="str">
            <v xml:space="preserve">       PL001</v>
          </cell>
          <cell r="O274">
            <v>43404</v>
          </cell>
          <cell r="P274">
            <v>0</v>
          </cell>
          <cell r="Q274" t="str">
            <v>Sce Cara Au Lait C9 FUT/0316</v>
          </cell>
          <cell r="R274" t="str">
            <v xml:space="preserve"> </v>
          </cell>
          <cell r="S274"/>
          <cell r="T274" t="str">
            <v xml:space="preserve"> </v>
          </cell>
          <cell r="U274" t="str">
            <v xml:space="preserve"> BT vérifié//Ordre créé</v>
          </cell>
          <cell r="V274" t="str">
            <v xml:space="preserve"> </v>
          </cell>
          <cell r="W274" t="str">
            <v xml:space="preserve"> </v>
          </cell>
          <cell r="X274" t="str">
            <v xml:space="preserve"> </v>
          </cell>
          <cell r="Y274" t="str">
            <v xml:space="preserve"> </v>
          </cell>
          <cell r="Z274" t="str">
            <v xml:space="preserve"> </v>
          </cell>
          <cell r="AA274"/>
          <cell r="AB274"/>
          <cell r="AC274" t="str">
            <v>FSC</v>
          </cell>
          <cell r="AD274" t="str">
            <v xml:space="preserve"> </v>
          </cell>
          <cell r="AE274" t="str">
            <v xml:space="preserve"> </v>
          </cell>
          <cell r="AF274"/>
          <cell r="AG274" t="str">
            <v xml:space="preserve"> </v>
          </cell>
          <cell r="AH274" t="str">
            <v xml:space="preserve"> </v>
          </cell>
          <cell r="AI274">
            <v>1148587</v>
          </cell>
          <cell r="AJ274" t="str">
            <v>FR12800586</v>
          </cell>
          <cell r="AK274">
            <v>0</v>
          </cell>
          <cell r="AL274">
            <v>0</v>
          </cell>
          <cell r="AM274" t="str">
            <v xml:space="preserve"> </v>
          </cell>
          <cell r="AN274"/>
          <cell r="AO274" t="str">
            <v>[0316]</v>
          </cell>
          <cell r="AP274">
            <v>43545</v>
          </cell>
        </row>
        <row r="275">
          <cell r="B275">
            <v>2715618</v>
          </cell>
          <cell r="C275">
            <v>22000142</v>
          </cell>
          <cell r="D275" t="str">
            <v>SCE Caramel Lait C9 FUT/0316</v>
          </cell>
          <cell r="E275">
            <v>43514</v>
          </cell>
          <cell r="F275">
            <v>1600</v>
          </cell>
          <cell r="G275">
            <v>300191</v>
          </cell>
          <cell r="H275" t="str">
            <v>10</v>
          </cell>
          <cell r="I275" t="str">
            <v>M</v>
          </cell>
          <cell r="J275">
            <v>43514</v>
          </cell>
          <cell r="K275">
            <v>43514</v>
          </cell>
          <cell r="L275" t="str">
            <v>WO</v>
          </cell>
          <cell r="M275" t="str">
            <v>KG</v>
          </cell>
          <cell r="N275" t="str">
            <v xml:space="preserve">       PL001</v>
          </cell>
          <cell r="O275">
            <v>43404</v>
          </cell>
          <cell r="P275">
            <v>0</v>
          </cell>
          <cell r="Q275" t="str">
            <v>Sce Cara Au Lait C9 FUT/0316</v>
          </cell>
          <cell r="R275" t="str">
            <v xml:space="preserve"> </v>
          </cell>
          <cell r="S275"/>
          <cell r="T275" t="str">
            <v xml:space="preserve"> </v>
          </cell>
          <cell r="U275" t="str">
            <v xml:space="preserve"> BT vérifié//Ordre créé</v>
          </cell>
          <cell r="V275" t="str">
            <v xml:space="preserve"> </v>
          </cell>
          <cell r="W275" t="str">
            <v xml:space="preserve"> </v>
          </cell>
          <cell r="X275" t="str">
            <v xml:space="preserve"> </v>
          </cell>
          <cell r="Y275" t="str">
            <v xml:space="preserve"> </v>
          </cell>
          <cell r="Z275" t="str">
            <v xml:space="preserve"> </v>
          </cell>
          <cell r="AA275"/>
          <cell r="AB275"/>
          <cell r="AC275" t="str">
            <v>FSC</v>
          </cell>
          <cell r="AD275" t="str">
            <v xml:space="preserve"> </v>
          </cell>
          <cell r="AE275" t="str">
            <v xml:space="preserve"> </v>
          </cell>
          <cell r="AF275"/>
          <cell r="AG275" t="str">
            <v xml:space="preserve"> </v>
          </cell>
          <cell r="AH275" t="str">
            <v xml:space="preserve"> </v>
          </cell>
          <cell r="AI275">
            <v>1148587</v>
          </cell>
          <cell r="AJ275" t="str">
            <v>FR12800586</v>
          </cell>
          <cell r="AK275">
            <v>0</v>
          </cell>
          <cell r="AL275">
            <v>0</v>
          </cell>
          <cell r="AM275" t="str">
            <v xml:space="preserve"> </v>
          </cell>
          <cell r="AN275"/>
          <cell r="AO275" t="str">
            <v>[0316]</v>
          </cell>
          <cell r="AP275">
            <v>43545</v>
          </cell>
        </row>
        <row r="276">
          <cell r="B276">
            <v>2751994</v>
          </cell>
          <cell r="C276">
            <v>22000266</v>
          </cell>
          <cell r="D276" t="str">
            <v>SCE Framboise C14 FUT/0351</v>
          </cell>
          <cell r="E276">
            <v>43514</v>
          </cell>
          <cell r="F276">
            <v>1600</v>
          </cell>
          <cell r="G276">
            <v>300191</v>
          </cell>
          <cell r="H276" t="str">
            <v>10</v>
          </cell>
          <cell r="I276" t="str">
            <v>M</v>
          </cell>
          <cell r="J276">
            <v>43514</v>
          </cell>
          <cell r="K276">
            <v>43514</v>
          </cell>
          <cell r="L276" t="str">
            <v>WO</v>
          </cell>
          <cell r="M276" t="str">
            <v>KG</v>
          </cell>
          <cell r="N276" t="str">
            <v xml:space="preserve">       PL001</v>
          </cell>
          <cell r="O276">
            <v>43419</v>
          </cell>
          <cell r="P276">
            <v>0</v>
          </cell>
          <cell r="Q276" t="str">
            <v>SCE Framboise C14 FUT/0351</v>
          </cell>
          <cell r="R276" t="str">
            <v xml:space="preserve"> </v>
          </cell>
          <cell r="S276"/>
          <cell r="T276" t="str">
            <v xml:space="preserve"> </v>
          </cell>
          <cell r="U276" t="str">
            <v xml:space="preserve"> BT vérifié//Ordre créé</v>
          </cell>
          <cell r="V276" t="str">
            <v xml:space="preserve"> </v>
          </cell>
          <cell r="W276" t="str">
            <v xml:space="preserve"> </v>
          </cell>
          <cell r="X276" t="str">
            <v xml:space="preserve"> </v>
          </cell>
          <cell r="Y276" t="str">
            <v xml:space="preserve"> </v>
          </cell>
          <cell r="Z276" t="str">
            <v xml:space="preserve"> </v>
          </cell>
          <cell r="AA276"/>
          <cell r="AB276"/>
          <cell r="AC276" t="str">
            <v>FSC</v>
          </cell>
          <cell r="AD276" t="str">
            <v xml:space="preserve"> </v>
          </cell>
          <cell r="AE276" t="str">
            <v xml:space="preserve"> </v>
          </cell>
          <cell r="AF276"/>
          <cell r="AG276" t="str">
            <v xml:space="preserve"> </v>
          </cell>
          <cell r="AH276" t="str">
            <v xml:space="preserve"> </v>
          </cell>
          <cell r="AI276">
            <v>1157458</v>
          </cell>
          <cell r="AJ276" t="str">
            <v>FR12800182F</v>
          </cell>
          <cell r="AK276">
            <v>0</v>
          </cell>
          <cell r="AL276">
            <v>0</v>
          </cell>
          <cell r="AM276" t="str">
            <v xml:space="preserve"> </v>
          </cell>
          <cell r="AN276"/>
          <cell r="AO276" t="str">
            <v>[0351]</v>
          </cell>
          <cell r="AP276">
            <v>43535</v>
          </cell>
        </row>
        <row r="277">
          <cell r="B277">
            <v>2715602</v>
          </cell>
          <cell r="C277">
            <v>22000098</v>
          </cell>
          <cell r="D277" t="str">
            <v>SCE Framboise C8 PALL/0352</v>
          </cell>
          <cell r="E277">
            <v>43514</v>
          </cell>
          <cell r="F277">
            <v>900</v>
          </cell>
          <cell r="G277">
            <v>300191</v>
          </cell>
          <cell r="H277" t="str">
            <v>10</v>
          </cell>
          <cell r="I277" t="str">
            <v>M</v>
          </cell>
          <cell r="J277">
            <v>43514</v>
          </cell>
          <cell r="K277">
            <v>43514</v>
          </cell>
          <cell r="L277" t="str">
            <v>WO</v>
          </cell>
          <cell r="M277" t="str">
            <v>KG</v>
          </cell>
          <cell r="N277" t="str">
            <v xml:space="preserve">       PL001</v>
          </cell>
          <cell r="O277">
            <v>43404</v>
          </cell>
          <cell r="P277">
            <v>0</v>
          </cell>
          <cell r="Q277" t="str">
            <v>Sce Framboise C8 PALL/0352</v>
          </cell>
          <cell r="R277" t="str">
            <v xml:space="preserve"> </v>
          </cell>
          <cell r="S277"/>
          <cell r="T277" t="str">
            <v xml:space="preserve"> </v>
          </cell>
          <cell r="U277" t="str">
            <v xml:space="preserve"> BT vérifié//Ordre créé</v>
          </cell>
          <cell r="V277" t="str">
            <v xml:space="preserve"> </v>
          </cell>
          <cell r="W277" t="str">
            <v xml:space="preserve"> </v>
          </cell>
          <cell r="X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/>
          <cell r="AB277"/>
          <cell r="AC277" t="str">
            <v>FSC</v>
          </cell>
          <cell r="AD277" t="str">
            <v xml:space="preserve"> </v>
          </cell>
          <cell r="AE277" t="str">
            <v xml:space="preserve"> </v>
          </cell>
          <cell r="AF277"/>
          <cell r="AG277" t="str">
            <v xml:space="preserve"> </v>
          </cell>
          <cell r="AH277" t="str">
            <v xml:space="preserve"> </v>
          </cell>
          <cell r="AI277">
            <v>1148543</v>
          </cell>
          <cell r="AJ277" t="str">
            <v>FR12800342</v>
          </cell>
          <cell r="AK277">
            <v>0</v>
          </cell>
          <cell r="AL277">
            <v>0</v>
          </cell>
          <cell r="AM277" t="str">
            <v xml:space="preserve"> </v>
          </cell>
          <cell r="AN277"/>
          <cell r="AO277" t="str">
            <v>[0352]</v>
          </cell>
          <cell r="AP277">
            <v>43535</v>
          </cell>
        </row>
        <row r="278">
          <cell r="B278">
            <v>2792690</v>
          </cell>
          <cell r="C278">
            <v>22000098</v>
          </cell>
          <cell r="D278" t="str">
            <v>SCE Framboise C8 PALL/0352</v>
          </cell>
          <cell r="E278">
            <v>43514</v>
          </cell>
          <cell r="F278">
            <v>900</v>
          </cell>
          <cell r="G278">
            <v>300191</v>
          </cell>
          <cell r="H278" t="str">
            <v>10</v>
          </cell>
          <cell r="I278" t="str">
            <v>M</v>
          </cell>
          <cell r="J278">
            <v>43514</v>
          </cell>
          <cell r="K278">
            <v>43514</v>
          </cell>
          <cell r="L278" t="str">
            <v>WO</v>
          </cell>
          <cell r="M278" t="str">
            <v>KG</v>
          </cell>
          <cell r="N278" t="str">
            <v xml:space="preserve">       PL001</v>
          </cell>
          <cell r="O278">
            <v>43438</v>
          </cell>
          <cell r="P278">
            <v>0</v>
          </cell>
          <cell r="Q278" t="str">
            <v>SCE Framboise C8 PALL/0352</v>
          </cell>
          <cell r="R278" t="str">
            <v xml:space="preserve"> </v>
          </cell>
          <cell r="S278"/>
          <cell r="T278" t="str">
            <v xml:space="preserve"> </v>
          </cell>
          <cell r="U278" t="str">
            <v xml:space="preserve"> BT vérifié//Ordre créé</v>
          </cell>
          <cell r="V278" t="str">
            <v xml:space="preserve"> </v>
          </cell>
          <cell r="W278" t="str">
            <v xml:space="preserve"> </v>
          </cell>
          <cell r="X278" t="str">
            <v xml:space="preserve"> </v>
          </cell>
          <cell r="Y278" t="str">
            <v xml:space="preserve"> </v>
          </cell>
          <cell r="Z278" t="str">
            <v xml:space="preserve"> </v>
          </cell>
          <cell r="AA278"/>
          <cell r="AB278"/>
          <cell r="AC278" t="str">
            <v>FSC</v>
          </cell>
          <cell r="AD278" t="str">
            <v xml:space="preserve"> </v>
          </cell>
          <cell r="AE278" t="str">
            <v xml:space="preserve"> </v>
          </cell>
          <cell r="AF278"/>
          <cell r="AG278" t="str">
            <v xml:space="preserve"> </v>
          </cell>
          <cell r="AH278" t="str">
            <v xml:space="preserve"> </v>
          </cell>
          <cell r="AI278">
            <v>1148543</v>
          </cell>
          <cell r="AJ278" t="str">
            <v>FR12800342</v>
          </cell>
          <cell r="AK278">
            <v>0</v>
          </cell>
          <cell r="AL278">
            <v>0</v>
          </cell>
          <cell r="AM278" t="str">
            <v xml:space="preserve"> </v>
          </cell>
          <cell r="AN278"/>
          <cell r="AO278" t="str">
            <v>[0352]</v>
          </cell>
          <cell r="AP278">
            <v>43535</v>
          </cell>
        </row>
        <row r="279">
          <cell r="B279">
            <v>2715612</v>
          </cell>
          <cell r="C279">
            <v>22000108</v>
          </cell>
          <cell r="D279" t="str">
            <v>SCE Mangu-Passion C10 FUT/0359</v>
          </cell>
          <cell r="E279">
            <v>43514</v>
          </cell>
          <cell r="F279">
            <v>1400</v>
          </cell>
          <cell r="G279">
            <v>300191</v>
          </cell>
          <cell r="H279" t="str">
            <v>10</v>
          </cell>
          <cell r="I279" t="str">
            <v>M</v>
          </cell>
          <cell r="J279">
            <v>43514</v>
          </cell>
          <cell r="K279">
            <v>43514</v>
          </cell>
          <cell r="L279" t="str">
            <v>WO</v>
          </cell>
          <cell r="M279" t="str">
            <v>KG</v>
          </cell>
          <cell r="N279" t="str">
            <v xml:space="preserve">       PL001</v>
          </cell>
          <cell r="O279">
            <v>43404</v>
          </cell>
          <cell r="P279">
            <v>0</v>
          </cell>
          <cell r="Q279" t="str">
            <v>Sce Mangue Passi C10 FUT/0359</v>
          </cell>
          <cell r="R279" t="str">
            <v xml:space="preserve"> </v>
          </cell>
          <cell r="S279"/>
          <cell r="T279" t="str">
            <v xml:space="preserve"> </v>
          </cell>
          <cell r="U279" t="str">
            <v xml:space="preserve"> BT vérifié//Ordre créé</v>
          </cell>
          <cell r="V279" t="str">
            <v xml:space="preserve"> </v>
          </cell>
          <cell r="W279" t="str">
            <v xml:space="preserve"> </v>
          </cell>
          <cell r="X279" t="str">
            <v xml:space="preserve"> </v>
          </cell>
          <cell r="Y279" t="str">
            <v xml:space="preserve"> </v>
          </cell>
          <cell r="Z279" t="str">
            <v xml:space="preserve"> </v>
          </cell>
          <cell r="AA279"/>
          <cell r="AB279"/>
          <cell r="AC279" t="str">
            <v>FSC</v>
          </cell>
          <cell r="AD279" t="str">
            <v xml:space="preserve"> </v>
          </cell>
          <cell r="AE279" t="str">
            <v xml:space="preserve"> </v>
          </cell>
          <cell r="AF279"/>
          <cell r="AG279" t="str">
            <v xml:space="preserve"> </v>
          </cell>
          <cell r="AH279" t="str">
            <v xml:space="preserve"> </v>
          </cell>
          <cell r="AI279">
            <v>1148553</v>
          </cell>
          <cell r="AJ279" t="str">
            <v>FR12800432</v>
          </cell>
          <cell r="AK279">
            <v>0</v>
          </cell>
          <cell r="AL279">
            <v>0</v>
          </cell>
          <cell r="AM279" t="str">
            <v xml:space="preserve"> </v>
          </cell>
          <cell r="AN279"/>
          <cell r="AO279" t="str">
            <v>[0359]</v>
          </cell>
          <cell r="AP279">
            <v>43545</v>
          </cell>
        </row>
        <row r="280">
          <cell r="B280">
            <v>2715613</v>
          </cell>
          <cell r="C280">
            <v>22000108</v>
          </cell>
          <cell r="D280" t="str">
            <v>SCE Mangu-Passion C10 FUT/0359</v>
          </cell>
          <cell r="E280">
            <v>43514</v>
          </cell>
          <cell r="F280">
            <v>1400</v>
          </cell>
          <cell r="G280">
            <v>300191</v>
          </cell>
          <cell r="H280" t="str">
            <v>10</v>
          </cell>
          <cell r="I280" t="str">
            <v>M</v>
          </cell>
          <cell r="J280">
            <v>43514</v>
          </cell>
          <cell r="K280">
            <v>43514</v>
          </cell>
          <cell r="L280" t="str">
            <v>WO</v>
          </cell>
          <cell r="M280" t="str">
            <v>KG</v>
          </cell>
          <cell r="N280" t="str">
            <v xml:space="preserve">       PL001</v>
          </cell>
          <cell r="O280">
            <v>43404</v>
          </cell>
          <cell r="P280">
            <v>0</v>
          </cell>
          <cell r="Q280" t="str">
            <v>Sce Mangue Passi C10 FUT/0359</v>
          </cell>
          <cell r="R280" t="str">
            <v xml:space="preserve"> </v>
          </cell>
          <cell r="S280"/>
          <cell r="T280" t="str">
            <v xml:space="preserve"> </v>
          </cell>
          <cell r="U280" t="str">
            <v xml:space="preserve"> BT vérifié//Ordre créé</v>
          </cell>
          <cell r="V280" t="str">
            <v xml:space="preserve"> </v>
          </cell>
          <cell r="W280" t="str">
            <v xml:space="preserve"> </v>
          </cell>
          <cell r="X280" t="str">
            <v xml:space="preserve"> </v>
          </cell>
          <cell r="Y280" t="str">
            <v xml:space="preserve"> </v>
          </cell>
          <cell r="Z280" t="str">
            <v xml:space="preserve"> </v>
          </cell>
          <cell r="AA280"/>
          <cell r="AB280"/>
          <cell r="AC280" t="str">
            <v>FSC</v>
          </cell>
          <cell r="AD280" t="str">
            <v xml:space="preserve"> </v>
          </cell>
          <cell r="AE280" t="str">
            <v xml:space="preserve"> </v>
          </cell>
          <cell r="AF280"/>
          <cell r="AG280" t="str">
            <v xml:space="preserve"> </v>
          </cell>
          <cell r="AH280" t="str">
            <v xml:space="preserve"> </v>
          </cell>
          <cell r="AI280">
            <v>1148553</v>
          </cell>
          <cell r="AJ280" t="str">
            <v>FR12800432</v>
          </cell>
          <cell r="AK280">
            <v>0</v>
          </cell>
          <cell r="AL280">
            <v>0</v>
          </cell>
          <cell r="AM280" t="str">
            <v xml:space="preserve"> </v>
          </cell>
          <cell r="AN280"/>
          <cell r="AO280" t="str">
            <v>[0359]</v>
          </cell>
          <cell r="AP280">
            <v>43545</v>
          </cell>
        </row>
        <row r="281">
          <cell r="B281">
            <v>2715629</v>
          </cell>
          <cell r="C281">
            <v>22000367</v>
          </cell>
          <cell r="D281" t="str">
            <v>SCE Fruits Rouges C3 PALL/0366</v>
          </cell>
          <cell r="E281">
            <v>43514</v>
          </cell>
          <cell r="F281">
            <v>1200</v>
          </cell>
          <cell r="G281">
            <v>300191</v>
          </cell>
          <cell r="H281" t="str">
            <v>10</v>
          </cell>
          <cell r="I281" t="str">
            <v>M</v>
          </cell>
          <cell r="J281">
            <v>43514</v>
          </cell>
          <cell r="K281">
            <v>43514</v>
          </cell>
          <cell r="L281" t="str">
            <v>WO</v>
          </cell>
          <cell r="M281" t="str">
            <v>KG</v>
          </cell>
          <cell r="N281" t="str">
            <v xml:space="preserve">       PL001</v>
          </cell>
          <cell r="O281">
            <v>43404</v>
          </cell>
          <cell r="P281">
            <v>0</v>
          </cell>
          <cell r="Q281" t="str">
            <v>Sce Fruits Rouges C3 PALL/0366</v>
          </cell>
          <cell r="R281" t="str">
            <v xml:space="preserve"> </v>
          </cell>
          <cell r="S281"/>
          <cell r="T281" t="str">
            <v xml:space="preserve"> </v>
          </cell>
          <cell r="U281" t="str">
            <v xml:space="preserve"> BT vérifié//Ordre créé</v>
          </cell>
          <cell r="V281" t="str">
            <v xml:space="preserve"> </v>
          </cell>
          <cell r="W281" t="str">
            <v xml:space="preserve"> </v>
          </cell>
          <cell r="X281" t="str">
            <v xml:space="preserve"> </v>
          </cell>
          <cell r="Y281" t="str">
            <v xml:space="preserve"> </v>
          </cell>
          <cell r="Z281" t="str">
            <v xml:space="preserve"> </v>
          </cell>
          <cell r="AA281"/>
          <cell r="AB281"/>
          <cell r="AC281" t="str">
            <v>FSC</v>
          </cell>
          <cell r="AD281" t="str">
            <v xml:space="preserve"> </v>
          </cell>
          <cell r="AE281" t="str">
            <v xml:space="preserve"> </v>
          </cell>
          <cell r="AF281"/>
          <cell r="AG281" t="str">
            <v xml:space="preserve"> </v>
          </cell>
          <cell r="AH281" t="str">
            <v xml:space="preserve"> </v>
          </cell>
          <cell r="AI281">
            <v>1204604</v>
          </cell>
          <cell r="AJ281" t="str">
            <v>FR12800622</v>
          </cell>
          <cell r="AK281">
            <v>0</v>
          </cell>
          <cell r="AL281">
            <v>0</v>
          </cell>
          <cell r="AM281" t="str">
            <v xml:space="preserve"> </v>
          </cell>
          <cell r="AN281"/>
          <cell r="AO281" t="str">
            <v>[0366]</v>
          </cell>
          <cell r="AP281">
            <v>43535</v>
          </cell>
        </row>
        <row r="282">
          <cell r="B282">
            <v>2752215</v>
          </cell>
          <cell r="C282">
            <v>22000549</v>
          </cell>
          <cell r="D282" t="str">
            <v>SCE Citron C11 PALL/35329</v>
          </cell>
          <cell r="E282">
            <v>43514</v>
          </cell>
          <cell r="F282">
            <v>1300</v>
          </cell>
          <cell r="G282">
            <v>300191</v>
          </cell>
          <cell r="H282" t="str">
            <v>10</v>
          </cell>
          <cell r="I282" t="str">
            <v>M</v>
          </cell>
          <cell r="J282">
            <v>43514</v>
          </cell>
          <cell r="K282">
            <v>43514</v>
          </cell>
          <cell r="L282" t="str">
            <v>WO</v>
          </cell>
          <cell r="M282" t="str">
            <v>KG</v>
          </cell>
          <cell r="N282" t="str">
            <v xml:space="preserve">       PL001</v>
          </cell>
          <cell r="O282">
            <v>43420</v>
          </cell>
          <cell r="P282">
            <v>0</v>
          </cell>
          <cell r="Q282" t="str">
            <v>SCE Citron C11 PALL/35329</v>
          </cell>
          <cell r="R282" t="str">
            <v xml:space="preserve"> </v>
          </cell>
          <cell r="S282"/>
          <cell r="T282" t="str">
            <v xml:space="preserve"> </v>
          </cell>
          <cell r="U282" t="str">
            <v xml:space="preserve"> BT vérifié//Ordre créé</v>
          </cell>
          <cell r="V282" t="str">
            <v xml:space="preserve"> </v>
          </cell>
          <cell r="W282" t="str">
            <v xml:space="preserve"> </v>
          </cell>
          <cell r="X282" t="str">
            <v xml:space="preserve"> </v>
          </cell>
          <cell r="Y282" t="str">
            <v xml:space="preserve"> </v>
          </cell>
          <cell r="Z282" t="str">
            <v xml:space="preserve"> </v>
          </cell>
          <cell r="AA282"/>
          <cell r="AB282"/>
          <cell r="AC282" t="str">
            <v>FSC</v>
          </cell>
          <cell r="AD282" t="str">
            <v xml:space="preserve"> </v>
          </cell>
          <cell r="AE282" t="str">
            <v xml:space="preserve"> </v>
          </cell>
          <cell r="AF282"/>
          <cell r="AG282" t="str">
            <v xml:space="preserve"> </v>
          </cell>
          <cell r="AH282" t="str">
            <v xml:space="preserve"> </v>
          </cell>
          <cell r="AI282">
            <v>1256922</v>
          </cell>
          <cell r="AJ282" t="str">
            <v>FR22000549</v>
          </cell>
          <cell r="AK282">
            <v>0</v>
          </cell>
          <cell r="AL282">
            <v>0</v>
          </cell>
          <cell r="AM282" t="str">
            <v xml:space="preserve"> </v>
          </cell>
          <cell r="AN282"/>
          <cell r="AO282" t="str">
            <v>[35329]</v>
          </cell>
          <cell r="AP282">
            <v>43574</v>
          </cell>
        </row>
        <row r="283">
          <cell r="B283">
            <v>2715720</v>
          </cell>
          <cell r="C283">
            <v>22000478</v>
          </cell>
          <cell r="D283" t="str">
            <v>Enrob Batonnet OREO New</v>
          </cell>
          <cell r="E283">
            <v>43514</v>
          </cell>
          <cell r="F283">
            <v>1000</v>
          </cell>
          <cell r="G283">
            <v>300191</v>
          </cell>
          <cell r="H283" t="str">
            <v>10</v>
          </cell>
          <cell r="I283" t="str">
            <v>M</v>
          </cell>
          <cell r="J283">
            <v>43514</v>
          </cell>
          <cell r="K283">
            <v>43514</v>
          </cell>
          <cell r="L283" t="str">
            <v>WO</v>
          </cell>
          <cell r="M283" t="str">
            <v>KG</v>
          </cell>
          <cell r="N283" t="str">
            <v xml:space="preserve">       PL001</v>
          </cell>
          <cell r="O283">
            <v>43404</v>
          </cell>
          <cell r="P283">
            <v>0</v>
          </cell>
          <cell r="Q283" t="str">
            <v>Enrob Batonnet OREO New</v>
          </cell>
          <cell r="R283" t="str">
            <v xml:space="preserve"> </v>
          </cell>
          <cell r="S283"/>
          <cell r="T283" t="str">
            <v xml:space="preserve"> </v>
          </cell>
          <cell r="U283" t="str">
            <v xml:space="preserve"> BT vérifié//Ordre créé</v>
          </cell>
          <cell r="V283" t="str">
            <v xml:space="preserve"> </v>
          </cell>
          <cell r="W283" t="str">
            <v xml:space="preserve"> </v>
          </cell>
          <cell r="X283" t="str">
            <v xml:space="preserve"> </v>
          </cell>
          <cell r="Y283" t="str">
            <v xml:space="preserve"> </v>
          </cell>
          <cell r="Z283" t="str">
            <v xml:space="preserve"> </v>
          </cell>
          <cell r="AA283"/>
          <cell r="AB283"/>
          <cell r="AC283" t="str">
            <v>FSC</v>
          </cell>
          <cell r="AD283" t="str">
            <v xml:space="preserve"> </v>
          </cell>
          <cell r="AE283" t="str">
            <v xml:space="preserve"> </v>
          </cell>
          <cell r="AF283"/>
          <cell r="AG283" t="str">
            <v xml:space="preserve"> </v>
          </cell>
          <cell r="AH283" t="str">
            <v xml:space="preserve"> </v>
          </cell>
          <cell r="AI283">
            <v>1247071</v>
          </cell>
          <cell r="AJ283" t="str">
            <v>FR22000478</v>
          </cell>
          <cell r="AK283">
            <v>0</v>
          </cell>
          <cell r="AL283">
            <v>0</v>
          </cell>
          <cell r="AM283" t="str">
            <v xml:space="preserve"> </v>
          </cell>
          <cell r="AN283"/>
          <cell r="AO283" t="str">
            <v>[ENROB]</v>
          </cell>
          <cell r="AP283">
            <v>43515</v>
          </cell>
        </row>
        <row r="284">
          <cell r="B284">
            <v>2827366</v>
          </cell>
          <cell r="C284">
            <v>22000478</v>
          </cell>
          <cell r="D284" t="str">
            <v>Enrob Batonnet OREO New</v>
          </cell>
          <cell r="E284">
            <v>43518</v>
          </cell>
          <cell r="F284">
            <v>1000</v>
          </cell>
          <cell r="G284">
            <v>300191</v>
          </cell>
          <cell r="H284" t="str">
            <v>10</v>
          </cell>
          <cell r="I284" t="str">
            <v>M</v>
          </cell>
          <cell r="J284">
            <v>43518</v>
          </cell>
          <cell r="K284">
            <v>43518</v>
          </cell>
          <cell r="L284" t="str">
            <v>WO</v>
          </cell>
          <cell r="M284" t="str">
            <v>KG</v>
          </cell>
          <cell r="N284" t="str">
            <v xml:space="preserve">       PL001</v>
          </cell>
          <cell r="O284">
            <v>43454</v>
          </cell>
          <cell r="P284">
            <v>0</v>
          </cell>
          <cell r="Q284" t="str">
            <v>Enrob Batonnet OREO New</v>
          </cell>
          <cell r="R284" t="str">
            <v xml:space="preserve"> </v>
          </cell>
          <cell r="S284"/>
          <cell r="T284" t="str">
            <v xml:space="preserve"> </v>
          </cell>
          <cell r="U284" t="str">
            <v xml:space="preserve"> BT vérifié//Ordre créé</v>
          </cell>
          <cell r="V284" t="str">
            <v xml:space="preserve"> </v>
          </cell>
          <cell r="W284" t="str">
            <v xml:space="preserve"> </v>
          </cell>
          <cell r="X284" t="str">
            <v xml:space="preserve"> </v>
          </cell>
          <cell r="Y284" t="str">
            <v xml:space="preserve"> </v>
          </cell>
          <cell r="Z284" t="str">
            <v xml:space="preserve"> </v>
          </cell>
          <cell r="AA284"/>
          <cell r="AB284"/>
          <cell r="AC284" t="str">
            <v>FSC</v>
          </cell>
          <cell r="AD284" t="str">
            <v xml:space="preserve"> </v>
          </cell>
          <cell r="AE284" t="str">
            <v>3</v>
          </cell>
          <cell r="AF284"/>
          <cell r="AG284" t="str">
            <v xml:space="preserve"> </v>
          </cell>
          <cell r="AH284" t="str">
            <v xml:space="preserve"> </v>
          </cell>
          <cell r="AI284">
            <v>1247071</v>
          </cell>
          <cell r="AJ284" t="str">
            <v>FR22000478</v>
          </cell>
          <cell r="AK284">
            <v>0</v>
          </cell>
          <cell r="AL284">
            <v>0</v>
          </cell>
          <cell r="AM284" t="str">
            <v xml:space="preserve"> </v>
          </cell>
          <cell r="AN284"/>
          <cell r="AO284" t="str">
            <v>[ENROB]</v>
          </cell>
          <cell r="AP284">
            <v>43519</v>
          </cell>
        </row>
        <row r="285">
          <cell r="B285">
            <v>2827363</v>
          </cell>
          <cell r="C285">
            <v>22000478</v>
          </cell>
          <cell r="D285" t="str">
            <v>Enrob Batonnet OREO New</v>
          </cell>
          <cell r="E285">
            <v>43518</v>
          </cell>
          <cell r="F285">
            <v>1000</v>
          </cell>
          <cell r="G285">
            <v>300191</v>
          </cell>
          <cell r="H285" t="str">
            <v>10</v>
          </cell>
          <cell r="I285" t="str">
            <v>M</v>
          </cell>
          <cell r="J285">
            <v>43518</v>
          </cell>
          <cell r="K285">
            <v>43518</v>
          </cell>
          <cell r="L285" t="str">
            <v>WO</v>
          </cell>
          <cell r="M285" t="str">
            <v>KG</v>
          </cell>
          <cell r="N285" t="str">
            <v xml:space="preserve">       PL001</v>
          </cell>
          <cell r="O285">
            <v>43454</v>
          </cell>
          <cell r="P285">
            <v>0</v>
          </cell>
          <cell r="Q285" t="str">
            <v>Enrob Batonnet OREO New</v>
          </cell>
          <cell r="R285" t="str">
            <v xml:space="preserve"> </v>
          </cell>
          <cell r="S285"/>
          <cell r="T285" t="str">
            <v xml:space="preserve"> </v>
          </cell>
          <cell r="U285" t="str">
            <v xml:space="preserve"> BT vérifié//Ordre créé</v>
          </cell>
          <cell r="V285" t="str">
            <v xml:space="preserve"> </v>
          </cell>
          <cell r="W285" t="str">
            <v xml:space="preserve"> </v>
          </cell>
          <cell r="X285" t="str">
            <v xml:space="preserve"> </v>
          </cell>
          <cell r="Y285" t="str">
            <v xml:space="preserve"> </v>
          </cell>
          <cell r="Z285" t="str">
            <v xml:space="preserve"> </v>
          </cell>
          <cell r="AA285"/>
          <cell r="AB285"/>
          <cell r="AC285" t="str">
            <v>FSC</v>
          </cell>
          <cell r="AD285" t="str">
            <v xml:space="preserve"> </v>
          </cell>
          <cell r="AE285" t="str">
            <v>3</v>
          </cell>
          <cell r="AF285"/>
          <cell r="AG285" t="str">
            <v xml:space="preserve"> </v>
          </cell>
          <cell r="AH285" t="str">
            <v xml:space="preserve"> </v>
          </cell>
          <cell r="AI285">
            <v>1247071</v>
          </cell>
          <cell r="AJ285" t="str">
            <v>FR22000478</v>
          </cell>
          <cell r="AK285">
            <v>0</v>
          </cell>
          <cell r="AL285">
            <v>0</v>
          </cell>
          <cell r="AM285" t="str">
            <v xml:space="preserve"> </v>
          </cell>
          <cell r="AN285"/>
          <cell r="AO285" t="str">
            <v>[ENROB]</v>
          </cell>
          <cell r="AP285">
            <v>43519</v>
          </cell>
        </row>
        <row r="286">
          <cell r="B286">
            <v>2715721</v>
          </cell>
          <cell r="C286">
            <v>22000478</v>
          </cell>
          <cell r="D286" t="str">
            <v>Enrob Batonnet OREO New</v>
          </cell>
          <cell r="E286">
            <v>43514</v>
          </cell>
          <cell r="F286">
            <v>1000</v>
          </cell>
          <cell r="G286">
            <v>300191</v>
          </cell>
          <cell r="H286" t="str">
            <v>10</v>
          </cell>
          <cell r="I286" t="str">
            <v>M</v>
          </cell>
          <cell r="J286">
            <v>43514</v>
          </cell>
          <cell r="K286">
            <v>43514</v>
          </cell>
          <cell r="L286" t="str">
            <v>WO</v>
          </cell>
          <cell r="M286" t="str">
            <v>KG</v>
          </cell>
          <cell r="N286" t="str">
            <v xml:space="preserve">       PL001</v>
          </cell>
          <cell r="O286">
            <v>43404</v>
          </cell>
          <cell r="P286">
            <v>0</v>
          </cell>
          <cell r="Q286" t="str">
            <v>Enrob Batonnet OREO New</v>
          </cell>
          <cell r="R286" t="str">
            <v xml:space="preserve"> </v>
          </cell>
          <cell r="S286"/>
          <cell r="T286" t="str">
            <v xml:space="preserve"> </v>
          </cell>
          <cell r="U286" t="str">
            <v xml:space="preserve"> BT vérifié//Ordre créé</v>
          </cell>
          <cell r="V286" t="str">
            <v xml:space="preserve"> </v>
          </cell>
          <cell r="W286" t="str">
            <v xml:space="preserve"> </v>
          </cell>
          <cell r="X286" t="str">
            <v xml:space="preserve"> </v>
          </cell>
          <cell r="Y286" t="str">
            <v xml:space="preserve"> </v>
          </cell>
          <cell r="Z286" t="str">
            <v xml:space="preserve"> </v>
          </cell>
          <cell r="AA286"/>
          <cell r="AB286"/>
          <cell r="AC286" t="str">
            <v>FSC</v>
          </cell>
          <cell r="AD286" t="str">
            <v xml:space="preserve"> </v>
          </cell>
          <cell r="AE286" t="str">
            <v xml:space="preserve"> </v>
          </cell>
          <cell r="AF286"/>
          <cell r="AG286" t="str">
            <v xml:space="preserve"> </v>
          </cell>
          <cell r="AH286" t="str">
            <v xml:space="preserve"> </v>
          </cell>
          <cell r="AI286">
            <v>1247071</v>
          </cell>
          <cell r="AJ286" t="str">
            <v>FR22000478</v>
          </cell>
          <cell r="AK286">
            <v>0</v>
          </cell>
          <cell r="AL286">
            <v>0</v>
          </cell>
          <cell r="AM286" t="str">
            <v xml:space="preserve"> </v>
          </cell>
          <cell r="AN286"/>
          <cell r="AO286" t="str">
            <v>[ENROB]</v>
          </cell>
          <cell r="AP286">
            <v>43515</v>
          </cell>
        </row>
        <row r="287">
          <cell r="B287">
            <v>2715718</v>
          </cell>
          <cell r="C287">
            <v>22000478</v>
          </cell>
          <cell r="D287" t="str">
            <v>Enrob Batonnet OREO New</v>
          </cell>
          <cell r="E287">
            <v>43514</v>
          </cell>
          <cell r="F287">
            <v>1000</v>
          </cell>
          <cell r="G287">
            <v>300191</v>
          </cell>
          <cell r="H287" t="str">
            <v>10</v>
          </cell>
          <cell r="I287" t="str">
            <v>M</v>
          </cell>
          <cell r="J287">
            <v>43514</v>
          </cell>
          <cell r="K287">
            <v>43514</v>
          </cell>
          <cell r="L287" t="str">
            <v>WO</v>
          </cell>
          <cell r="M287" t="str">
            <v>KG</v>
          </cell>
          <cell r="N287" t="str">
            <v xml:space="preserve">       PL001</v>
          </cell>
          <cell r="O287">
            <v>43404</v>
          </cell>
          <cell r="P287">
            <v>0</v>
          </cell>
          <cell r="Q287" t="str">
            <v>Enrob Batonnet OREO New</v>
          </cell>
          <cell r="R287" t="str">
            <v xml:space="preserve"> </v>
          </cell>
          <cell r="S287"/>
          <cell r="T287" t="str">
            <v xml:space="preserve"> </v>
          </cell>
          <cell r="U287" t="str">
            <v xml:space="preserve"> BT vérifié//Ordre créé</v>
          </cell>
          <cell r="V287" t="str">
            <v xml:space="preserve"> </v>
          </cell>
          <cell r="W287" t="str">
            <v xml:space="preserve"> </v>
          </cell>
          <cell r="X287" t="str">
            <v xml:space="preserve"> </v>
          </cell>
          <cell r="Y287" t="str">
            <v xml:space="preserve"> </v>
          </cell>
          <cell r="Z287" t="str">
            <v xml:space="preserve"> </v>
          </cell>
          <cell r="AA287"/>
          <cell r="AB287"/>
          <cell r="AC287" t="str">
            <v>FSC</v>
          </cell>
          <cell r="AD287" t="str">
            <v xml:space="preserve"> </v>
          </cell>
          <cell r="AE287" t="str">
            <v xml:space="preserve"> </v>
          </cell>
          <cell r="AF287"/>
          <cell r="AG287" t="str">
            <v xml:space="preserve"> </v>
          </cell>
          <cell r="AH287" t="str">
            <v xml:space="preserve"> </v>
          </cell>
          <cell r="AI287">
            <v>1247071</v>
          </cell>
          <cell r="AJ287" t="str">
            <v>FR22000478</v>
          </cell>
          <cell r="AK287">
            <v>0</v>
          </cell>
          <cell r="AL287">
            <v>0</v>
          </cell>
          <cell r="AM287" t="str">
            <v xml:space="preserve"> </v>
          </cell>
          <cell r="AN287"/>
          <cell r="AO287" t="str">
            <v>[ENROB]</v>
          </cell>
          <cell r="AP287">
            <v>43515</v>
          </cell>
        </row>
        <row r="288">
          <cell r="B288">
            <v>2827364</v>
          </cell>
          <cell r="C288">
            <v>22000478</v>
          </cell>
          <cell r="D288" t="str">
            <v>Enrob Batonnet OREO New</v>
          </cell>
          <cell r="E288">
            <v>43518</v>
          </cell>
          <cell r="F288">
            <v>1000</v>
          </cell>
          <cell r="G288">
            <v>300191</v>
          </cell>
          <cell r="H288" t="str">
            <v>10</v>
          </cell>
          <cell r="I288" t="str">
            <v>M</v>
          </cell>
          <cell r="J288">
            <v>43518</v>
          </cell>
          <cell r="K288">
            <v>43518</v>
          </cell>
          <cell r="L288" t="str">
            <v>WO</v>
          </cell>
          <cell r="M288" t="str">
            <v>KG</v>
          </cell>
          <cell r="N288" t="str">
            <v xml:space="preserve">       PL001</v>
          </cell>
          <cell r="O288">
            <v>43454</v>
          </cell>
          <cell r="P288">
            <v>0</v>
          </cell>
          <cell r="Q288" t="str">
            <v>Enrob Batonnet OREO New</v>
          </cell>
          <cell r="R288" t="str">
            <v xml:space="preserve"> </v>
          </cell>
          <cell r="S288"/>
          <cell r="T288" t="str">
            <v xml:space="preserve"> </v>
          </cell>
          <cell r="U288" t="str">
            <v xml:space="preserve"> BT vérifié//Ordre créé</v>
          </cell>
          <cell r="V288" t="str">
            <v xml:space="preserve"> </v>
          </cell>
          <cell r="W288" t="str">
            <v xml:space="preserve"> </v>
          </cell>
          <cell r="X288" t="str">
            <v xml:space="preserve"> </v>
          </cell>
          <cell r="Y288" t="str">
            <v xml:space="preserve"> </v>
          </cell>
          <cell r="Z288" t="str">
            <v xml:space="preserve"> </v>
          </cell>
          <cell r="AA288"/>
          <cell r="AB288"/>
          <cell r="AC288" t="str">
            <v>FSC</v>
          </cell>
          <cell r="AD288" t="str">
            <v xml:space="preserve"> </v>
          </cell>
          <cell r="AE288" t="str">
            <v>3</v>
          </cell>
          <cell r="AF288"/>
          <cell r="AG288" t="str">
            <v xml:space="preserve"> </v>
          </cell>
          <cell r="AH288" t="str">
            <v xml:space="preserve"> </v>
          </cell>
          <cell r="AI288">
            <v>1247071</v>
          </cell>
          <cell r="AJ288" t="str">
            <v>FR22000478</v>
          </cell>
          <cell r="AK288">
            <v>0</v>
          </cell>
          <cell r="AL288">
            <v>0</v>
          </cell>
          <cell r="AM288" t="str">
            <v xml:space="preserve"> </v>
          </cell>
          <cell r="AN288"/>
          <cell r="AO288" t="str">
            <v>[ENROB]</v>
          </cell>
          <cell r="AP288">
            <v>43519</v>
          </cell>
        </row>
        <row r="289">
          <cell r="B289">
            <v>2715717</v>
          </cell>
          <cell r="C289">
            <v>22000478</v>
          </cell>
          <cell r="D289" t="str">
            <v>Enrob Batonnet OREO New</v>
          </cell>
          <cell r="E289">
            <v>43514</v>
          </cell>
          <cell r="F289">
            <v>1000</v>
          </cell>
          <cell r="G289">
            <v>300191</v>
          </cell>
          <cell r="H289" t="str">
            <v>10</v>
          </cell>
          <cell r="I289" t="str">
            <v>M</v>
          </cell>
          <cell r="J289">
            <v>43514</v>
          </cell>
          <cell r="K289">
            <v>43514</v>
          </cell>
          <cell r="L289" t="str">
            <v>WO</v>
          </cell>
          <cell r="M289" t="str">
            <v>KG</v>
          </cell>
          <cell r="N289" t="str">
            <v xml:space="preserve">       PL001</v>
          </cell>
          <cell r="O289">
            <v>43404</v>
          </cell>
          <cell r="P289">
            <v>0</v>
          </cell>
          <cell r="Q289" t="str">
            <v>Enrob Batonnet OREO New</v>
          </cell>
          <cell r="R289" t="str">
            <v xml:space="preserve"> </v>
          </cell>
          <cell r="S289"/>
          <cell r="T289" t="str">
            <v xml:space="preserve"> </v>
          </cell>
          <cell r="U289" t="str">
            <v xml:space="preserve"> BT vérifié//Ordre créé</v>
          </cell>
          <cell r="V289" t="str">
            <v xml:space="preserve"> </v>
          </cell>
          <cell r="W289" t="str">
            <v xml:space="preserve"> </v>
          </cell>
          <cell r="X289" t="str">
            <v xml:space="preserve"> </v>
          </cell>
          <cell r="Y289" t="str">
            <v xml:space="preserve"> </v>
          </cell>
          <cell r="Z289" t="str">
            <v xml:space="preserve"> </v>
          </cell>
          <cell r="AA289"/>
          <cell r="AB289"/>
          <cell r="AC289" t="str">
            <v>FSC</v>
          </cell>
          <cell r="AD289" t="str">
            <v xml:space="preserve"> </v>
          </cell>
          <cell r="AE289" t="str">
            <v xml:space="preserve"> </v>
          </cell>
          <cell r="AF289"/>
          <cell r="AG289" t="str">
            <v xml:space="preserve"> </v>
          </cell>
          <cell r="AH289" t="str">
            <v xml:space="preserve"> </v>
          </cell>
          <cell r="AI289">
            <v>1247071</v>
          </cell>
          <cell r="AJ289" t="str">
            <v>FR22000478</v>
          </cell>
          <cell r="AK289">
            <v>0</v>
          </cell>
          <cell r="AL289">
            <v>0</v>
          </cell>
          <cell r="AM289" t="str">
            <v xml:space="preserve"> </v>
          </cell>
          <cell r="AN289"/>
          <cell r="AO289" t="str">
            <v>[ENROB]</v>
          </cell>
          <cell r="AP289">
            <v>43515</v>
          </cell>
        </row>
        <row r="290">
          <cell r="B290">
            <v>2827365</v>
          </cell>
          <cell r="C290">
            <v>22000478</v>
          </cell>
          <cell r="D290" t="str">
            <v>Enrob Batonnet OREO New</v>
          </cell>
          <cell r="E290">
            <v>43518</v>
          </cell>
          <cell r="F290">
            <v>1000</v>
          </cell>
          <cell r="G290">
            <v>300191</v>
          </cell>
          <cell r="H290" t="str">
            <v>10</v>
          </cell>
          <cell r="I290" t="str">
            <v>M</v>
          </cell>
          <cell r="J290">
            <v>43518</v>
          </cell>
          <cell r="K290">
            <v>43518</v>
          </cell>
          <cell r="L290" t="str">
            <v>WO</v>
          </cell>
          <cell r="M290" t="str">
            <v>KG</v>
          </cell>
          <cell r="N290" t="str">
            <v xml:space="preserve">       PL001</v>
          </cell>
          <cell r="O290">
            <v>43454</v>
          </cell>
          <cell r="P290">
            <v>0</v>
          </cell>
          <cell r="Q290" t="str">
            <v>Enrob Batonnet OREO New</v>
          </cell>
          <cell r="R290" t="str">
            <v xml:space="preserve"> </v>
          </cell>
          <cell r="S290"/>
          <cell r="T290" t="str">
            <v xml:space="preserve"> </v>
          </cell>
          <cell r="U290" t="str">
            <v xml:space="preserve"> BT vérifié//Ordre créé</v>
          </cell>
          <cell r="V290" t="str">
            <v xml:space="preserve"> </v>
          </cell>
          <cell r="W290" t="str">
            <v xml:space="preserve"> </v>
          </cell>
          <cell r="X290" t="str">
            <v xml:space="preserve"> </v>
          </cell>
          <cell r="Y290" t="str">
            <v xml:space="preserve"> </v>
          </cell>
          <cell r="Z290" t="str">
            <v xml:space="preserve"> </v>
          </cell>
          <cell r="AA290"/>
          <cell r="AB290"/>
          <cell r="AC290" t="str">
            <v>FSC</v>
          </cell>
          <cell r="AD290" t="str">
            <v xml:space="preserve"> </v>
          </cell>
          <cell r="AE290" t="str">
            <v>3</v>
          </cell>
          <cell r="AF290"/>
          <cell r="AG290" t="str">
            <v xml:space="preserve"> </v>
          </cell>
          <cell r="AH290" t="str">
            <v xml:space="preserve"> </v>
          </cell>
          <cell r="AI290">
            <v>1247071</v>
          </cell>
          <cell r="AJ290" t="str">
            <v>FR22000478</v>
          </cell>
          <cell r="AK290">
            <v>0</v>
          </cell>
          <cell r="AL290">
            <v>0</v>
          </cell>
          <cell r="AM290" t="str">
            <v xml:space="preserve"> </v>
          </cell>
          <cell r="AN290"/>
          <cell r="AO290" t="str">
            <v>[ENROB]</v>
          </cell>
          <cell r="AP290">
            <v>43519</v>
          </cell>
        </row>
        <row r="291">
          <cell r="B291">
            <v>2715701</v>
          </cell>
          <cell r="C291">
            <v>22000478</v>
          </cell>
          <cell r="D291" t="str">
            <v>Enrob Batonnet OREO New</v>
          </cell>
          <cell r="E291">
            <v>43514</v>
          </cell>
          <cell r="F291">
            <v>1000</v>
          </cell>
          <cell r="G291">
            <v>300191</v>
          </cell>
          <cell r="H291" t="str">
            <v>10</v>
          </cell>
          <cell r="I291" t="str">
            <v>M</v>
          </cell>
          <cell r="J291">
            <v>43514</v>
          </cell>
          <cell r="K291">
            <v>43514</v>
          </cell>
          <cell r="L291" t="str">
            <v>WO</v>
          </cell>
          <cell r="M291" t="str">
            <v>KG</v>
          </cell>
          <cell r="N291" t="str">
            <v xml:space="preserve">       PL001</v>
          </cell>
          <cell r="O291">
            <v>43404</v>
          </cell>
          <cell r="P291">
            <v>0</v>
          </cell>
          <cell r="Q291" t="str">
            <v>Enrob Batonnet OREO New</v>
          </cell>
          <cell r="R291" t="str">
            <v xml:space="preserve"> </v>
          </cell>
          <cell r="S291"/>
          <cell r="T291" t="str">
            <v xml:space="preserve"> </v>
          </cell>
          <cell r="U291" t="str">
            <v xml:space="preserve"> BT vérifié//Ordre créé</v>
          </cell>
          <cell r="V291" t="str">
            <v xml:space="preserve"> </v>
          </cell>
          <cell r="W291" t="str">
            <v xml:space="preserve"> </v>
          </cell>
          <cell r="X291" t="str">
            <v xml:space="preserve"> </v>
          </cell>
          <cell r="Y291" t="str">
            <v xml:space="preserve"> </v>
          </cell>
          <cell r="Z291" t="str">
            <v xml:space="preserve"> </v>
          </cell>
          <cell r="AA291"/>
          <cell r="AB291"/>
          <cell r="AC291" t="str">
            <v>FSC</v>
          </cell>
          <cell r="AD291" t="str">
            <v xml:space="preserve"> </v>
          </cell>
          <cell r="AE291" t="str">
            <v xml:space="preserve"> </v>
          </cell>
          <cell r="AF291"/>
          <cell r="AG291" t="str">
            <v xml:space="preserve"> </v>
          </cell>
          <cell r="AH291" t="str">
            <v xml:space="preserve"> </v>
          </cell>
          <cell r="AI291">
            <v>1247071</v>
          </cell>
          <cell r="AJ291" t="str">
            <v>FR22000478</v>
          </cell>
          <cell r="AK291">
            <v>0</v>
          </cell>
          <cell r="AL291">
            <v>0</v>
          </cell>
          <cell r="AM291" t="str">
            <v xml:space="preserve"> </v>
          </cell>
          <cell r="AN291"/>
          <cell r="AO291" t="str">
            <v>[ENROB]</v>
          </cell>
          <cell r="AP291">
            <v>43515</v>
          </cell>
        </row>
        <row r="292">
          <cell r="B292">
            <v>2715702</v>
          </cell>
          <cell r="C292">
            <v>22000478</v>
          </cell>
          <cell r="D292" t="str">
            <v>Enrob Batonnet OREO New</v>
          </cell>
          <cell r="E292">
            <v>43514</v>
          </cell>
          <cell r="F292">
            <v>1000</v>
          </cell>
          <cell r="G292">
            <v>300191</v>
          </cell>
          <cell r="H292" t="str">
            <v>10</v>
          </cell>
          <cell r="I292" t="str">
            <v>M</v>
          </cell>
          <cell r="J292">
            <v>43514</v>
          </cell>
          <cell r="K292">
            <v>43514</v>
          </cell>
          <cell r="L292" t="str">
            <v>WO</v>
          </cell>
          <cell r="M292" t="str">
            <v>KG</v>
          </cell>
          <cell r="N292" t="str">
            <v xml:space="preserve">       PL001</v>
          </cell>
          <cell r="O292">
            <v>43404</v>
          </cell>
          <cell r="P292">
            <v>0</v>
          </cell>
          <cell r="Q292" t="str">
            <v>Enrob Batonnet OREO New</v>
          </cell>
          <cell r="R292" t="str">
            <v xml:space="preserve"> </v>
          </cell>
          <cell r="S292"/>
          <cell r="T292" t="str">
            <v xml:space="preserve"> </v>
          </cell>
          <cell r="U292" t="str">
            <v xml:space="preserve"> BT vérifié//Ordre créé</v>
          </cell>
          <cell r="V292" t="str">
            <v xml:space="preserve"> </v>
          </cell>
          <cell r="W292" t="str">
            <v xml:space="preserve"> </v>
          </cell>
          <cell r="X292" t="str">
            <v xml:space="preserve"> </v>
          </cell>
          <cell r="Y292" t="str">
            <v xml:space="preserve"> </v>
          </cell>
          <cell r="Z292" t="str">
            <v xml:space="preserve"> </v>
          </cell>
          <cell r="AA292"/>
          <cell r="AB292"/>
          <cell r="AC292" t="str">
            <v>FSC</v>
          </cell>
          <cell r="AD292" t="str">
            <v xml:space="preserve"> </v>
          </cell>
          <cell r="AE292" t="str">
            <v xml:space="preserve"> </v>
          </cell>
          <cell r="AF292"/>
          <cell r="AG292" t="str">
            <v xml:space="preserve"> </v>
          </cell>
          <cell r="AH292" t="str">
            <v xml:space="preserve"> </v>
          </cell>
          <cell r="AI292">
            <v>1247071</v>
          </cell>
          <cell r="AJ292" t="str">
            <v>FR22000478</v>
          </cell>
          <cell r="AK292">
            <v>0</v>
          </cell>
          <cell r="AL292">
            <v>0</v>
          </cell>
          <cell r="AM292" t="str">
            <v xml:space="preserve"> </v>
          </cell>
          <cell r="AN292"/>
          <cell r="AO292" t="str">
            <v>[ENROB]</v>
          </cell>
          <cell r="AP292">
            <v>43515</v>
          </cell>
        </row>
        <row r="293">
          <cell r="B293">
            <v>2715703</v>
          </cell>
          <cell r="C293">
            <v>22000478</v>
          </cell>
          <cell r="D293" t="str">
            <v>Enrob Batonnet OREO New</v>
          </cell>
          <cell r="E293">
            <v>43514</v>
          </cell>
          <cell r="F293">
            <v>1000</v>
          </cell>
          <cell r="G293">
            <v>300191</v>
          </cell>
          <cell r="H293" t="str">
            <v>10</v>
          </cell>
          <cell r="I293" t="str">
            <v>M</v>
          </cell>
          <cell r="J293">
            <v>43514</v>
          </cell>
          <cell r="K293">
            <v>43514</v>
          </cell>
          <cell r="L293" t="str">
            <v>WO</v>
          </cell>
          <cell r="M293" t="str">
            <v>KG</v>
          </cell>
          <cell r="N293" t="str">
            <v xml:space="preserve">       PL001</v>
          </cell>
          <cell r="O293">
            <v>43404</v>
          </cell>
          <cell r="P293">
            <v>0</v>
          </cell>
          <cell r="Q293" t="str">
            <v>Enrob Batonnet OREO New</v>
          </cell>
          <cell r="R293" t="str">
            <v xml:space="preserve"> </v>
          </cell>
          <cell r="S293"/>
          <cell r="T293" t="str">
            <v xml:space="preserve"> </v>
          </cell>
          <cell r="U293" t="str">
            <v xml:space="preserve"> BT vérifié//Ordre créé</v>
          </cell>
          <cell r="V293" t="str">
            <v xml:space="preserve"> </v>
          </cell>
          <cell r="W293" t="str">
            <v xml:space="preserve"> </v>
          </cell>
          <cell r="X293" t="str">
            <v xml:space="preserve"> </v>
          </cell>
          <cell r="Y293" t="str">
            <v xml:space="preserve"> </v>
          </cell>
          <cell r="Z293" t="str">
            <v xml:space="preserve"> </v>
          </cell>
          <cell r="AA293"/>
          <cell r="AB293"/>
          <cell r="AC293" t="str">
            <v>FSC</v>
          </cell>
          <cell r="AD293" t="str">
            <v xml:space="preserve"> </v>
          </cell>
          <cell r="AE293" t="str">
            <v xml:space="preserve"> </v>
          </cell>
          <cell r="AF293"/>
          <cell r="AG293" t="str">
            <v xml:space="preserve"> </v>
          </cell>
          <cell r="AH293" t="str">
            <v xml:space="preserve"> </v>
          </cell>
          <cell r="AI293">
            <v>1247071</v>
          </cell>
          <cell r="AJ293" t="str">
            <v>FR22000478</v>
          </cell>
          <cell r="AK293">
            <v>0</v>
          </cell>
          <cell r="AL293">
            <v>0</v>
          </cell>
          <cell r="AM293" t="str">
            <v xml:space="preserve"> </v>
          </cell>
          <cell r="AN293"/>
          <cell r="AO293" t="str">
            <v>[ENROB]</v>
          </cell>
          <cell r="AP293">
            <v>43515</v>
          </cell>
        </row>
        <row r="294">
          <cell r="B294">
            <v>2715704</v>
          </cell>
          <cell r="C294">
            <v>22000478</v>
          </cell>
          <cell r="D294" t="str">
            <v>Enrob Batonnet OREO New</v>
          </cell>
          <cell r="E294">
            <v>43514</v>
          </cell>
          <cell r="F294">
            <v>1000</v>
          </cell>
          <cell r="G294">
            <v>300191</v>
          </cell>
          <cell r="H294" t="str">
            <v>10</v>
          </cell>
          <cell r="I294" t="str">
            <v>M</v>
          </cell>
          <cell r="J294">
            <v>43514</v>
          </cell>
          <cell r="K294">
            <v>43514</v>
          </cell>
          <cell r="L294" t="str">
            <v>WO</v>
          </cell>
          <cell r="M294" t="str">
            <v>KG</v>
          </cell>
          <cell r="N294" t="str">
            <v xml:space="preserve">       PL001</v>
          </cell>
          <cell r="O294">
            <v>43404</v>
          </cell>
          <cell r="P294">
            <v>0</v>
          </cell>
          <cell r="Q294" t="str">
            <v>Enrob Batonnet OREO New</v>
          </cell>
          <cell r="R294" t="str">
            <v xml:space="preserve"> </v>
          </cell>
          <cell r="S294"/>
          <cell r="T294" t="str">
            <v xml:space="preserve"> </v>
          </cell>
          <cell r="U294" t="str">
            <v xml:space="preserve"> BT vérifié//Ordre créé</v>
          </cell>
          <cell r="V294" t="str">
            <v xml:space="preserve"> </v>
          </cell>
          <cell r="W294" t="str">
            <v xml:space="preserve"> </v>
          </cell>
          <cell r="X294" t="str">
            <v xml:space="preserve"> </v>
          </cell>
          <cell r="Y294" t="str">
            <v xml:space="preserve"> </v>
          </cell>
          <cell r="Z294" t="str">
            <v xml:space="preserve"> </v>
          </cell>
          <cell r="AA294"/>
          <cell r="AB294"/>
          <cell r="AC294" t="str">
            <v>FSC</v>
          </cell>
          <cell r="AD294" t="str">
            <v xml:space="preserve"> </v>
          </cell>
          <cell r="AE294" t="str">
            <v xml:space="preserve"> </v>
          </cell>
          <cell r="AF294"/>
          <cell r="AG294" t="str">
            <v xml:space="preserve"> </v>
          </cell>
          <cell r="AH294" t="str">
            <v xml:space="preserve"> </v>
          </cell>
          <cell r="AI294">
            <v>1247071</v>
          </cell>
          <cell r="AJ294" t="str">
            <v>FR22000478</v>
          </cell>
          <cell r="AK294">
            <v>0</v>
          </cell>
          <cell r="AL294">
            <v>0</v>
          </cell>
          <cell r="AM294" t="str">
            <v xml:space="preserve"> </v>
          </cell>
          <cell r="AN294"/>
          <cell r="AO294" t="str">
            <v>[ENROB]</v>
          </cell>
          <cell r="AP294">
            <v>43515</v>
          </cell>
        </row>
        <row r="295">
          <cell r="B295">
            <v>2715705</v>
          </cell>
          <cell r="C295">
            <v>22000478</v>
          </cell>
          <cell r="D295" t="str">
            <v>Enrob Batonnet OREO New</v>
          </cell>
          <cell r="E295">
            <v>43514</v>
          </cell>
          <cell r="F295">
            <v>1000</v>
          </cell>
          <cell r="G295">
            <v>300191</v>
          </cell>
          <cell r="H295" t="str">
            <v>10</v>
          </cell>
          <cell r="I295" t="str">
            <v>M</v>
          </cell>
          <cell r="J295">
            <v>43514</v>
          </cell>
          <cell r="K295">
            <v>43514</v>
          </cell>
          <cell r="L295" t="str">
            <v>WO</v>
          </cell>
          <cell r="M295" t="str">
            <v>KG</v>
          </cell>
          <cell r="N295" t="str">
            <v xml:space="preserve">       PL001</v>
          </cell>
          <cell r="O295">
            <v>43404</v>
          </cell>
          <cell r="P295">
            <v>0</v>
          </cell>
          <cell r="Q295" t="str">
            <v>Enrob Batonnet OREO New</v>
          </cell>
          <cell r="R295" t="str">
            <v xml:space="preserve"> </v>
          </cell>
          <cell r="S295"/>
          <cell r="T295" t="str">
            <v xml:space="preserve"> </v>
          </cell>
          <cell r="U295" t="str">
            <v xml:space="preserve"> BT vérifié//Ordre créé</v>
          </cell>
          <cell r="V295" t="str">
            <v xml:space="preserve"> </v>
          </cell>
          <cell r="W295" t="str">
            <v xml:space="preserve"> </v>
          </cell>
          <cell r="X295" t="str">
            <v xml:space="preserve"> </v>
          </cell>
          <cell r="Y295" t="str">
            <v xml:space="preserve"> </v>
          </cell>
          <cell r="Z295" t="str">
            <v xml:space="preserve"> </v>
          </cell>
          <cell r="AA295"/>
          <cell r="AB295"/>
          <cell r="AC295" t="str">
            <v>FSC</v>
          </cell>
          <cell r="AD295" t="str">
            <v xml:space="preserve"> </v>
          </cell>
          <cell r="AE295" t="str">
            <v xml:space="preserve"> </v>
          </cell>
          <cell r="AF295"/>
          <cell r="AG295" t="str">
            <v xml:space="preserve"> </v>
          </cell>
          <cell r="AH295" t="str">
            <v xml:space="preserve"> </v>
          </cell>
          <cell r="AI295">
            <v>1247071</v>
          </cell>
          <cell r="AJ295" t="str">
            <v>FR22000478</v>
          </cell>
          <cell r="AK295">
            <v>0</v>
          </cell>
          <cell r="AL295">
            <v>0</v>
          </cell>
          <cell r="AM295" t="str">
            <v xml:space="preserve"> </v>
          </cell>
          <cell r="AN295"/>
          <cell r="AO295" t="str">
            <v>[ENROB]</v>
          </cell>
          <cell r="AP295">
            <v>43515</v>
          </cell>
        </row>
        <row r="296">
          <cell r="B296">
            <v>2715706</v>
          </cell>
          <cell r="C296">
            <v>22000478</v>
          </cell>
          <cell r="D296" t="str">
            <v>Enrob Batonnet OREO New</v>
          </cell>
          <cell r="E296">
            <v>43514</v>
          </cell>
          <cell r="F296">
            <v>1000</v>
          </cell>
          <cell r="G296">
            <v>300191</v>
          </cell>
          <cell r="H296" t="str">
            <v>10</v>
          </cell>
          <cell r="I296" t="str">
            <v>M</v>
          </cell>
          <cell r="J296">
            <v>43514</v>
          </cell>
          <cell r="K296">
            <v>43514</v>
          </cell>
          <cell r="L296" t="str">
            <v>WO</v>
          </cell>
          <cell r="M296" t="str">
            <v>KG</v>
          </cell>
          <cell r="N296" t="str">
            <v xml:space="preserve">       PL001</v>
          </cell>
          <cell r="O296">
            <v>43404</v>
          </cell>
          <cell r="P296">
            <v>0</v>
          </cell>
          <cell r="Q296" t="str">
            <v>Enrob Batonnet OREO New</v>
          </cell>
          <cell r="R296" t="str">
            <v xml:space="preserve"> </v>
          </cell>
          <cell r="S296"/>
          <cell r="T296" t="str">
            <v xml:space="preserve"> </v>
          </cell>
          <cell r="U296" t="str">
            <v xml:space="preserve"> BT vérifié//Ordre créé</v>
          </cell>
          <cell r="V296" t="str">
            <v xml:space="preserve"> </v>
          </cell>
          <cell r="W296" t="str">
            <v xml:space="preserve"> </v>
          </cell>
          <cell r="X296" t="str">
            <v xml:space="preserve"> </v>
          </cell>
          <cell r="Y296" t="str">
            <v xml:space="preserve"> </v>
          </cell>
          <cell r="Z296" t="str">
            <v xml:space="preserve"> </v>
          </cell>
          <cell r="AA296"/>
          <cell r="AB296"/>
          <cell r="AC296" t="str">
            <v>FSC</v>
          </cell>
          <cell r="AD296" t="str">
            <v xml:space="preserve"> </v>
          </cell>
          <cell r="AE296" t="str">
            <v xml:space="preserve"> </v>
          </cell>
          <cell r="AF296"/>
          <cell r="AG296" t="str">
            <v xml:space="preserve"> </v>
          </cell>
          <cell r="AH296" t="str">
            <v xml:space="preserve"> </v>
          </cell>
          <cell r="AI296">
            <v>1247071</v>
          </cell>
          <cell r="AJ296" t="str">
            <v>FR22000478</v>
          </cell>
          <cell r="AK296">
            <v>0</v>
          </cell>
          <cell r="AL296">
            <v>0</v>
          </cell>
          <cell r="AM296" t="str">
            <v xml:space="preserve"> </v>
          </cell>
          <cell r="AN296"/>
          <cell r="AO296" t="str">
            <v>[ENROB]</v>
          </cell>
          <cell r="AP296">
            <v>43515</v>
          </cell>
        </row>
        <row r="297">
          <cell r="B297">
            <v>2715707</v>
          </cell>
          <cell r="C297">
            <v>22000478</v>
          </cell>
          <cell r="D297" t="str">
            <v>Enrob Batonnet OREO New</v>
          </cell>
          <cell r="E297">
            <v>43514</v>
          </cell>
          <cell r="F297">
            <v>1000</v>
          </cell>
          <cell r="G297">
            <v>300191</v>
          </cell>
          <cell r="H297" t="str">
            <v>10</v>
          </cell>
          <cell r="I297" t="str">
            <v>M</v>
          </cell>
          <cell r="J297">
            <v>43514</v>
          </cell>
          <cell r="K297">
            <v>43514</v>
          </cell>
          <cell r="L297" t="str">
            <v>WO</v>
          </cell>
          <cell r="M297" t="str">
            <v>KG</v>
          </cell>
          <cell r="N297" t="str">
            <v xml:space="preserve">       PL001</v>
          </cell>
          <cell r="O297">
            <v>43404</v>
          </cell>
          <cell r="P297">
            <v>0</v>
          </cell>
          <cell r="Q297" t="str">
            <v>Enrob Batonnet OREO New</v>
          </cell>
          <cell r="R297" t="str">
            <v xml:space="preserve"> </v>
          </cell>
          <cell r="S297"/>
          <cell r="T297" t="str">
            <v xml:space="preserve"> </v>
          </cell>
          <cell r="U297" t="str">
            <v xml:space="preserve"> BT vérifié//Ordre créé</v>
          </cell>
          <cell r="V297" t="str">
            <v xml:space="preserve"> </v>
          </cell>
          <cell r="W297" t="str">
            <v xml:space="preserve"> </v>
          </cell>
          <cell r="X297" t="str">
            <v xml:space="preserve"> </v>
          </cell>
          <cell r="Y297" t="str">
            <v xml:space="preserve"> </v>
          </cell>
          <cell r="Z297" t="str">
            <v xml:space="preserve"> </v>
          </cell>
          <cell r="AA297"/>
          <cell r="AB297"/>
          <cell r="AC297" t="str">
            <v>FSC</v>
          </cell>
          <cell r="AD297" t="str">
            <v xml:space="preserve"> </v>
          </cell>
          <cell r="AE297" t="str">
            <v xml:space="preserve"> </v>
          </cell>
          <cell r="AF297"/>
          <cell r="AG297" t="str">
            <v xml:space="preserve"> </v>
          </cell>
          <cell r="AH297" t="str">
            <v xml:space="preserve"> </v>
          </cell>
          <cell r="AI297">
            <v>1247071</v>
          </cell>
          <cell r="AJ297" t="str">
            <v>FR22000478</v>
          </cell>
          <cell r="AK297">
            <v>0</v>
          </cell>
          <cell r="AL297">
            <v>0</v>
          </cell>
          <cell r="AM297" t="str">
            <v xml:space="preserve"> </v>
          </cell>
          <cell r="AN297"/>
          <cell r="AO297" t="str">
            <v>[ENROB]</v>
          </cell>
          <cell r="AP297">
            <v>43515</v>
          </cell>
        </row>
        <row r="298">
          <cell r="B298">
            <v>2715708</v>
          </cell>
          <cell r="C298">
            <v>22000478</v>
          </cell>
          <cell r="D298" t="str">
            <v>Enrob Batonnet OREO New</v>
          </cell>
          <cell r="E298">
            <v>43514</v>
          </cell>
          <cell r="F298">
            <v>1000</v>
          </cell>
          <cell r="G298">
            <v>300191</v>
          </cell>
          <cell r="H298" t="str">
            <v>10</v>
          </cell>
          <cell r="I298" t="str">
            <v>M</v>
          </cell>
          <cell r="J298">
            <v>43514</v>
          </cell>
          <cell r="K298">
            <v>43514</v>
          </cell>
          <cell r="L298" t="str">
            <v>WO</v>
          </cell>
          <cell r="M298" t="str">
            <v>KG</v>
          </cell>
          <cell r="N298" t="str">
            <v xml:space="preserve">       PL001</v>
          </cell>
          <cell r="O298">
            <v>43404</v>
          </cell>
          <cell r="P298">
            <v>0</v>
          </cell>
          <cell r="Q298" t="str">
            <v>Enrob Batonnet OREO New</v>
          </cell>
          <cell r="R298" t="str">
            <v xml:space="preserve"> </v>
          </cell>
          <cell r="S298"/>
          <cell r="T298" t="str">
            <v xml:space="preserve"> </v>
          </cell>
          <cell r="U298" t="str">
            <v xml:space="preserve"> BT vérifié//Ordre créé</v>
          </cell>
          <cell r="V298" t="str">
            <v xml:space="preserve"> </v>
          </cell>
          <cell r="W298" t="str">
            <v xml:space="preserve"> </v>
          </cell>
          <cell r="X298" t="str">
            <v xml:space="preserve"> </v>
          </cell>
          <cell r="Y298" t="str">
            <v xml:space="preserve"> </v>
          </cell>
          <cell r="Z298" t="str">
            <v xml:space="preserve"> </v>
          </cell>
          <cell r="AA298"/>
          <cell r="AB298"/>
          <cell r="AC298" t="str">
            <v>FSC</v>
          </cell>
          <cell r="AD298" t="str">
            <v xml:space="preserve"> </v>
          </cell>
          <cell r="AE298" t="str">
            <v xml:space="preserve"> </v>
          </cell>
          <cell r="AF298"/>
          <cell r="AG298" t="str">
            <v xml:space="preserve"> </v>
          </cell>
          <cell r="AH298" t="str">
            <v xml:space="preserve"> </v>
          </cell>
          <cell r="AI298">
            <v>1247071</v>
          </cell>
          <cell r="AJ298" t="str">
            <v>FR22000478</v>
          </cell>
          <cell r="AK298">
            <v>0</v>
          </cell>
          <cell r="AL298">
            <v>0</v>
          </cell>
          <cell r="AM298" t="str">
            <v xml:space="preserve"> </v>
          </cell>
          <cell r="AN298"/>
          <cell r="AO298" t="str">
            <v>[ENROB]</v>
          </cell>
          <cell r="AP298">
            <v>43515</v>
          </cell>
        </row>
        <row r="299">
          <cell r="B299">
            <v>2715709</v>
          </cell>
          <cell r="C299">
            <v>22000478</v>
          </cell>
          <cell r="D299" t="str">
            <v>Enrob Batonnet OREO New</v>
          </cell>
          <cell r="E299">
            <v>43514</v>
          </cell>
          <cell r="F299">
            <v>1000</v>
          </cell>
          <cell r="G299">
            <v>300191</v>
          </cell>
          <cell r="H299" t="str">
            <v>10</v>
          </cell>
          <cell r="I299" t="str">
            <v>M</v>
          </cell>
          <cell r="J299">
            <v>43514</v>
          </cell>
          <cell r="K299">
            <v>43514</v>
          </cell>
          <cell r="L299" t="str">
            <v>WO</v>
          </cell>
          <cell r="M299" t="str">
            <v>KG</v>
          </cell>
          <cell r="N299" t="str">
            <v xml:space="preserve">       PL001</v>
          </cell>
          <cell r="O299">
            <v>43404</v>
          </cell>
          <cell r="P299">
            <v>0</v>
          </cell>
          <cell r="Q299" t="str">
            <v>Enrob Batonnet OREO New</v>
          </cell>
          <cell r="R299" t="str">
            <v xml:space="preserve"> </v>
          </cell>
          <cell r="S299"/>
          <cell r="T299" t="str">
            <v xml:space="preserve"> </v>
          </cell>
          <cell r="U299" t="str">
            <v xml:space="preserve"> BT vérifié//Ordre créé</v>
          </cell>
          <cell r="V299" t="str">
            <v xml:space="preserve"> </v>
          </cell>
          <cell r="W299" t="str">
            <v xml:space="preserve"> </v>
          </cell>
          <cell r="X299" t="str">
            <v xml:space="preserve"> </v>
          </cell>
          <cell r="Y299" t="str">
            <v xml:space="preserve"> </v>
          </cell>
          <cell r="Z299" t="str">
            <v xml:space="preserve"> </v>
          </cell>
          <cell r="AA299"/>
          <cell r="AB299"/>
          <cell r="AC299" t="str">
            <v>FSC</v>
          </cell>
          <cell r="AD299" t="str">
            <v xml:space="preserve"> </v>
          </cell>
          <cell r="AE299" t="str">
            <v xml:space="preserve"> </v>
          </cell>
          <cell r="AF299"/>
          <cell r="AG299" t="str">
            <v xml:space="preserve"> </v>
          </cell>
          <cell r="AH299" t="str">
            <v xml:space="preserve"> </v>
          </cell>
          <cell r="AI299">
            <v>1247071</v>
          </cell>
          <cell r="AJ299" t="str">
            <v>FR22000478</v>
          </cell>
          <cell r="AK299">
            <v>0</v>
          </cell>
          <cell r="AL299">
            <v>0</v>
          </cell>
          <cell r="AM299" t="str">
            <v xml:space="preserve"> </v>
          </cell>
          <cell r="AN299"/>
          <cell r="AO299" t="str">
            <v>[ENROB]</v>
          </cell>
          <cell r="AP299">
            <v>43515</v>
          </cell>
        </row>
        <row r="300">
          <cell r="B300">
            <v>2715710</v>
          </cell>
          <cell r="C300">
            <v>22000478</v>
          </cell>
          <cell r="D300" t="str">
            <v>Enrob Batonnet OREO New</v>
          </cell>
          <cell r="E300">
            <v>43514</v>
          </cell>
          <cell r="F300">
            <v>1000</v>
          </cell>
          <cell r="G300">
            <v>300191</v>
          </cell>
          <cell r="H300" t="str">
            <v>10</v>
          </cell>
          <cell r="I300" t="str">
            <v>M</v>
          </cell>
          <cell r="J300">
            <v>43514</v>
          </cell>
          <cell r="K300">
            <v>43514</v>
          </cell>
          <cell r="L300" t="str">
            <v>WO</v>
          </cell>
          <cell r="M300" t="str">
            <v>KG</v>
          </cell>
          <cell r="N300" t="str">
            <v xml:space="preserve">       PL001</v>
          </cell>
          <cell r="O300">
            <v>43404</v>
          </cell>
          <cell r="P300">
            <v>0</v>
          </cell>
          <cell r="Q300" t="str">
            <v>Enrob Batonnet OREO New</v>
          </cell>
          <cell r="R300" t="str">
            <v xml:space="preserve"> </v>
          </cell>
          <cell r="S300"/>
          <cell r="T300" t="str">
            <v xml:space="preserve"> </v>
          </cell>
          <cell r="U300" t="str">
            <v xml:space="preserve"> BT vérifié//Ordre créé</v>
          </cell>
          <cell r="V300" t="str">
            <v xml:space="preserve"> </v>
          </cell>
          <cell r="W300" t="str">
            <v xml:space="preserve"> </v>
          </cell>
          <cell r="X300" t="str">
            <v xml:space="preserve"> </v>
          </cell>
          <cell r="Y300" t="str">
            <v xml:space="preserve"> </v>
          </cell>
          <cell r="Z300" t="str">
            <v xml:space="preserve"> </v>
          </cell>
          <cell r="AA300"/>
          <cell r="AB300"/>
          <cell r="AC300" t="str">
            <v>FSC</v>
          </cell>
          <cell r="AD300" t="str">
            <v xml:space="preserve"> </v>
          </cell>
          <cell r="AE300" t="str">
            <v xml:space="preserve"> </v>
          </cell>
          <cell r="AF300"/>
          <cell r="AG300" t="str">
            <v xml:space="preserve"> </v>
          </cell>
          <cell r="AH300" t="str">
            <v xml:space="preserve"> </v>
          </cell>
          <cell r="AI300">
            <v>1247071</v>
          </cell>
          <cell r="AJ300" t="str">
            <v>FR22000478</v>
          </cell>
          <cell r="AK300">
            <v>0</v>
          </cell>
          <cell r="AL300">
            <v>0</v>
          </cell>
          <cell r="AM300" t="str">
            <v xml:space="preserve"> </v>
          </cell>
          <cell r="AN300"/>
          <cell r="AO300" t="str">
            <v>[ENROB]</v>
          </cell>
          <cell r="AP300">
            <v>43515</v>
          </cell>
        </row>
        <row r="301">
          <cell r="B301">
            <v>2715711</v>
          </cell>
          <cell r="C301">
            <v>22000478</v>
          </cell>
          <cell r="D301" t="str">
            <v>Enrob Batonnet OREO New</v>
          </cell>
          <cell r="E301">
            <v>43514</v>
          </cell>
          <cell r="F301">
            <v>1000</v>
          </cell>
          <cell r="G301">
            <v>300191</v>
          </cell>
          <cell r="H301" t="str">
            <v>10</v>
          </cell>
          <cell r="I301" t="str">
            <v>M</v>
          </cell>
          <cell r="J301">
            <v>43514</v>
          </cell>
          <cell r="K301">
            <v>43514</v>
          </cell>
          <cell r="L301" t="str">
            <v>WO</v>
          </cell>
          <cell r="M301" t="str">
            <v>KG</v>
          </cell>
          <cell r="N301" t="str">
            <v xml:space="preserve">       PL001</v>
          </cell>
          <cell r="O301">
            <v>43404</v>
          </cell>
          <cell r="P301">
            <v>0</v>
          </cell>
          <cell r="Q301" t="str">
            <v>Enrob Batonnet OREO New</v>
          </cell>
          <cell r="R301" t="str">
            <v xml:space="preserve"> </v>
          </cell>
          <cell r="S301"/>
          <cell r="T301" t="str">
            <v xml:space="preserve"> </v>
          </cell>
          <cell r="U301" t="str">
            <v xml:space="preserve"> BT vérifié//Ordre créé</v>
          </cell>
          <cell r="V301" t="str">
            <v xml:space="preserve"> </v>
          </cell>
          <cell r="W301" t="str">
            <v xml:space="preserve"> </v>
          </cell>
          <cell r="X301" t="str">
            <v xml:space="preserve"> </v>
          </cell>
          <cell r="Y301" t="str">
            <v xml:space="preserve"> </v>
          </cell>
          <cell r="Z301" t="str">
            <v xml:space="preserve"> </v>
          </cell>
          <cell r="AA301"/>
          <cell r="AB301"/>
          <cell r="AC301" t="str">
            <v>FSC</v>
          </cell>
          <cell r="AD301" t="str">
            <v xml:space="preserve"> </v>
          </cell>
          <cell r="AE301" t="str">
            <v xml:space="preserve"> </v>
          </cell>
          <cell r="AF301"/>
          <cell r="AG301" t="str">
            <v xml:space="preserve"> </v>
          </cell>
          <cell r="AH301" t="str">
            <v xml:space="preserve"> </v>
          </cell>
          <cell r="AI301">
            <v>1247071</v>
          </cell>
          <cell r="AJ301" t="str">
            <v>FR22000478</v>
          </cell>
          <cell r="AK301">
            <v>0</v>
          </cell>
          <cell r="AL301">
            <v>0</v>
          </cell>
          <cell r="AM301" t="str">
            <v xml:space="preserve"> </v>
          </cell>
          <cell r="AN301"/>
          <cell r="AO301" t="str">
            <v>[ENROB]</v>
          </cell>
          <cell r="AP301">
            <v>43515</v>
          </cell>
        </row>
        <row r="302">
          <cell r="B302">
            <v>2715712</v>
          </cell>
          <cell r="C302">
            <v>22000478</v>
          </cell>
          <cell r="D302" t="str">
            <v>Enrob Batonnet OREO New</v>
          </cell>
          <cell r="E302">
            <v>43514</v>
          </cell>
          <cell r="F302">
            <v>1000</v>
          </cell>
          <cell r="G302">
            <v>300191</v>
          </cell>
          <cell r="H302" t="str">
            <v>10</v>
          </cell>
          <cell r="I302" t="str">
            <v>M</v>
          </cell>
          <cell r="J302">
            <v>43514</v>
          </cell>
          <cell r="K302">
            <v>43514</v>
          </cell>
          <cell r="L302" t="str">
            <v>WO</v>
          </cell>
          <cell r="M302" t="str">
            <v>KG</v>
          </cell>
          <cell r="N302" t="str">
            <v xml:space="preserve">       PL001</v>
          </cell>
          <cell r="O302">
            <v>43404</v>
          </cell>
          <cell r="P302">
            <v>0</v>
          </cell>
          <cell r="Q302" t="str">
            <v>Enrob Batonnet OREO New</v>
          </cell>
          <cell r="R302" t="str">
            <v xml:space="preserve"> </v>
          </cell>
          <cell r="S302"/>
          <cell r="T302" t="str">
            <v xml:space="preserve"> </v>
          </cell>
          <cell r="U302" t="str">
            <v xml:space="preserve"> BT vérifié//Ordre créé</v>
          </cell>
          <cell r="V302" t="str">
            <v xml:space="preserve"> </v>
          </cell>
          <cell r="W302" t="str">
            <v xml:space="preserve"> </v>
          </cell>
          <cell r="X302" t="str">
            <v xml:space="preserve"> </v>
          </cell>
          <cell r="Y302" t="str">
            <v xml:space="preserve"> </v>
          </cell>
          <cell r="Z302" t="str">
            <v xml:space="preserve"> </v>
          </cell>
          <cell r="AA302"/>
          <cell r="AB302"/>
          <cell r="AC302" t="str">
            <v>FSC</v>
          </cell>
          <cell r="AD302" t="str">
            <v xml:space="preserve"> </v>
          </cell>
          <cell r="AE302" t="str">
            <v xml:space="preserve"> </v>
          </cell>
          <cell r="AF302"/>
          <cell r="AG302" t="str">
            <v xml:space="preserve"> </v>
          </cell>
          <cell r="AH302" t="str">
            <v xml:space="preserve"> </v>
          </cell>
          <cell r="AI302">
            <v>1247071</v>
          </cell>
          <cell r="AJ302" t="str">
            <v>FR22000478</v>
          </cell>
          <cell r="AK302">
            <v>0</v>
          </cell>
          <cell r="AL302">
            <v>0</v>
          </cell>
          <cell r="AM302" t="str">
            <v xml:space="preserve"> </v>
          </cell>
          <cell r="AN302"/>
          <cell r="AO302" t="str">
            <v>[ENROB]</v>
          </cell>
          <cell r="AP302">
            <v>43515</v>
          </cell>
        </row>
        <row r="303">
          <cell r="B303">
            <v>2715713</v>
          </cell>
          <cell r="C303">
            <v>22000478</v>
          </cell>
          <cell r="D303" t="str">
            <v>Enrob Batonnet OREO New</v>
          </cell>
          <cell r="E303">
            <v>43514</v>
          </cell>
          <cell r="F303">
            <v>1000</v>
          </cell>
          <cell r="G303">
            <v>300191</v>
          </cell>
          <cell r="H303" t="str">
            <v>10</v>
          </cell>
          <cell r="I303" t="str">
            <v>M</v>
          </cell>
          <cell r="J303">
            <v>43514</v>
          </cell>
          <cell r="K303">
            <v>43514</v>
          </cell>
          <cell r="L303" t="str">
            <v>WO</v>
          </cell>
          <cell r="M303" t="str">
            <v>KG</v>
          </cell>
          <cell r="N303" t="str">
            <v xml:space="preserve">       PL001</v>
          </cell>
          <cell r="O303">
            <v>43404</v>
          </cell>
          <cell r="P303">
            <v>0</v>
          </cell>
          <cell r="Q303" t="str">
            <v>Enrob Batonnet OREO New</v>
          </cell>
          <cell r="R303" t="str">
            <v xml:space="preserve"> </v>
          </cell>
          <cell r="S303"/>
          <cell r="T303" t="str">
            <v xml:space="preserve"> </v>
          </cell>
          <cell r="U303" t="str">
            <v xml:space="preserve"> BT vérifié//Ordre créé</v>
          </cell>
          <cell r="V303" t="str">
            <v xml:space="preserve"> </v>
          </cell>
          <cell r="W303" t="str">
            <v xml:space="preserve"> </v>
          </cell>
          <cell r="X303" t="str">
            <v xml:space="preserve"> </v>
          </cell>
          <cell r="Y303" t="str">
            <v xml:space="preserve"> </v>
          </cell>
          <cell r="Z303" t="str">
            <v xml:space="preserve"> </v>
          </cell>
          <cell r="AA303"/>
          <cell r="AB303"/>
          <cell r="AC303" t="str">
            <v>FSC</v>
          </cell>
          <cell r="AD303" t="str">
            <v xml:space="preserve"> </v>
          </cell>
          <cell r="AE303" t="str">
            <v xml:space="preserve"> </v>
          </cell>
          <cell r="AF303"/>
          <cell r="AG303" t="str">
            <v xml:space="preserve"> </v>
          </cell>
          <cell r="AH303" t="str">
            <v xml:space="preserve"> </v>
          </cell>
          <cell r="AI303">
            <v>1247071</v>
          </cell>
          <cell r="AJ303" t="str">
            <v>FR22000478</v>
          </cell>
          <cell r="AK303">
            <v>0</v>
          </cell>
          <cell r="AL303">
            <v>0</v>
          </cell>
          <cell r="AM303" t="str">
            <v xml:space="preserve"> </v>
          </cell>
          <cell r="AN303"/>
          <cell r="AO303" t="str">
            <v>[ENROB]</v>
          </cell>
          <cell r="AP303">
            <v>43515</v>
          </cell>
        </row>
        <row r="304">
          <cell r="B304">
            <v>2715714</v>
          </cell>
          <cell r="C304">
            <v>22000478</v>
          </cell>
          <cell r="D304" t="str">
            <v>Enrob Batonnet OREO New</v>
          </cell>
          <cell r="E304">
            <v>43514</v>
          </cell>
          <cell r="F304">
            <v>1000</v>
          </cell>
          <cell r="G304">
            <v>300191</v>
          </cell>
          <cell r="H304" t="str">
            <v>10</v>
          </cell>
          <cell r="I304" t="str">
            <v>M</v>
          </cell>
          <cell r="J304">
            <v>43514</v>
          </cell>
          <cell r="K304">
            <v>43514</v>
          </cell>
          <cell r="L304" t="str">
            <v>WO</v>
          </cell>
          <cell r="M304" t="str">
            <v>KG</v>
          </cell>
          <cell r="N304" t="str">
            <v xml:space="preserve">       PL001</v>
          </cell>
          <cell r="O304">
            <v>43404</v>
          </cell>
          <cell r="P304">
            <v>0</v>
          </cell>
          <cell r="Q304" t="str">
            <v>Enrob Batonnet OREO New</v>
          </cell>
          <cell r="R304" t="str">
            <v xml:space="preserve"> </v>
          </cell>
          <cell r="S304"/>
          <cell r="T304" t="str">
            <v xml:space="preserve"> </v>
          </cell>
          <cell r="U304" t="str">
            <v xml:space="preserve"> BT vérifié//Ordre créé</v>
          </cell>
          <cell r="V304" t="str">
            <v xml:space="preserve"> </v>
          </cell>
          <cell r="W304" t="str">
            <v xml:space="preserve"> </v>
          </cell>
          <cell r="X304" t="str">
            <v xml:space="preserve"> </v>
          </cell>
          <cell r="Y304" t="str">
            <v xml:space="preserve"> </v>
          </cell>
          <cell r="Z304" t="str">
            <v xml:space="preserve"> </v>
          </cell>
          <cell r="AA304"/>
          <cell r="AB304"/>
          <cell r="AC304" t="str">
            <v>FSC</v>
          </cell>
          <cell r="AD304" t="str">
            <v xml:space="preserve"> </v>
          </cell>
          <cell r="AE304" t="str">
            <v xml:space="preserve"> </v>
          </cell>
          <cell r="AF304"/>
          <cell r="AG304" t="str">
            <v xml:space="preserve"> </v>
          </cell>
          <cell r="AH304" t="str">
            <v xml:space="preserve"> </v>
          </cell>
          <cell r="AI304">
            <v>1247071</v>
          </cell>
          <cell r="AJ304" t="str">
            <v>FR22000478</v>
          </cell>
          <cell r="AK304">
            <v>0</v>
          </cell>
          <cell r="AL304">
            <v>0</v>
          </cell>
          <cell r="AM304" t="str">
            <v xml:space="preserve"> </v>
          </cell>
          <cell r="AN304"/>
          <cell r="AO304" t="str">
            <v>[ENROB]</v>
          </cell>
          <cell r="AP304">
            <v>43515</v>
          </cell>
        </row>
        <row r="305">
          <cell r="B305">
            <v>2715715</v>
          </cell>
          <cell r="C305">
            <v>22000478</v>
          </cell>
          <cell r="D305" t="str">
            <v>Enrob Batonnet OREO New</v>
          </cell>
          <cell r="E305">
            <v>43514</v>
          </cell>
          <cell r="F305">
            <v>1000</v>
          </cell>
          <cell r="G305">
            <v>300191</v>
          </cell>
          <cell r="H305" t="str">
            <v>10</v>
          </cell>
          <cell r="I305" t="str">
            <v>M</v>
          </cell>
          <cell r="J305">
            <v>43514</v>
          </cell>
          <cell r="K305">
            <v>43514</v>
          </cell>
          <cell r="L305" t="str">
            <v>WO</v>
          </cell>
          <cell r="M305" t="str">
            <v>KG</v>
          </cell>
          <cell r="N305" t="str">
            <v xml:space="preserve">       PL001</v>
          </cell>
          <cell r="O305">
            <v>43404</v>
          </cell>
          <cell r="P305">
            <v>0</v>
          </cell>
          <cell r="Q305" t="str">
            <v>Enrob Batonnet OREO New</v>
          </cell>
          <cell r="R305" t="str">
            <v xml:space="preserve"> </v>
          </cell>
          <cell r="S305"/>
          <cell r="T305" t="str">
            <v xml:space="preserve"> </v>
          </cell>
          <cell r="U305" t="str">
            <v xml:space="preserve"> BT vérifié//Ordre créé</v>
          </cell>
          <cell r="V305" t="str">
            <v xml:space="preserve"> </v>
          </cell>
          <cell r="W305" t="str">
            <v xml:space="preserve"> </v>
          </cell>
          <cell r="X305" t="str">
            <v xml:space="preserve"> </v>
          </cell>
          <cell r="Y305" t="str">
            <v xml:space="preserve"> </v>
          </cell>
          <cell r="Z305" t="str">
            <v xml:space="preserve"> </v>
          </cell>
          <cell r="AA305"/>
          <cell r="AB305"/>
          <cell r="AC305" t="str">
            <v>FSC</v>
          </cell>
          <cell r="AD305" t="str">
            <v xml:space="preserve"> </v>
          </cell>
          <cell r="AE305" t="str">
            <v xml:space="preserve"> </v>
          </cell>
          <cell r="AF305"/>
          <cell r="AG305" t="str">
            <v xml:space="preserve"> </v>
          </cell>
          <cell r="AH305" t="str">
            <v xml:space="preserve"> </v>
          </cell>
          <cell r="AI305">
            <v>1247071</v>
          </cell>
          <cell r="AJ305" t="str">
            <v>FR22000478</v>
          </cell>
          <cell r="AK305">
            <v>0</v>
          </cell>
          <cell r="AL305">
            <v>0</v>
          </cell>
          <cell r="AM305" t="str">
            <v xml:space="preserve"> </v>
          </cell>
          <cell r="AN305"/>
          <cell r="AO305" t="str">
            <v>[ENROB]</v>
          </cell>
          <cell r="AP305">
            <v>43515</v>
          </cell>
        </row>
        <row r="306">
          <cell r="B306">
            <v>2715716</v>
          </cell>
          <cell r="C306">
            <v>22000478</v>
          </cell>
          <cell r="D306" t="str">
            <v>Enrob Batonnet OREO New</v>
          </cell>
          <cell r="E306">
            <v>43514</v>
          </cell>
          <cell r="F306">
            <v>1000</v>
          </cell>
          <cell r="G306">
            <v>300191</v>
          </cell>
          <cell r="H306" t="str">
            <v>10</v>
          </cell>
          <cell r="I306" t="str">
            <v>M</v>
          </cell>
          <cell r="J306">
            <v>43514</v>
          </cell>
          <cell r="K306">
            <v>43514</v>
          </cell>
          <cell r="L306" t="str">
            <v>WO</v>
          </cell>
          <cell r="M306" t="str">
            <v>KG</v>
          </cell>
          <cell r="N306" t="str">
            <v xml:space="preserve">       PL001</v>
          </cell>
          <cell r="O306">
            <v>43404</v>
          </cell>
          <cell r="P306">
            <v>0</v>
          </cell>
          <cell r="Q306" t="str">
            <v>Enrob Batonnet OREO New</v>
          </cell>
          <cell r="R306" t="str">
            <v xml:space="preserve"> </v>
          </cell>
          <cell r="S306"/>
          <cell r="T306" t="str">
            <v xml:space="preserve"> </v>
          </cell>
          <cell r="U306" t="str">
            <v xml:space="preserve"> BT vérifié//Ordre créé</v>
          </cell>
          <cell r="V306" t="str">
            <v xml:space="preserve"> </v>
          </cell>
          <cell r="W306" t="str">
            <v xml:space="preserve"> </v>
          </cell>
          <cell r="X306" t="str">
            <v xml:space="preserve"> </v>
          </cell>
          <cell r="Y306" t="str">
            <v xml:space="preserve"> </v>
          </cell>
          <cell r="Z306" t="str">
            <v xml:space="preserve"> </v>
          </cell>
          <cell r="AA306"/>
          <cell r="AB306"/>
          <cell r="AC306" t="str">
            <v>FSC</v>
          </cell>
          <cell r="AD306" t="str">
            <v xml:space="preserve"> </v>
          </cell>
          <cell r="AE306" t="str">
            <v xml:space="preserve"> </v>
          </cell>
          <cell r="AF306"/>
          <cell r="AG306" t="str">
            <v xml:space="preserve"> </v>
          </cell>
          <cell r="AH306" t="str">
            <v xml:space="preserve"> </v>
          </cell>
          <cell r="AI306">
            <v>1247071</v>
          </cell>
          <cell r="AJ306" t="str">
            <v>FR22000478</v>
          </cell>
          <cell r="AK306">
            <v>0</v>
          </cell>
          <cell r="AL306">
            <v>0</v>
          </cell>
          <cell r="AM306" t="str">
            <v xml:space="preserve"> </v>
          </cell>
          <cell r="AN306"/>
          <cell r="AO306" t="str">
            <v>[ENROB]</v>
          </cell>
          <cell r="AP306">
            <v>43515</v>
          </cell>
        </row>
        <row r="307">
          <cell r="B307">
            <v>2827342</v>
          </cell>
          <cell r="C307">
            <v>22000478</v>
          </cell>
          <cell r="D307" t="str">
            <v>Enrob Batonnet OREO New</v>
          </cell>
          <cell r="E307">
            <v>43518</v>
          </cell>
          <cell r="F307">
            <v>1000</v>
          </cell>
          <cell r="G307">
            <v>300191</v>
          </cell>
          <cell r="H307" t="str">
            <v>10</v>
          </cell>
          <cell r="I307" t="str">
            <v>M</v>
          </cell>
          <cell r="J307">
            <v>43518</v>
          </cell>
          <cell r="K307">
            <v>43518</v>
          </cell>
          <cell r="L307" t="str">
            <v>WO</v>
          </cell>
          <cell r="M307" t="str">
            <v>KG</v>
          </cell>
          <cell r="N307" t="str">
            <v xml:space="preserve">       PL001</v>
          </cell>
          <cell r="O307">
            <v>43454</v>
          </cell>
          <cell r="P307">
            <v>0</v>
          </cell>
          <cell r="Q307" t="str">
            <v>Enrob Batonnet OREO New</v>
          </cell>
          <cell r="R307" t="str">
            <v xml:space="preserve"> </v>
          </cell>
          <cell r="S307"/>
          <cell r="T307" t="str">
            <v xml:space="preserve"> </v>
          </cell>
          <cell r="U307" t="str">
            <v xml:space="preserve"> BT vérifié//Ordre créé</v>
          </cell>
          <cell r="V307" t="str">
            <v xml:space="preserve"> </v>
          </cell>
          <cell r="W307" t="str">
            <v xml:space="preserve"> </v>
          </cell>
          <cell r="X307" t="str">
            <v xml:space="preserve"> </v>
          </cell>
          <cell r="Y307" t="str">
            <v xml:space="preserve"> </v>
          </cell>
          <cell r="Z307" t="str">
            <v xml:space="preserve"> </v>
          </cell>
          <cell r="AA307"/>
          <cell r="AB307"/>
          <cell r="AC307" t="str">
            <v>FSC</v>
          </cell>
          <cell r="AD307" t="str">
            <v xml:space="preserve"> </v>
          </cell>
          <cell r="AE307" t="str">
            <v>3</v>
          </cell>
          <cell r="AF307"/>
          <cell r="AG307" t="str">
            <v xml:space="preserve"> </v>
          </cell>
          <cell r="AH307" t="str">
            <v xml:space="preserve"> </v>
          </cell>
          <cell r="AI307">
            <v>1247071</v>
          </cell>
          <cell r="AJ307" t="str">
            <v>FR22000478</v>
          </cell>
          <cell r="AK307">
            <v>0</v>
          </cell>
          <cell r="AL307">
            <v>0</v>
          </cell>
          <cell r="AM307" t="str">
            <v xml:space="preserve"> </v>
          </cell>
          <cell r="AN307"/>
          <cell r="AO307" t="str">
            <v>[ENROB]</v>
          </cell>
          <cell r="AP307">
            <v>43519</v>
          </cell>
        </row>
        <row r="308">
          <cell r="B308">
            <v>2827343</v>
          </cell>
          <cell r="C308">
            <v>22000478</v>
          </cell>
          <cell r="D308" t="str">
            <v>Enrob Batonnet OREO New</v>
          </cell>
          <cell r="E308">
            <v>43518</v>
          </cell>
          <cell r="F308">
            <v>1000</v>
          </cell>
          <cell r="G308">
            <v>300191</v>
          </cell>
          <cell r="H308" t="str">
            <v>10</v>
          </cell>
          <cell r="I308" t="str">
            <v>M</v>
          </cell>
          <cell r="J308">
            <v>43518</v>
          </cell>
          <cell r="K308">
            <v>43518</v>
          </cell>
          <cell r="L308" t="str">
            <v>WO</v>
          </cell>
          <cell r="M308" t="str">
            <v>KG</v>
          </cell>
          <cell r="N308" t="str">
            <v xml:space="preserve">       PL001</v>
          </cell>
          <cell r="O308">
            <v>43454</v>
          </cell>
          <cell r="P308">
            <v>0</v>
          </cell>
          <cell r="Q308" t="str">
            <v>Enrob Batonnet OREO New</v>
          </cell>
          <cell r="R308" t="str">
            <v xml:space="preserve"> </v>
          </cell>
          <cell r="S308"/>
          <cell r="T308" t="str">
            <v xml:space="preserve"> </v>
          </cell>
          <cell r="U308" t="str">
            <v xml:space="preserve"> BT vérifié//Ordre créé</v>
          </cell>
          <cell r="V308" t="str">
            <v xml:space="preserve"> </v>
          </cell>
          <cell r="W308" t="str">
            <v xml:space="preserve"> </v>
          </cell>
          <cell r="X308" t="str">
            <v xml:space="preserve"> </v>
          </cell>
          <cell r="Y308" t="str">
            <v xml:space="preserve"> </v>
          </cell>
          <cell r="Z308" t="str">
            <v xml:space="preserve"> </v>
          </cell>
          <cell r="AA308"/>
          <cell r="AB308"/>
          <cell r="AC308" t="str">
            <v>FSC</v>
          </cell>
          <cell r="AD308" t="str">
            <v xml:space="preserve"> </v>
          </cell>
          <cell r="AE308" t="str">
            <v>3</v>
          </cell>
          <cell r="AF308"/>
          <cell r="AG308" t="str">
            <v xml:space="preserve"> </v>
          </cell>
          <cell r="AH308" t="str">
            <v xml:space="preserve"> </v>
          </cell>
          <cell r="AI308">
            <v>1247071</v>
          </cell>
          <cell r="AJ308" t="str">
            <v>FR22000478</v>
          </cell>
          <cell r="AK308">
            <v>0</v>
          </cell>
          <cell r="AL308">
            <v>0</v>
          </cell>
          <cell r="AM308" t="str">
            <v xml:space="preserve"> </v>
          </cell>
          <cell r="AN308"/>
          <cell r="AO308" t="str">
            <v>[ENROB]</v>
          </cell>
          <cell r="AP308">
            <v>43519</v>
          </cell>
        </row>
        <row r="309">
          <cell r="B309">
            <v>2827344</v>
          </cell>
          <cell r="C309">
            <v>22000478</v>
          </cell>
          <cell r="D309" t="str">
            <v>Enrob Batonnet OREO New</v>
          </cell>
          <cell r="E309">
            <v>43518</v>
          </cell>
          <cell r="F309">
            <v>1000</v>
          </cell>
          <cell r="G309">
            <v>300191</v>
          </cell>
          <cell r="H309" t="str">
            <v>10</v>
          </cell>
          <cell r="I309" t="str">
            <v>M</v>
          </cell>
          <cell r="J309">
            <v>43518</v>
          </cell>
          <cell r="K309">
            <v>43518</v>
          </cell>
          <cell r="L309" t="str">
            <v>WO</v>
          </cell>
          <cell r="M309" t="str">
            <v>KG</v>
          </cell>
          <cell r="N309" t="str">
            <v xml:space="preserve">       PL001</v>
          </cell>
          <cell r="O309">
            <v>43454</v>
          </cell>
          <cell r="P309">
            <v>0</v>
          </cell>
          <cell r="Q309" t="str">
            <v>Enrob Batonnet OREO New</v>
          </cell>
          <cell r="R309" t="str">
            <v xml:space="preserve"> </v>
          </cell>
          <cell r="S309"/>
          <cell r="T309" t="str">
            <v xml:space="preserve"> </v>
          </cell>
          <cell r="U309" t="str">
            <v xml:space="preserve"> BT vérifié//Ordre créé</v>
          </cell>
          <cell r="V309" t="str">
            <v xml:space="preserve"> </v>
          </cell>
          <cell r="W309" t="str">
            <v xml:space="preserve"> </v>
          </cell>
          <cell r="X309" t="str">
            <v xml:space="preserve"> </v>
          </cell>
          <cell r="Y309" t="str">
            <v xml:space="preserve"> </v>
          </cell>
          <cell r="Z309" t="str">
            <v xml:space="preserve"> </v>
          </cell>
          <cell r="AA309"/>
          <cell r="AB309"/>
          <cell r="AC309" t="str">
            <v>FSC</v>
          </cell>
          <cell r="AD309" t="str">
            <v xml:space="preserve"> </v>
          </cell>
          <cell r="AE309" t="str">
            <v>3</v>
          </cell>
          <cell r="AF309"/>
          <cell r="AG309" t="str">
            <v xml:space="preserve"> </v>
          </cell>
          <cell r="AH309" t="str">
            <v xml:space="preserve"> </v>
          </cell>
          <cell r="AI309">
            <v>1247071</v>
          </cell>
          <cell r="AJ309" t="str">
            <v>FR22000478</v>
          </cell>
          <cell r="AK309">
            <v>0</v>
          </cell>
          <cell r="AL309">
            <v>0</v>
          </cell>
          <cell r="AM309" t="str">
            <v xml:space="preserve"> </v>
          </cell>
          <cell r="AN309"/>
          <cell r="AO309" t="str">
            <v>[ENROB]</v>
          </cell>
          <cell r="AP309">
            <v>43519</v>
          </cell>
        </row>
        <row r="310">
          <cell r="B310">
            <v>2827345</v>
          </cell>
          <cell r="C310">
            <v>22000478</v>
          </cell>
          <cell r="D310" t="str">
            <v>Enrob Batonnet OREO New</v>
          </cell>
          <cell r="E310">
            <v>43518</v>
          </cell>
          <cell r="F310">
            <v>1000</v>
          </cell>
          <cell r="G310">
            <v>300191</v>
          </cell>
          <cell r="H310" t="str">
            <v>10</v>
          </cell>
          <cell r="I310" t="str">
            <v>M</v>
          </cell>
          <cell r="J310">
            <v>43518</v>
          </cell>
          <cell r="K310">
            <v>43518</v>
          </cell>
          <cell r="L310" t="str">
            <v>WO</v>
          </cell>
          <cell r="M310" t="str">
            <v>KG</v>
          </cell>
          <cell r="N310" t="str">
            <v xml:space="preserve">       PL001</v>
          </cell>
          <cell r="O310">
            <v>43454</v>
          </cell>
          <cell r="P310">
            <v>0</v>
          </cell>
          <cell r="Q310" t="str">
            <v>Enrob Batonnet OREO New</v>
          </cell>
          <cell r="R310" t="str">
            <v xml:space="preserve"> </v>
          </cell>
          <cell r="S310"/>
          <cell r="T310" t="str">
            <v xml:space="preserve"> </v>
          </cell>
          <cell r="U310" t="str">
            <v xml:space="preserve"> BT vérifié//Ordre créé</v>
          </cell>
          <cell r="V310" t="str">
            <v xml:space="preserve"> </v>
          </cell>
          <cell r="W310" t="str">
            <v xml:space="preserve"> </v>
          </cell>
          <cell r="X310" t="str">
            <v xml:space="preserve"> </v>
          </cell>
          <cell r="Y310" t="str">
            <v xml:space="preserve"> </v>
          </cell>
          <cell r="Z310" t="str">
            <v xml:space="preserve"> </v>
          </cell>
          <cell r="AA310"/>
          <cell r="AB310"/>
          <cell r="AC310" t="str">
            <v>FSC</v>
          </cell>
          <cell r="AD310" t="str">
            <v xml:space="preserve"> </v>
          </cell>
          <cell r="AE310" t="str">
            <v>3</v>
          </cell>
          <cell r="AF310"/>
          <cell r="AG310" t="str">
            <v xml:space="preserve"> </v>
          </cell>
          <cell r="AH310" t="str">
            <v xml:space="preserve"> </v>
          </cell>
          <cell r="AI310">
            <v>1247071</v>
          </cell>
          <cell r="AJ310" t="str">
            <v>FR22000478</v>
          </cell>
          <cell r="AK310">
            <v>0</v>
          </cell>
          <cell r="AL310">
            <v>0</v>
          </cell>
          <cell r="AM310" t="str">
            <v xml:space="preserve"> </v>
          </cell>
          <cell r="AN310"/>
          <cell r="AO310" t="str">
            <v>[ENROB]</v>
          </cell>
          <cell r="AP310">
            <v>43519</v>
          </cell>
        </row>
        <row r="311">
          <cell r="B311">
            <v>2827361</v>
          </cell>
          <cell r="C311">
            <v>22000478</v>
          </cell>
          <cell r="D311" t="str">
            <v>Enrob Batonnet OREO New</v>
          </cell>
          <cell r="E311">
            <v>43518</v>
          </cell>
          <cell r="F311">
            <v>1000</v>
          </cell>
          <cell r="G311">
            <v>300191</v>
          </cell>
          <cell r="H311" t="str">
            <v>10</v>
          </cell>
          <cell r="I311" t="str">
            <v>M</v>
          </cell>
          <cell r="J311">
            <v>43518</v>
          </cell>
          <cell r="K311">
            <v>43518</v>
          </cell>
          <cell r="L311" t="str">
            <v>WO</v>
          </cell>
          <cell r="M311" t="str">
            <v>KG</v>
          </cell>
          <cell r="N311" t="str">
            <v xml:space="preserve">       PL001</v>
          </cell>
          <cell r="O311">
            <v>43454</v>
          </cell>
          <cell r="P311">
            <v>0</v>
          </cell>
          <cell r="Q311" t="str">
            <v>Enrob Batonnet OREO New</v>
          </cell>
          <cell r="R311" t="str">
            <v xml:space="preserve"> </v>
          </cell>
          <cell r="S311"/>
          <cell r="T311" t="str">
            <v xml:space="preserve"> </v>
          </cell>
          <cell r="U311" t="str">
            <v xml:space="preserve"> BT vérifié//Ordre créé</v>
          </cell>
          <cell r="V311" t="str">
            <v xml:space="preserve"> </v>
          </cell>
          <cell r="W311" t="str">
            <v xml:space="preserve"> </v>
          </cell>
          <cell r="X311" t="str">
            <v xml:space="preserve"> </v>
          </cell>
          <cell r="Y311" t="str">
            <v xml:space="preserve"> </v>
          </cell>
          <cell r="Z311" t="str">
            <v xml:space="preserve"> </v>
          </cell>
          <cell r="AA311"/>
          <cell r="AB311"/>
          <cell r="AC311" t="str">
            <v>FSC</v>
          </cell>
          <cell r="AD311" t="str">
            <v xml:space="preserve"> </v>
          </cell>
          <cell r="AE311" t="str">
            <v>3</v>
          </cell>
          <cell r="AF311"/>
          <cell r="AG311" t="str">
            <v xml:space="preserve"> </v>
          </cell>
          <cell r="AH311" t="str">
            <v xml:space="preserve"> </v>
          </cell>
          <cell r="AI311">
            <v>1247071</v>
          </cell>
          <cell r="AJ311" t="str">
            <v>FR22000478</v>
          </cell>
          <cell r="AK311">
            <v>0</v>
          </cell>
          <cell r="AL311">
            <v>0</v>
          </cell>
          <cell r="AM311" t="str">
            <v xml:space="preserve"> </v>
          </cell>
          <cell r="AN311"/>
          <cell r="AO311" t="str">
            <v>[ENROB]</v>
          </cell>
          <cell r="AP311">
            <v>43519</v>
          </cell>
        </row>
        <row r="312">
          <cell r="B312">
            <v>2827362</v>
          </cell>
          <cell r="C312">
            <v>22000478</v>
          </cell>
          <cell r="D312" t="str">
            <v>Enrob Batonnet OREO New</v>
          </cell>
          <cell r="E312">
            <v>43518</v>
          </cell>
          <cell r="F312">
            <v>1000</v>
          </cell>
          <cell r="G312">
            <v>300191</v>
          </cell>
          <cell r="H312" t="str">
            <v>10</v>
          </cell>
          <cell r="I312" t="str">
            <v>M</v>
          </cell>
          <cell r="J312">
            <v>43518</v>
          </cell>
          <cell r="K312">
            <v>43518</v>
          </cell>
          <cell r="L312" t="str">
            <v>WO</v>
          </cell>
          <cell r="M312" t="str">
            <v>KG</v>
          </cell>
          <cell r="N312" t="str">
            <v xml:space="preserve">       PL001</v>
          </cell>
          <cell r="O312">
            <v>43454</v>
          </cell>
          <cell r="P312">
            <v>0</v>
          </cell>
          <cell r="Q312" t="str">
            <v>Enrob Batonnet OREO New</v>
          </cell>
          <cell r="R312" t="str">
            <v xml:space="preserve"> </v>
          </cell>
          <cell r="S312"/>
          <cell r="T312" t="str">
            <v xml:space="preserve"> </v>
          </cell>
          <cell r="U312" t="str">
            <v xml:space="preserve"> BT vérifié//Ordre créé</v>
          </cell>
          <cell r="V312" t="str">
            <v xml:space="preserve"> </v>
          </cell>
          <cell r="W312" t="str">
            <v xml:space="preserve"> </v>
          </cell>
          <cell r="X312" t="str">
            <v xml:space="preserve"> </v>
          </cell>
          <cell r="Y312" t="str">
            <v xml:space="preserve"> </v>
          </cell>
          <cell r="Z312" t="str">
            <v xml:space="preserve"> </v>
          </cell>
          <cell r="AA312"/>
          <cell r="AB312"/>
          <cell r="AC312" t="str">
            <v>FSC</v>
          </cell>
          <cell r="AD312" t="str">
            <v xml:space="preserve"> </v>
          </cell>
          <cell r="AE312" t="str">
            <v>3</v>
          </cell>
          <cell r="AF312"/>
          <cell r="AG312" t="str">
            <v xml:space="preserve"> </v>
          </cell>
          <cell r="AH312" t="str">
            <v xml:space="preserve"> </v>
          </cell>
          <cell r="AI312">
            <v>1247071</v>
          </cell>
          <cell r="AJ312" t="str">
            <v>FR22000478</v>
          </cell>
          <cell r="AK312">
            <v>0</v>
          </cell>
          <cell r="AL312">
            <v>0</v>
          </cell>
          <cell r="AM312" t="str">
            <v xml:space="preserve"> </v>
          </cell>
          <cell r="AN312"/>
          <cell r="AO312" t="str">
            <v>[ENROB]</v>
          </cell>
          <cell r="AP312">
            <v>43519</v>
          </cell>
        </row>
        <row r="313">
          <cell r="B313"/>
          <cell r="C313"/>
          <cell r="D313"/>
          <cell r="E313"/>
          <cell r="F313"/>
          <cell r="G313"/>
          <cell r="H313"/>
          <cell r="I313"/>
          <cell r="J313"/>
          <cell r="K313"/>
          <cell r="L313"/>
          <cell r="M313"/>
          <cell r="N313"/>
          <cell r="O313"/>
          <cell r="P313"/>
          <cell r="Q313"/>
          <cell r="R313"/>
          <cell r="S313"/>
          <cell r="T313"/>
          <cell r="U313"/>
          <cell r="V313"/>
          <cell r="W313"/>
          <cell r="X313"/>
          <cell r="Y313"/>
          <cell r="Z313"/>
          <cell r="AA313"/>
          <cell r="AB313"/>
          <cell r="AC313"/>
          <cell r="AD313"/>
          <cell r="AE313"/>
          <cell r="AF313"/>
          <cell r="AG313"/>
          <cell r="AH313"/>
          <cell r="AI313"/>
          <cell r="AJ313"/>
          <cell r="AK313"/>
          <cell r="AL313"/>
          <cell r="AM313"/>
          <cell r="AN313"/>
          <cell r="AO313"/>
          <cell r="AP313"/>
        </row>
        <row r="314">
          <cell r="B314">
            <v>2715626</v>
          </cell>
          <cell r="C314">
            <v>22000365</v>
          </cell>
          <cell r="D314" t="str">
            <v>A/SCE Caramel C3 IFS PALL/0136</v>
          </cell>
          <cell r="E314">
            <v>43521</v>
          </cell>
          <cell r="F314">
            <v>1200</v>
          </cell>
          <cell r="G314">
            <v>300191</v>
          </cell>
          <cell r="H314" t="str">
            <v>99</v>
          </cell>
          <cell r="I314" t="str">
            <v>M</v>
          </cell>
          <cell r="J314">
            <v>43521</v>
          </cell>
          <cell r="K314">
            <v>43521</v>
          </cell>
          <cell r="L314" t="str">
            <v>WO</v>
          </cell>
          <cell r="M314" t="str">
            <v>KG</v>
          </cell>
          <cell r="N314" t="str">
            <v xml:space="preserve">       PL001</v>
          </cell>
          <cell r="O314">
            <v>43404</v>
          </cell>
          <cell r="P314">
            <v>0</v>
          </cell>
          <cell r="Q314" t="str">
            <v>A/Sce Caramel C3 IFS PALL/0136</v>
          </cell>
          <cell r="R314" t="str">
            <v xml:space="preserve"> </v>
          </cell>
          <cell r="S314"/>
          <cell r="T314" t="str">
            <v xml:space="preserve"> </v>
          </cell>
          <cell r="U314" t="str">
            <v>BT terminé//Ordre annulé</v>
          </cell>
          <cell r="V314" t="str">
            <v xml:space="preserve"> </v>
          </cell>
          <cell r="W314" t="str">
            <v xml:space="preserve"> </v>
          </cell>
          <cell r="X314" t="str">
            <v xml:space="preserve"> </v>
          </cell>
          <cell r="Y314" t="str">
            <v xml:space="preserve"> </v>
          </cell>
          <cell r="Z314" t="str">
            <v xml:space="preserve"> </v>
          </cell>
          <cell r="AA314"/>
          <cell r="AB314"/>
          <cell r="AC314" t="str">
            <v>FSC</v>
          </cell>
          <cell r="AD314" t="str">
            <v xml:space="preserve"> </v>
          </cell>
          <cell r="AE314" t="str">
            <v xml:space="preserve"> </v>
          </cell>
          <cell r="AF314"/>
          <cell r="AG314" t="str">
            <v xml:space="preserve"> </v>
          </cell>
          <cell r="AH314" t="str">
            <v xml:space="preserve"> </v>
          </cell>
          <cell r="AI314">
            <v>1203956</v>
          </cell>
          <cell r="AJ314" t="str">
            <v>FR22000365</v>
          </cell>
          <cell r="AK314">
            <v>0</v>
          </cell>
          <cell r="AL314">
            <v>0</v>
          </cell>
          <cell r="AM314" t="str">
            <v xml:space="preserve"> </v>
          </cell>
          <cell r="AN314">
            <v>43420</v>
          </cell>
          <cell r="AO314" t="str">
            <v>[0136]</v>
          </cell>
          <cell r="AP314">
            <v>43581</v>
          </cell>
        </row>
        <row r="315">
          <cell r="B315">
            <v>2715744</v>
          </cell>
          <cell r="C315">
            <v>22000548</v>
          </cell>
          <cell r="D315" t="str">
            <v>SCE Cafe-Choco C12 PALL/0315</v>
          </cell>
          <cell r="E315">
            <v>43521</v>
          </cell>
          <cell r="F315">
            <v>1200</v>
          </cell>
          <cell r="G315">
            <v>300191</v>
          </cell>
          <cell r="H315" t="str">
            <v>10</v>
          </cell>
          <cell r="I315" t="str">
            <v>M</v>
          </cell>
          <cell r="J315">
            <v>43521</v>
          </cell>
          <cell r="K315">
            <v>43521</v>
          </cell>
          <cell r="L315" t="str">
            <v>WO</v>
          </cell>
          <cell r="M315" t="str">
            <v>KG</v>
          </cell>
          <cell r="N315" t="str">
            <v xml:space="preserve">       PL001</v>
          </cell>
          <cell r="O315">
            <v>43404</v>
          </cell>
          <cell r="P315">
            <v>0</v>
          </cell>
          <cell r="Q315" t="str">
            <v>SCE Cafe Choco C12 PALL/0315</v>
          </cell>
          <cell r="R315" t="str">
            <v xml:space="preserve"> </v>
          </cell>
          <cell r="S315"/>
          <cell r="T315" t="str">
            <v xml:space="preserve"> </v>
          </cell>
          <cell r="U315" t="str">
            <v xml:space="preserve"> BT vérifié//Ordre créé</v>
          </cell>
          <cell r="V315" t="str">
            <v xml:space="preserve"> </v>
          </cell>
          <cell r="W315" t="str">
            <v xml:space="preserve"> </v>
          </cell>
          <cell r="X315" t="str">
            <v xml:space="preserve"> </v>
          </cell>
          <cell r="Y315" t="str">
            <v xml:space="preserve"> </v>
          </cell>
          <cell r="Z315" t="str">
            <v xml:space="preserve"> </v>
          </cell>
          <cell r="AA315"/>
          <cell r="AB315"/>
          <cell r="AC315" t="str">
            <v>FSC</v>
          </cell>
          <cell r="AD315" t="str">
            <v xml:space="preserve"> </v>
          </cell>
          <cell r="AE315" t="str">
            <v xml:space="preserve"> </v>
          </cell>
          <cell r="AF315"/>
          <cell r="AG315" t="str">
            <v xml:space="preserve"> </v>
          </cell>
          <cell r="AH315" t="str">
            <v xml:space="preserve"> </v>
          </cell>
          <cell r="AI315">
            <v>1256716</v>
          </cell>
          <cell r="AJ315" t="str">
            <v>FR22000548</v>
          </cell>
          <cell r="AK315">
            <v>0</v>
          </cell>
          <cell r="AL315">
            <v>0</v>
          </cell>
          <cell r="AM315" t="str">
            <v xml:space="preserve"> </v>
          </cell>
          <cell r="AN315"/>
          <cell r="AO315" t="str">
            <v>[0315]</v>
          </cell>
          <cell r="AP315">
            <v>43611</v>
          </cell>
        </row>
        <row r="316">
          <cell r="B316">
            <v>2792691</v>
          </cell>
          <cell r="C316">
            <v>22000105</v>
          </cell>
          <cell r="D316" t="str">
            <v>SCE Cafe-Chocolat C12 FUT/0315</v>
          </cell>
          <cell r="E316">
            <v>43521</v>
          </cell>
          <cell r="F316">
            <v>1600</v>
          </cell>
          <cell r="G316">
            <v>300191</v>
          </cell>
          <cell r="H316" t="str">
            <v>10</v>
          </cell>
          <cell r="I316" t="str">
            <v>M</v>
          </cell>
          <cell r="J316">
            <v>43521</v>
          </cell>
          <cell r="K316">
            <v>43521</v>
          </cell>
          <cell r="L316" t="str">
            <v>WO</v>
          </cell>
          <cell r="M316" t="str">
            <v>KG</v>
          </cell>
          <cell r="N316" t="str">
            <v xml:space="preserve">       PL001</v>
          </cell>
          <cell r="O316">
            <v>43438</v>
          </cell>
          <cell r="P316">
            <v>0</v>
          </cell>
          <cell r="Q316" t="str">
            <v>SCE Cafe-Chocolat C12 FUT/0315</v>
          </cell>
          <cell r="R316" t="str">
            <v xml:space="preserve"> </v>
          </cell>
          <cell r="S316"/>
          <cell r="T316" t="str">
            <v xml:space="preserve"> </v>
          </cell>
          <cell r="U316" t="str">
            <v xml:space="preserve"> BT vérifié//Ordre créé</v>
          </cell>
          <cell r="V316" t="str">
            <v xml:space="preserve"> </v>
          </cell>
          <cell r="W316" t="str">
            <v xml:space="preserve"> </v>
          </cell>
          <cell r="X316" t="str">
            <v xml:space="preserve"> </v>
          </cell>
          <cell r="Y316" t="str">
            <v xml:space="preserve"> </v>
          </cell>
          <cell r="Z316" t="str">
            <v xml:space="preserve"> </v>
          </cell>
          <cell r="AA316"/>
          <cell r="AB316"/>
          <cell r="AC316" t="str">
            <v>FSC</v>
          </cell>
          <cell r="AD316" t="str">
            <v xml:space="preserve"> </v>
          </cell>
          <cell r="AE316" t="str">
            <v xml:space="preserve"> </v>
          </cell>
          <cell r="AF316"/>
          <cell r="AG316" t="str">
            <v xml:space="preserve"> </v>
          </cell>
          <cell r="AH316" t="str">
            <v xml:space="preserve"> </v>
          </cell>
          <cell r="AI316">
            <v>1148550</v>
          </cell>
          <cell r="AJ316" t="str">
            <v>FR12800404</v>
          </cell>
          <cell r="AK316">
            <v>0</v>
          </cell>
          <cell r="AL316">
            <v>0</v>
          </cell>
          <cell r="AM316" t="str">
            <v xml:space="preserve"> </v>
          </cell>
          <cell r="AN316"/>
          <cell r="AO316" t="str">
            <v>[0315]</v>
          </cell>
          <cell r="AP316">
            <v>43611</v>
          </cell>
        </row>
        <row r="317">
          <cell r="B317">
            <v>2792692</v>
          </cell>
          <cell r="C317">
            <v>22000105</v>
          </cell>
          <cell r="D317" t="str">
            <v>SCE Cafe-Chocolat C12 FUT/0315</v>
          </cell>
          <cell r="E317">
            <v>43521</v>
          </cell>
          <cell r="F317">
            <v>1600</v>
          </cell>
          <cell r="G317">
            <v>300191</v>
          </cell>
          <cell r="H317" t="str">
            <v>10</v>
          </cell>
          <cell r="I317" t="str">
            <v>M</v>
          </cell>
          <cell r="J317">
            <v>43521</v>
          </cell>
          <cell r="K317">
            <v>43521</v>
          </cell>
          <cell r="L317" t="str">
            <v>WO</v>
          </cell>
          <cell r="M317" t="str">
            <v>KG</v>
          </cell>
          <cell r="N317" t="str">
            <v xml:space="preserve">       PL001</v>
          </cell>
          <cell r="O317">
            <v>43438</v>
          </cell>
          <cell r="P317">
            <v>0</v>
          </cell>
          <cell r="Q317" t="str">
            <v>SCE Cafe-Chocolat C12 FUT/0315</v>
          </cell>
          <cell r="R317" t="str">
            <v xml:space="preserve"> </v>
          </cell>
          <cell r="S317"/>
          <cell r="T317" t="str">
            <v xml:space="preserve"> </v>
          </cell>
          <cell r="U317" t="str">
            <v xml:space="preserve"> BT vérifié//Ordre créé</v>
          </cell>
          <cell r="V317" t="str">
            <v xml:space="preserve"> </v>
          </cell>
          <cell r="W317" t="str">
            <v xml:space="preserve"> </v>
          </cell>
          <cell r="X317" t="str">
            <v xml:space="preserve"> </v>
          </cell>
          <cell r="Y317" t="str">
            <v xml:space="preserve"> </v>
          </cell>
          <cell r="Z317" t="str">
            <v xml:space="preserve"> </v>
          </cell>
          <cell r="AA317"/>
          <cell r="AB317"/>
          <cell r="AC317" t="str">
            <v>FSC</v>
          </cell>
          <cell r="AD317" t="str">
            <v xml:space="preserve"> </v>
          </cell>
          <cell r="AE317" t="str">
            <v xml:space="preserve"> </v>
          </cell>
          <cell r="AF317"/>
          <cell r="AG317" t="str">
            <v xml:space="preserve"> </v>
          </cell>
          <cell r="AH317" t="str">
            <v xml:space="preserve"> </v>
          </cell>
          <cell r="AI317">
            <v>1148550</v>
          </cell>
          <cell r="AJ317" t="str">
            <v>FR12800404</v>
          </cell>
          <cell r="AK317">
            <v>0</v>
          </cell>
          <cell r="AL317">
            <v>0</v>
          </cell>
          <cell r="AM317" t="str">
            <v xml:space="preserve"> </v>
          </cell>
          <cell r="AN317"/>
          <cell r="AO317" t="str">
            <v>[0315]</v>
          </cell>
          <cell r="AP317">
            <v>43611</v>
          </cell>
        </row>
        <row r="318">
          <cell r="B318">
            <v>2715742</v>
          </cell>
          <cell r="C318">
            <v>22000548</v>
          </cell>
          <cell r="D318" t="str">
            <v>SCE Cafe-Choco C12 PALL/0315</v>
          </cell>
          <cell r="E318">
            <v>43521</v>
          </cell>
          <cell r="F318">
            <v>1200</v>
          </cell>
          <cell r="G318">
            <v>300191</v>
          </cell>
          <cell r="H318" t="str">
            <v>10</v>
          </cell>
          <cell r="I318" t="str">
            <v>M</v>
          </cell>
          <cell r="J318">
            <v>43521</v>
          </cell>
          <cell r="K318">
            <v>43521</v>
          </cell>
          <cell r="L318" t="str">
            <v>WO</v>
          </cell>
          <cell r="M318" t="str">
            <v>KG</v>
          </cell>
          <cell r="N318" t="str">
            <v xml:space="preserve">       PL001</v>
          </cell>
          <cell r="O318">
            <v>43404</v>
          </cell>
          <cell r="P318">
            <v>0</v>
          </cell>
          <cell r="Q318" t="str">
            <v>SCE Cafe Choco C12 PALL/0315</v>
          </cell>
          <cell r="R318" t="str">
            <v xml:space="preserve"> </v>
          </cell>
          <cell r="S318"/>
          <cell r="T318" t="str">
            <v xml:space="preserve"> </v>
          </cell>
          <cell r="U318" t="str">
            <v xml:space="preserve"> BT vérifié//Ordre créé</v>
          </cell>
          <cell r="V318" t="str">
            <v xml:space="preserve"> </v>
          </cell>
          <cell r="W318" t="str">
            <v xml:space="preserve"> </v>
          </cell>
          <cell r="X318" t="str">
            <v xml:space="preserve"> </v>
          </cell>
          <cell r="Y318" t="str">
            <v xml:space="preserve"> </v>
          </cell>
          <cell r="Z318" t="str">
            <v xml:space="preserve"> </v>
          </cell>
          <cell r="AA318"/>
          <cell r="AB318"/>
          <cell r="AC318" t="str">
            <v>FSC</v>
          </cell>
          <cell r="AD318" t="str">
            <v xml:space="preserve"> </v>
          </cell>
          <cell r="AE318" t="str">
            <v xml:space="preserve"> </v>
          </cell>
          <cell r="AF318"/>
          <cell r="AG318" t="str">
            <v xml:space="preserve"> </v>
          </cell>
          <cell r="AH318" t="str">
            <v xml:space="preserve"> </v>
          </cell>
          <cell r="AI318">
            <v>1256716</v>
          </cell>
          <cell r="AJ318" t="str">
            <v>FR22000548</v>
          </cell>
          <cell r="AK318">
            <v>0</v>
          </cell>
          <cell r="AL318">
            <v>0</v>
          </cell>
          <cell r="AM318" t="str">
            <v xml:space="preserve"> </v>
          </cell>
          <cell r="AN318"/>
          <cell r="AO318" t="str">
            <v>[0315]</v>
          </cell>
          <cell r="AP318">
            <v>43611</v>
          </cell>
        </row>
        <row r="319">
          <cell r="B319">
            <v>2715743</v>
          </cell>
          <cell r="C319">
            <v>22000548</v>
          </cell>
          <cell r="D319" t="str">
            <v>SCE Cafe-Choco C12 PALL/0315</v>
          </cell>
          <cell r="E319">
            <v>43521</v>
          </cell>
          <cell r="F319">
            <v>1200</v>
          </cell>
          <cell r="G319">
            <v>300191</v>
          </cell>
          <cell r="H319" t="str">
            <v>10</v>
          </cell>
          <cell r="I319" t="str">
            <v>M</v>
          </cell>
          <cell r="J319">
            <v>43521</v>
          </cell>
          <cell r="K319">
            <v>43521</v>
          </cell>
          <cell r="L319" t="str">
            <v>WO</v>
          </cell>
          <cell r="M319" t="str">
            <v>KG</v>
          </cell>
          <cell r="N319" t="str">
            <v xml:space="preserve">       PL001</v>
          </cell>
          <cell r="O319">
            <v>43404</v>
          </cell>
          <cell r="P319">
            <v>0</v>
          </cell>
          <cell r="Q319" t="str">
            <v>SCE Cafe Choco C12 PALL/0315</v>
          </cell>
          <cell r="R319" t="str">
            <v xml:space="preserve"> </v>
          </cell>
          <cell r="S319"/>
          <cell r="T319" t="str">
            <v xml:space="preserve"> </v>
          </cell>
          <cell r="U319" t="str">
            <v xml:space="preserve"> BT vérifié//Ordre créé</v>
          </cell>
          <cell r="V319" t="str">
            <v xml:space="preserve"> </v>
          </cell>
          <cell r="W319" t="str">
            <v xml:space="preserve"> </v>
          </cell>
          <cell r="X319" t="str">
            <v xml:space="preserve"> </v>
          </cell>
          <cell r="Y319" t="str">
            <v xml:space="preserve"> </v>
          </cell>
          <cell r="Z319" t="str">
            <v xml:space="preserve"> </v>
          </cell>
          <cell r="AA319"/>
          <cell r="AB319"/>
          <cell r="AC319" t="str">
            <v>FSC</v>
          </cell>
          <cell r="AD319" t="str">
            <v xml:space="preserve"> </v>
          </cell>
          <cell r="AE319" t="str">
            <v xml:space="preserve"> </v>
          </cell>
          <cell r="AF319"/>
          <cell r="AG319" t="str">
            <v xml:space="preserve"> </v>
          </cell>
          <cell r="AH319" t="str">
            <v xml:space="preserve"> </v>
          </cell>
          <cell r="AI319">
            <v>1256716</v>
          </cell>
          <cell r="AJ319" t="str">
            <v>FR22000548</v>
          </cell>
          <cell r="AK319">
            <v>0</v>
          </cell>
          <cell r="AL319">
            <v>0</v>
          </cell>
          <cell r="AM319" t="str">
            <v xml:space="preserve"> </v>
          </cell>
          <cell r="AN319"/>
          <cell r="AO319" t="str">
            <v>[0315]</v>
          </cell>
          <cell r="AP319">
            <v>43611</v>
          </cell>
        </row>
        <row r="320">
          <cell r="B320">
            <v>2792693</v>
          </cell>
          <cell r="C320">
            <v>22000137</v>
          </cell>
          <cell r="D320" t="str">
            <v>SCE Caramel C3 PALL/0325</v>
          </cell>
          <cell r="E320">
            <v>43521</v>
          </cell>
          <cell r="F320">
            <v>1600</v>
          </cell>
          <cell r="G320">
            <v>300191</v>
          </cell>
          <cell r="H320" t="str">
            <v>10</v>
          </cell>
          <cell r="I320" t="str">
            <v>M</v>
          </cell>
          <cell r="J320">
            <v>43521</v>
          </cell>
          <cell r="K320">
            <v>43521</v>
          </cell>
          <cell r="L320" t="str">
            <v>WO</v>
          </cell>
          <cell r="M320" t="str">
            <v>KG</v>
          </cell>
          <cell r="N320" t="str">
            <v xml:space="preserve">       PL001</v>
          </cell>
          <cell r="O320">
            <v>43438</v>
          </cell>
          <cell r="P320">
            <v>0</v>
          </cell>
          <cell r="Q320" t="str">
            <v>SCE Caramel C3 PALL/0325</v>
          </cell>
          <cell r="R320" t="str">
            <v xml:space="preserve"> </v>
          </cell>
          <cell r="S320"/>
          <cell r="T320" t="str">
            <v xml:space="preserve"> </v>
          </cell>
          <cell r="U320" t="str">
            <v xml:space="preserve"> BT vérifié//Ordre créé</v>
          </cell>
          <cell r="V320" t="str">
            <v xml:space="preserve"> </v>
          </cell>
          <cell r="W320" t="str">
            <v xml:space="preserve"> </v>
          </cell>
          <cell r="X320" t="str">
            <v xml:space="preserve"> </v>
          </cell>
          <cell r="Y320" t="str">
            <v xml:space="preserve"> </v>
          </cell>
          <cell r="Z320" t="str">
            <v xml:space="preserve"> </v>
          </cell>
          <cell r="AA320"/>
          <cell r="AB320"/>
          <cell r="AC320" t="str">
            <v>FSC</v>
          </cell>
          <cell r="AD320" t="str">
            <v xml:space="preserve"> </v>
          </cell>
          <cell r="AE320" t="str">
            <v xml:space="preserve"> </v>
          </cell>
          <cell r="AF320"/>
          <cell r="AG320" t="str">
            <v xml:space="preserve"> </v>
          </cell>
          <cell r="AH320" t="str">
            <v xml:space="preserve"> </v>
          </cell>
          <cell r="AI320">
            <v>1148582</v>
          </cell>
          <cell r="AJ320" t="str">
            <v>FR12800572</v>
          </cell>
          <cell r="AK320">
            <v>0</v>
          </cell>
          <cell r="AL320">
            <v>0</v>
          </cell>
          <cell r="AM320" t="str">
            <v xml:space="preserve"> </v>
          </cell>
          <cell r="AN320"/>
          <cell r="AO320" t="str">
            <v>[0325]</v>
          </cell>
          <cell r="AP320">
            <v>43581</v>
          </cell>
        </row>
        <row r="321">
          <cell r="B321">
            <v>2810132</v>
          </cell>
          <cell r="C321">
            <v>22000262</v>
          </cell>
          <cell r="D321" t="str">
            <v>SCE Chocolat C9 FUT/0334</v>
          </cell>
          <cell r="E321">
            <v>43521</v>
          </cell>
          <cell r="F321">
            <v>1100</v>
          </cell>
          <cell r="G321">
            <v>300191</v>
          </cell>
          <cell r="H321" t="str">
            <v>10</v>
          </cell>
          <cell r="I321" t="str">
            <v>M</v>
          </cell>
          <cell r="J321">
            <v>43521</v>
          </cell>
          <cell r="K321">
            <v>43521</v>
          </cell>
          <cell r="L321" t="str">
            <v>WO</v>
          </cell>
          <cell r="M321" t="str">
            <v>KG</v>
          </cell>
          <cell r="N321" t="str">
            <v xml:space="preserve">       PL001</v>
          </cell>
          <cell r="O321">
            <v>43446</v>
          </cell>
          <cell r="P321">
            <v>0</v>
          </cell>
          <cell r="Q321" t="str">
            <v>SCE Chocolat C9 FUT/0334</v>
          </cell>
          <cell r="R321" t="str">
            <v xml:space="preserve"> </v>
          </cell>
          <cell r="S321"/>
          <cell r="T321" t="str">
            <v xml:space="preserve"> </v>
          </cell>
          <cell r="U321" t="str">
            <v xml:space="preserve"> BT vérifié//Ordre créé</v>
          </cell>
          <cell r="V321" t="str">
            <v xml:space="preserve"> </v>
          </cell>
          <cell r="W321" t="str">
            <v xml:space="preserve"> </v>
          </cell>
          <cell r="X321" t="str">
            <v xml:space="preserve"> </v>
          </cell>
          <cell r="Y321" t="str">
            <v xml:space="preserve"> </v>
          </cell>
          <cell r="Z321" t="str">
            <v xml:space="preserve"> </v>
          </cell>
          <cell r="AA321"/>
          <cell r="AB321"/>
          <cell r="AC321" t="str">
            <v>FSC</v>
          </cell>
          <cell r="AD321" t="str">
            <v xml:space="preserve"> </v>
          </cell>
          <cell r="AE321" t="str">
            <v xml:space="preserve"> </v>
          </cell>
          <cell r="AF321"/>
          <cell r="AG321" t="str">
            <v xml:space="preserve"> </v>
          </cell>
          <cell r="AH321" t="str">
            <v xml:space="preserve"> </v>
          </cell>
          <cell r="AI321">
            <v>1157454</v>
          </cell>
          <cell r="AJ321" t="str">
            <v>FR12800049F</v>
          </cell>
          <cell r="AK321">
            <v>0</v>
          </cell>
          <cell r="AL321">
            <v>0</v>
          </cell>
          <cell r="AM321" t="str">
            <v xml:space="preserve"> </v>
          </cell>
          <cell r="AN321"/>
          <cell r="AO321" t="str">
            <v>[0334]</v>
          </cell>
          <cell r="AP321">
            <v>43561</v>
          </cell>
        </row>
        <row r="322">
          <cell r="B322">
            <v>2715538</v>
          </cell>
          <cell r="C322">
            <v>22000047</v>
          </cell>
          <cell r="D322" t="str">
            <v>SCE Citron Mering C4 PALL/0337</v>
          </cell>
          <cell r="E322">
            <v>43521</v>
          </cell>
          <cell r="F322">
            <v>1250</v>
          </cell>
          <cell r="G322">
            <v>300191</v>
          </cell>
          <cell r="H322" t="str">
            <v>10</v>
          </cell>
          <cell r="I322" t="str">
            <v>M</v>
          </cell>
          <cell r="J322">
            <v>43521</v>
          </cell>
          <cell r="K322">
            <v>43521</v>
          </cell>
          <cell r="L322" t="str">
            <v>WO</v>
          </cell>
          <cell r="M322" t="str">
            <v>KG</v>
          </cell>
          <cell r="N322" t="str">
            <v xml:space="preserve">       PL001</v>
          </cell>
          <cell r="O322">
            <v>43404</v>
          </cell>
          <cell r="P322">
            <v>0</v>
          </cell>
          <cell r="Q322" t="str">
            <v>Sce Citron Mering C4 PALL/0337</v>
          </cell>
          <cell r="R322" t="str">
            <v xml:space="preserve"> </v>
          </cell>
          <cell r="S322"/>
          <cell r="T322" t="str">
            <v xml:space="preserve"> </v>
          </cell>
          <cell r="U322" t="str">
            <v xml:space="preserve"> BT vérifié//Ordre créé</v>
          </cell>
          <cell r="V322" t="str">
            <v xml:space="preserve"> </v>
          </cell>
          <cell r="W322" t="str">
            <v xml:space="preserve"> </v>
          </cell>
          <cell r="X322" t="str">
            <v xml:space="preserve"> </v>
          </cell>
          <cell r="Y322" t="str">
            <v xml:space="preserve"> </v>
          </cell>
          <cell r="Z322" t="str">
            <v xml:space="preserve"> </v>
          </cell>
          <cell r="AA322"/>
          <cell r="AB322"/>
          <cell r="AC322" t="str">
            <v>FSC</v>
          </cell>
          <cell r="AD322" t="str">
            <v xml:space="preserve"> </v>
          </cell>
          <cell r="AE322" t="str">
            <v xml:space="preserve"> </v>
          </cell>
          <cell r="AF322"/>
          <cell r="AG322" t="str">
            <v xml:space="preserve"> </v>
          </cell>
          <cell r="AH322" t="str">
            <v xml:space="preserve"> </v>
          </cell>
          <cell r="AI322">
            <v>1148492</v>
          </cell>
          <cell r="AJ322" t="str">
            <v>FR12800023</v>
          </cell>
          <cell r="AK322">
            <v>0</v>
          </cell>
          <cell r="AL322">
            <v>0</v>
          </cell>
          <cell r="AM322" t="str">
            <v xml:space="preserve"> </v>
          </cell>
          <cell r="AN322"/>
          <cell r="AO322" t="str">
            <v>[0337]</v>
          </cell>
          <cell r="AP322">
            <v>43611</v>
          </cell>
        </row>
        <row r="323">
          <cell r="B323">
            <v>2715541</v>
          </cell>
          <cell r="C323">
            <v>22000047</v>
          </cell>
          <cell r="D323" t="str">
            <v>SCE Citron Mering C4 PALL/0337</v>
          </cell>
          <cell r="E323">
            <v>43521</v>
          </cell>
          <cell r="F323">
            <v>1250</v>
          </cell>
          <cell r="G323">
            <v>300191</v>
          </cell>
          <cell r="H323" t="str">
            <v>10</v>
          </cell>
          <cell r="I323" t="str">
            <v>M</v>
          </cell>
          <cell r="J323">
            <v>43521</v>
          </cell>
          <cell r="K323">
            <v>43521</v>
          </cell>
          <cell r="L323" t="str">
            <v>WO</v>
          </cell>
          <cell r="M323" t="str">
            <v>KG</v>
          </cell>
          <cell r="N323" t="str">
            <v xml:space="preserve">       PL001</v>
          </cell>
          <cell r="O323">
            <v>43404</v>
          </cell>
          <cell r="P323">
            <v>0</v>
          </cell>
          <cell r="Q323" t="str">
            <v>Sce Citron Mering C4 PALL/0337</v>
          </cell>
          <cell r="R323" t="str">
            <v xml:space="preserve"> </v>
          </cell>
          <cell r="S323"/>
          <cell r="T323" t="str">
            <v xml:space="preserve"> </v>
          </cell>
          <cell r="U323" t="str">
            <v xml:space="preserve"> BT vérifié//Ordre créé</v>
          </cell>
          <cell r="V323" t="str">
            <v xml:space="preserve"> </v>
          </cell>
          <cell r="W323" t="str">
            <v xml:space="preserve"> </v>
          </cell>
          <cell r="X323" t="str">
            <v xml:space="preserve"> </v>
          </cell>
          <cell r="Y323" t="str">
            <v xml:space="preserve"> </v>
          </cell>
          <cell r="Z323" t="str">
            <v xml:space="preserve"> </v>
          </cell>
          <cell r="AA323"/>
          <cell r="AB323"/>
          <cell r="AC323" t="str">
            <v>FSC</v>
          </cell>
          <cell r="AD323" t="str">
            <v xml:space="preserve"> </v>
          </cell>
          <cell r="AE323" t="str">
            <v xml:space="preserve"> </v>
          </cell>
          <cell r="AF323"/>
          <cell r="AG323" t="str">
            <v xml:space="preserve"> </v>
          </cell>
          <cell r="AH323" t="str">
            <v xml:space="preserve"> </v>
          </cell>
          <cell r="AI323">
            <v>1148492</v>
          </cell>
          <cell r="AJ323" t="str">
            <v>FR12800023</v>
          </cell>
          <cell r="AK323">
            <v>0</v>
          </cell>
          <cell r="AL323">
            <v>0</v>
          </cell>
          <cell r="AM323" t="str">
            <v xml:space="preserve"> </v>
          </cell>
          <cell r="AN323"/>
          <cell r="AO323" t="str">
            <v>[0337]</v>
          </cell>
          <cell r="AP323">
            <v>43611</v>
          </cell>
        </row>
        <row r="324">
          <cell r="B324">
            <v>2715540</v>
          </cell>
          <cell r="C324">
            <v>22000047</v>
          </cell>
          <cell r="D324" t="str">
            <v>SCE Citron Mering C4 PALL/0337</v>
          </cell>
          <cell r="E324">
            <v>43521</v>
          </cell>
          <cell r="F324">
            <v>1250</v>
          </cell>
          <cell r="G324">
            <v>300191</v>
          </cell>
          <cell r="H324" t="str">
            <v>10</v>
          </cell>
          <cell r="I324" t="str">
            <v>M</v>
          </cell>
          <cell r="J324">
            <v>43521</v>
          </cell>
          <cell r="K324">
            <v>43521</v>
          </cell>
          <cell r="L324" t="str">
            <v>WO</v>
          </cell>
          <cell r="M324" t="str">
            <v>KG</v>
          </cell>
          <cell r="N324" t="str">
            <v xml:space="preserve">       PL001</v>
          </cell>
          <cell r="O324">
            <v>43404</v>
          </cell>
          <cell r="P324">
            <v>0</v>
          </cell>
          <cell r="Q324" t="str">
            <v>Sce Citron Mering C4 PALL/0337</v>
          </cell>
          <cell r="R324" t="str">
            <v xml:space="preserve"> </v>
          </cell>
          <cell r="S324"/>
          <cell r="T324" t="str">
            <v xml:space="preserve"> </v>
          </cell>
          <cell r="U324" t="str">
            <v xml:space="preserve"> BT vérifié//Ordre créé</v>
          </cell>
          <cell r="V324" t="str">
            <v xml:space="preserve"> </v>
          </cell>
          <cell r="W324" t="str">
            <v xml:space="preserve"> </v>
          </cell>
          <cell r="X324" t="str">
            <v xml:space="preserve"> </v>
          </cell>
          <cell r="Y324" t="str">
            <v xml:space="preserve"> </v>
          </cell>
          <cell r="Z324" t="str">
            <v xml:space="preserve"> </v>
          </cell>
          <cell r="AA324"/>
          <cell r="AB324"/>
          <cell r="AC324" t="str">
            <v>FSC</v>
          </cell>
          <cell r="AD324" t="str">
            <v xml:space="preserve"> </v>
          </cell>
          <cell r="AE324" t="str">
            <v xml:space="preserve"> </v>
          </cell>
          <cell r="AF324"/>
          <cell r="AG324" t="str">
            <v xml:space="preserve"> </v>
          </cell>
          <cell r="AH324" t="str">
            <v xml:space="preserve"> </v>
          </cell>
          <cell r="AI324">
            <v>1148492</v>
          </cell>
          <cell r="AJ324" t="str">
            <v>FR12800023</v>
          </cell>
          <cell r="AK324">
            <v>0</v>
          </cell>
          <cell r="AL324">
            <v>0</v>
          </cell>
          <cell r="AM324" t="str">
            <v xml:space="preserve"> </v>
          </cell>
          <cell r="AN324"/>
          <cell r="AO324" t="str">
            <v>[0337]</v>
          </cell>
          <cell r="AP324">
            <v>43611</v>
          </cell>
        </row>
        <row r="325">
          <cell r="B325">
            <v>2715539</v>
          </cell>
          <cell r="C325">
            <v>22000047</v>
          </cell>
          <cell r="D325" t="str">
            <v>SCE Citron Mering C4 PALL/0337</v>
          </cell>
          <cell r="E325">
            <v>43521</v>
          </cell>
          <cell r="F325">
            <v>1250</v>
          </cell>
          <cell r="G325">
            <v>300191</v>
          </cell>
          <cell r="H325" t="str">
            <v>10</v>
          </cell>
          <cell r="I325" t="str">
            <v>M</v>
          </cell>
          <cell r="J325">
            <v>43521</v>
          </cell>
          <cell r="K325">
            <v>43521</v>
          </cell>
          <cell r="L325" t="str">
            <v>WO</v>
          </cell>
          <cell r="M325" t="str">
            <v>KG</v>
          </cell>
          <cell r="N325" t="str">
            <v xml:space="preserve">       PL001</v>
          </cell>
          <cell r="O325">
            <v>43404</v>
          </cell>
          <cell r="P325">
            <v>0</v>
          </cell>
          <cell r="Q325" t="str">
            <v>Sce Citron Mering C4 PALL/0337</v>
          </cell>
          <cell r="R325" t="str">
            <v xml:space="preserve"> </v>
          </cell>
          <cell r="S325"/>
          <cell r="T325" t="str">
            <v xml:space="preserve"> </v>
          </cell>
          <cell r="U325" t="str">
            <v xml:space="preserve"> BT vérifié//Ordre créé</v>
          </cell>
          <cell r="V325" t="str">
            <v xml:space="preserve"> </v>
          </cell>
          <cell r="W325" t="str">
            <v xml:space="preserve"> </v>
          </cell>
          <cell r="X325" t="str">
            <v xml:space="preserve"> </v>
          </cell>
          <cell r="Y325" t="str">
            <v xml:space="preserve"> </v>
          </cell>
          <cell r="Z325" t="str">
            <v xml:space="preserve"> </v>
          </cell>
          <cell r="AA325"/>
          <cell r="AB325"/>
          <cell r="AC325" t="str">
            <v>FSC</v>
          </cell>
          <cell r="AD325" t="str">
            <v xml:space="preserve"> </v>
          </cell>
          <cell r="AE325" t="str">
            <v xml:space="preserve"> </v>
          </cell>
          <cell r="AF325"/>
          <cell r="AG325" t="str">
            <v xml:space="preserve"> </v>
          </cell>
          <cell r="AH325" t="str">
            <v xml:space="preserve"> </v>
          </cell>
          <cell r="AI325">
            <v>1148492</v>
          </cell>
          <cell r="AJ325" t="str">
            <v>FR12800023</v>
          </cell>
          <cell r="AK325">
            <v>0</v>
          </cell>
          <cell r="AL325">
            <v>0</v>
          </cell>
          <cell r="AM325" t="str">
            <v xml:space="preserve"> </v>
          </cell>
          <cell r="AN325"/>
          <cell r="AO325" t="str">
            <v>[0337]</v>
          </cell>
          <cell r="AP325">
            <v>43611</v>
          </cell>
        </row>
        <row r="326">
          <cell r="B326">
            <v>2751991</v>
          </cell>
          <cell r="C326">
            <v>22000159</v>
          </cell>
          <cell r="D326" t="str">
            <v>SCE Citron C12 FUT/0339</v>
          </cell>
          <cell r="E326">
            <v>43521</v>
          </cell>
          <cell r="F326">
            <v>1250</v>
          </cell>
          <cell r="G326">
            <v>300191</v>
          </cell>
          <cell r="H326" t="str">
            <v>10</v>
          </cell>
          <cell r="I326" t="str">
            <v>M</v>
          </cell>
          <cell r="J326">
            <v>43521</v>
          </cell>
          <cell r="K326">
            <v>43521</v>
          </cell>
          <cell r="L326" t="str">
            <v>WO</v>
          </cell>
          <cell r="M326" t="str">
            <v>KG</v>
          </cell>
          <cell r="N326" t="str">
            <v xml:space="preserve">       PL001</v>
          </cell>
          <cell r="O326">
            <v>43419</v>
          </cell>
          <cell r="P326">
            <v>0</v>
          </cell>
          <cell r="Q326" t="str">
            <v>SCE Citron C12 FUT/0339</v>
          </cell>
          <cell r="R326" t="str">
            <v xml:space="preserve"> </v>
          </cell>
          <cell r="S326"/>
          <cell r="T326" t="str">
            <v xml:space="preserve"> </v>
          </cell>
          <cell r="U326" t="str">
            <v xml:space="preserve"> BT vérifié//Ordre créé</v>
          </cell>
          <cell r="V326" t="str">
            <v xml:space="preserve"> </v>
          </cell>
          <cell r="W326" t="str">
            <v xml:space="preserve"> </v>
          </cell>
          <cell r="X326" t="str">
            <v xml:space="preserve"> </v>
          </cell>
          <cell r="Y326" t="str">
            <v xml:space="preserve"> </v>
          </cell>
          <cell r="Z326" t="str">
            <v xml:space="preserve"> </v>
          </cell>
          <cell r="AA326"/>
          <cell r="AB326"/>
          <cell r="AC326" t="str">
            <v>FSC</v>
          </cell>
          <cell r="AD326" t="str">
            <v xml:space="preserve"> </v>
          </cell>
          <cell r="AE326" t="str">
            <v xml:space="preserve"> </v>
          </cell>
          <cell r="AF326"/>
          <cell r="AG326" t="str">
            <v xml:space="preserve"> </v>
          </cell>
          <cell r="AH326" t="str">
            <v xml:space="preserve"> </v>
          </cell>
          <cell r="AI326">
            <v>1157451</v>
          </cell>
          <cell r="AJ326" t="str">
            <v>FR12800043F</v>
          </cell>
          <cell r="AK326">
            <v>0</v>
          </cell>
          <cell r="AL326">
            <v>0</v>
          </cell>
          <cell r="AM326" t="str">
            <v xml:space="preserve"> </v>
          </cell>
          <cell r="AN326"/>
          <cell r="AO326" t="str">
            <v>[0339]</v>
          </cell>
          <cell r="AP326">
            <v>43552</v>
          </cell>
        </row>
        <row r="327">
          <cell r="B327">
            <v>2751992</v>
          </cell>
          <cell r="C327">
            <v>22000159</v>
          </cell>
          <cell r="D327" t="str">
            <v>SCE Citron C12 FUT/0339</v>
          </cell>
          <cell r="E327">
            <v>43521</v>
          </cell>
          <cell r="F327">
            <v>1250</v>
          </cell>
          <cell r="G327">
            <v>300191</v>
          </cell>
          <cell r="H327" t="str">
            <v>10</v>
          </cell>
          <cell r="I327" t="str">
            <v>M</v>
          </cell>
          <cell r="J327">
            <v>43521</v>
          </cell>
          <cell r="K327">
            <v>43521</v>
          </cell>
          <cell r="L327" t="str">
            <v>WO</v>
          </cell>
          <cell r="M327" t="str">
            <v>KG</v>
          </cell>
          <cell r="N327" t="str">
            <v xml:space="preserve">       PL001</v>
          </cell>
          <cell r="O327">
            <v>43419</v>
          </cell>
          <cell r="P327">
            <v>0</v>
          </cell>
          <cell r="Q327" t="str">
            <v>SCE Citron C12 FUT/0339</v>
          </cell>
          <cell r="R327" t="str">
            <v xml:space="preserve"> </v>
          </cell>
          <cell r="S327"/>
          <cell r="T327" t="str">
            <v xml:space="preserve"> </v>
          </cell>
          <cell r="U327" t="str">
            <v xml:space="preserve"> BT vérifié//Ordre créé</v>
          </cell>
          <cell r="V327" t="str">
            <v xml:space="preserve"> </v>
          </cell>
          <cell r="W327" t="str">
            <v xml:space="preserve"> </v>
          </cell>
          <cell r="X327" t="str">
            <v xml:space="preserve"> </v>
          </cell>
          <cell r="Y327" t="str">
            <v xml:space="preserve"> </v>
          </cell>
          <cell r="Z327" t="str">
            <v xml:space="preserve"> </v>
          </cell>
          <cell r="AA327"/>
          <cell r="AB327"/>
          <cell r="AC327" t="str">
            <v>FSC</v>
          </cell>
          <cell r="AD327" t="str">
            <v xml:space="preserve"> </v>
          </cell>
          <cell r="AE327" t="str">
            <v xml:space="preserve"> </v>
          </cell>
          <cell r="AF327"/>
          <cell r="AG327" t="str">
            <v xml:space="preserve"> </v>
          </cell>
          <cell r="AH327" t="str">
            <v xml:space="preserve"> </v>
          </cell>
          <cell r="AI327">
            <v>1157451</v>
          </cell>
          <cell r="AJ327" t="str">
            <v>FR12800043F</v>
          </cell>
          <cell r="AK327">
            <v>0</v>
          </cell>
          <cell r="AL327">
            <v>0</v>
          </cell>
          <cell r="AM327" t="str">
            <v xml:space="preserve"> </v>
          </cell>
          <cell r="AN327"/>
          <cell r="AO327" t="str">
            <v>[0339]</v>
          </cell>
          <cell r="AP327">
            <v>43552</v>
          </cell>
        </row>
        <row r="328">
          <cell r="B328">
            <v>2810130</v>
          </cell>
          <cell r="C328">
            <v>22000157</v>
          </cell>
          <cell r="D328" t="str">
            <v>SCE Gout Caramel C11 FUT/0357</v>
          </cell>
          <cell r="E328">
            <v>43525</v>
          </cell>
          <cell r="F328">
            <v>1600</v>
          </cell>
          <cell r="G328">
            <v>300191</v>
          </cell>
          <cell r="H328" t="str">
            <v>10</v>
          </cell>
          <cell r="I328" t="str">
            <v>M</v>
          </cell>
          <cell r="J328">
            <v>43525</v>
          </cell>
          <cell r="K328">
            <v>43525</v>
          </cell>
          <cell r="L328" t="str">
            <v>WO</v>
          </cell>
          <cell r="M328" t="str">
            <v>KG</v>
          </cell>
          <cell r="N328" t="str">
            <v xml:space="preserve">       PL001</v>
          </cell>
          <cell r="O328">
            <v>43446</v>
          </cell>
          <cell r="P328">
            <v>0</v>
          </cell>
          <cell r="Q328" t="str">
            <v>SCE Gout Caramel C11 FUT/0357</v>
          </cell>
          <cell r="R328" t="str">
            <v xml:space="preserve"> </v>
          </cell>
          <cell r="S328"/>
          <cell r="T328" t="str">
            <v xml:space="preserve"> </v>
          </cell>
          <cell r="U328" t="str">
            <v xml:space="preserve"> BT vérifié//Ordre créé</v>
          </cell>
          <cell r="V328" t="str">
            <v xml:space="preserve"> </v>
          </cell>
          <cell r="W328" t="str">
            <v xml:space="preserve"> </v>
          </cell>
          <cell r="X328" t="str">
            <v xml:space="preserve"> </v>
          </cell>
          <cell r="Y328" t="str">
            <v xml:space="preserve"> </v>
          </cell>
          <cell r="Z328" t="str">
            <v xml:space="preserve"> </v>
          </cell>
          <cell r="AA328"/>
          <cell r="AB328"/>
          <cell r="AC328" t="str">
            <v>FSC</v>
          </cell>
          <cell r="AD328" t="str">
            <v xml:space="preserve"> </v>
          </cell>
          <cell r="AE328" t="str">
            <v xml:space="preserve"> </v>
          </cell>
          <cell r="AF328"/>
          <cell r="AG328" t="str">
            <v xml:space="preserve"> </v>
          </cell>
          <cell r="AH328" t="str">
            <v xml:space="preserve"> </v>
          </cell>
          <cell r="AI328">
            <v>1157449</v>
          </cell>
          <cell r="AJ328" t="str">
            <v>FR12800024F</v>
          </cell>
          <cell r="AK328">
            <v>0</v>
          </cell>
          <cell r="AL328">
            <v>0</v>
          </cell>
          <cell r="AM328" t="str">
            <v xml:space="preserve"> </v>
          </cell>
          <cell r="AN328"/>
          <cell r="AO328" t="str">
            <v>[0357]</v>
          </cell>
          <cell r="AP328">
            <v>43615</v>
          </cell>
        </row>
        <row r="329">
          <cell r="B329">
            <v>2715642</v>
          </cell>
          <cell r="C329">
            <v>22000372</v>
          </cell>
          <cell r="D329" t="str">
            <v>SCE Caramel BS C3 PALL/0371</v>
          </cell>
          <cell r="E329">
            <v>43521</v>
          </cell>
          <cell r="F329">
            <v>1100</v>
          </cell>
          <cell r="G329">
            <v>300191</v>
          </cell>
          <cell r="H329" t="str">
            <v>10</v>
          </cell>
          <cell r="I329" t="str">
            <v>M</v>
          </cell>
          <cell r="J329">
            <v>43521</v>
          </cell>
          <cell r="K329">
            <v>43521</v>
          </cell>
          <cell r="L329" t="str">
            <v>WO</v>
          </cell>
          <cell r="M329" t="str">
            <v>KG</v>
          </cell>
          <cell r="N329" t="str">
            <v xml:space="preserve">       PL001</v>
          </cell>
          <cell r="O329">
            <v>43404</v>
          </cell>
          <cell r="P329">
            <v>0</v>
          </cell>
          <cell r="Q329" t="str">
            <v>Sce Caramel BS C3 PALL/0371</v>
          </cell>
          <cell r="R329" t="str">
            <v xml:space="preserve"> </v>
          </cell>
          <cell r="S329"/>
          <cell r="T329" t="str">
            <v xml:space="preserve"> </v>
          </cell>
          <cell r="U329" t="str">
            <v xml:space="preserve"> BT vérifié//Ordre créé</v>
          </cell>
          <cell r="V329" t="str">
            <v xml:space="preserve"> </v>
          </cell>
          <cell r="W329" t="str">
            <v xml:space="preserve"> </v>
          </cell>
          <cell r="X329" t="str">
            <v xml:space="preserve"> </v>
          </cell>
          <cell r="Y329" t="str">
            <v xml:space="preserve"> </v>
          </cell>
          <cell r="Z329" t="str">
            <v xml:space="preserve"> </v>
          </cell>
          <cell r="AA329"/>
          <cell r="AB329"/>
          <cell r="AC329" t="str">
            <v>FSC</v>
          </cell>
          <cell r="AD329" t="str">
            <v xml:space="preserve"> </v>
          </cell>
          <cell r="AE329" t="str">
            <v xml:space="preserve"> </v>
          </cell>
          <cell r="AF329"/>
          <cell r="AG329" t="str">
            <v xml:space="preserve"> </v>
          </cell>
          <cell r="AH329" t="str">
            <v xml:space="preserve"> </v>
          </cell>
          <cell r="AI329">
            <v>1204839</v>
          </cell>
          <cell r="AJ329" t="str">
            <v>FR12800612</v>
          </cell>
          <cell r="AK329">
            <v>0</v>
          </cell>
          <cell r="AL329">
            <v>0</v>
          </cell>
          <cell r="AM329" t="str">
            <v xml:space="preserve"> </v>
          </cell>
          <cell r="AN329"/>
          <cell r="AO329" t="str">
            <v>[0371]</v>
          </cell>
          <cell r="AP329">
            <v>43581</v>
          </cell>
        </row>
        <row r="330">
          <cell r="B330">
            <v>2715643</v>
          </cell>
          <cell r="C330">
            <v>22000372</v>
          </cell>
          <cell r="D330" t="str">
            <v>SCE Caramel BS C3 PALL/0371</v>
          </cell>
          <cell r="E330">
            <v>43521</v>
          </cell>
          <cell r="F330">
            <v>1100</v>
          </cell>
          <cell r="G330">
            <v>300191</v>
          </cell>
          <cell r="H330" t="str">
            <v>10</v>
          </cell>
          <cell r="I330" t="str">
            <v>M</v>
          </cell>
          <cell r="J330">
            <v>43521</v>
          </cell>
          <cell r="K330">
            <v>43521</v>
          </cell>
          <cell r="L330" t="str">
            <v>WO</v>
          </cell>
          <cell r="M330" t="str">
            <v>KG</v>
          </cell>
          <cell r="N330" t="str">
            <v xml:space="preserve">       PL001</v>
          </cell>
          <cell r="O330">
            <v>43404</v>
          </cell>
          <cell r="P330">
            <v>0</v>
          </cell>
          <cell r="Q330" t="str">
            <v>Sce Caramel BS C3 PALL/0371</v>
          </cell>
          <cell r="R330" t="str">
            <v xml:space="preserve"> </v>
          </cell>
          <cell r="S330"/>
          <cell r="T330" t="str">
            <v xml:space="preserve"> </v>
          </cell>
          <cell r="U330" t="str">
            <v xml:space="preserve"> BT vérifié//Ordre créé</v>
          </cell>
          <cell r="V330" t="str">
            <v xml:space="preserve"> </v>
          </cell>
          <cell r="W330" t="str">
            <v xml:space="preserve"> </v>
          </cell>
          <cell r="X330" t="str">
            <v xml:space="preserve"> </v>
          </cell>
          <cell r="Y330" t="str">
            <v xml:space="preserve"> </v>
          </cell>
          <cell r="Z330" t="str">
            <v xml:space="preserve"> </v>
          </cell>
          <cell r="AA330"/>
          <cell r="AB330"/>
          <cell r="AC330" t="str">
            <v>FSC</v>
          </cell>
          <cell r="AD330" t="str">
            <v xml:space="preserve"> </v>
          </cell>
          <cell r="AE330" t="str">
            <v xml:space="preserve"> </v>
          </cell>
          <cell r="AF330"/>
          <cell r="AG330" t="str">
            <v xml:space="preserve"> </v>
          </cell>
          <cell r="AH330" t="str">
            <v xml:space="preserve"> </v>
          </cell>
          <cell r="AI330">
            <v>1204839</v>
          </cell>
          <cell r="AJ330" t="str">
            <v>FR12800612</v>
          </cell>
          <cell r="AK330">
            <v>0</v>
          </cell>
          <cell r="AL330">
            <v>0</v>
          </cell>
          <cell r="AM330" t="str">
            <v xml:space="preserve"> </v>
          </cell>
          <cell r="AN330"/>
          <cell r="AO330" t="str">
            <v>[0371]</v>
          </cell>
          <cell r="AP330">
            <v>43581</v>
          </cell>
        </row>
        <row r="331">
          <cell r="B331">
            <v>2715649</v>
          </cell>
          <cell r="C331">
            <v>22000417</v>
          </cell>
          <cell r="D331" t="str">
            <v>A/SCE Chocolat C7 PALL/0418</v>
          </cell>
          <cell r="E331">
            <v>43521</v>
          </cell>
          <cell r="F331">
            <v>1300</v>
          </cell>
          <cell r="G331">
            <v>300191</v>
          </cell>
          <cell r="H331" t="str">
            <v>10</v>
          </cell>
          <cell r="I331" t="str">
            <v>M</v>
          </cell>
          <cell r="J331">
            <v>43521</v>
          </cell>
          <cell r="K331">
            <v>43521</v>
          </cell>
          <cell r="L331" t="str">
            <v>WO</v>
          </cell>
          <cell r="M331" t="str">
            <v>KG</v>
          </cell>
          <cell r="N331" t="str">
            <v xml:space="preserve">       PL001</v>
          </cell>
          <cell r="O331">
            <v>43404</v>
          </cell>
          <cell r="P331">
            <v>0</v>
          </cell>
          <cell r="Q331" t="str">
            <v>A/SCE Chocolat C7 PALL/0418</v>
          </cell>
          <cell r="R331" t="str">
            <v xml:space="preserve"> </v>
          </cell>
          <cell r="S331"/>
          <cell r="T331" t="str">
            <v xml:space="preserve"> </v>
          </cell>
          <cell r="U331" t="str">
            <v xml:space="preserve"> BT vérifié//Ordre créé</v>
          </cell>
          <cell r="V331" t="str">
            <v xml:space="preserve"> </v>
          </cell>
          <cell r="W331" t="str">
            <v xml:space="preserve"> </v>
          </cell>
          <cell r="X331" t="str">
            <v xml:space="preserve"> </v>
          </cell>
          <cell r="Y331" t="str">
            <v xml:space="preserve"> </v>
          </cell>
          <cell r="Z331" t="str">
            <v xml:space="preserve"> </v>
          </cell>
          <cell r="AA331"/>
          <cell r="AB331"/>
          <cell r="AC331" t="str">
            <v>FSC</v>
          </cell>
          <cell r="AD331" t="str">
            <v xml:space="preserve"> </v>
          </cell>
          <cell r="AE331" t="str">
            <v xml:space="preserve"> </v>
          </cell>
          <cell r="AF331"/>
          <cell r="AG331" t="str">
            <v xml:space="preserve"> </v>
          </cell>
          <cell r="AH331" t="str">
            <v xml:space="preserve"> </v>
          </cell>
          <cell r="AI331">
            <v>1216018</v>
          </cell>
          <cell r="AJ331" t="str">
            <v>FR22000417</v>
          </cell>
          <cell r="AK331">
            <v>0</v>
          </cell>
          <cell r="AL331">
            <v>0</v>
          </cell>
          <cell r="AM331" t="str">
            <v xml:space="preserve"> </v>
          </cell>
          <cell r="AN331"/>
          <cell r="AO331" t="str">
            <v>[0418]</v>
          </cell>
          <cell r="AP331">
            <v>43581</v>
          </cell>
        </row>
        <row r="332">
          <cell r="B332">
            <v>2715650</v>
          </cell>
          <cell r="C332">
            <v>22000417</v>
          </cell>
          <cell r="D332" t="str">
            <v>A/SCE Chocolat C7 PALL/0418</v>
          </cell>
          <cell r="E332">
            <v>43521</v>
          </cell>
          <cell r="F332">
            <v>1300</v>
          </cell>
          <cell r="G332">
            <v>300191</v>
          </cell>
          <cell r="H332" t="str">
            <v>10</v>
          </cell>
          <cell r="I332" t="str">
            <v>M</v>
          </cell>
          <cell r="J332">
            <v>43521</v>
          </cell>
          <cell r="K332">
            <v>43521</v>
          </cell>
          <cell r="L332" t="str">
            <v>WO</v>
          </cell>
          <cell r="M332" t="str">
            <v>KG</v>
          </cell>
          <cell r="N332" t="str">
            <v xml:space="preserve">       PL001</v>
          </cell>
          <cell r="O332">
            <v>43404</v>
          </cell>
          <cell r="P332">
            <v>0</v>
          </cell>
          <cell r="Q332" t="str">
            <v>A/SCE Chocolat C7 PALL/0418</v>
          </cell>
          <cell r="R332" t="str">
            <v xml:space="preserve"> </v>
          </cell>
          <cell r="S332"/>
          <cell r="T332" t="str">
            <v xml:space="preserve"> </v>
          </cell>
          <cell r="U332" t="str">
            <v xml:space="preserve"> BT vérifié//Ordre créé</v>
          </cell>
          <cell r="V332" t="str">
            <v xml:space="preserve"> </v>
          </cell>
          <cell r="W332" t="str">
            <v xml:space="preserve"> </v>
          </cell>
          <cell r="X332" t="str">
            <v xml:space="preserve"> </v>
          </cell>
          <cell r="Y332" t="str">
            <v xml:space="preserve"> </v>
          </cell>
          <cell r="Z332" t="str">
            <v xml:space="preserve"> </v>
          </cell>
          <cell r="AA332"/>
          <cell r="AB332"/>
          <cell r="AC332" t="str">
            <v>FSC</v>
          </cell>
          <cell r="AD332" t="str">
            <v xml:space="preserve"> </v>
          </cell>
          <cell r="AE332" t="str">
            <v xml:space="preserve"> </v>
          </cell>
          <cell r="AF332"/>
          <cell r="AG332" t="str">
            <v xml:space="preserve"> </v>
          </cell>
          <cell r="AH332" t="str">
            <v xml:space="preserve"> </v>
          </cell>
          <cell r="AI332">
            <v>1216018</v>
          </cell>
          <cell r="AJ332" t="str">
            <v>FR22000417</v>
          </cell>
          <cell r="AK332">
            <v>0</v>
          </cell>
          <cell r="AL332">
            <v>0</v>
          </cell>
          <cell r="AM332" t="str">
            <v xml:space="preserve"> </v>
          </cell>
          <cell r="AN332"/>
          <cell r="AO332" t="str">
            <v>[0418]</v>
          </cell>
          <cell r="AP332">
            <v>43581</v>
          </cell>
        </row>
        <row r="333">
          <cell r="B333">
            <v>2715745</v>
          </cell>
          <cell r="C333">
            <v>22000551</v>
          </cell>
          <cell r="D333" t="str">
            <v>SCE Vanille C10 PALL /36059</v>
          </cell>
          <cell r="E333">
            <v>43521</v>
          </cell>
          <cell r="F333">
            <v>32</v>
          </cell>
          <cell r="G333">
            <v>300191</v>
          </cell>
          <cell r="H333" t="str">
            <v>99</v>
          </cell>
          <cell r="I333" t="str">
            <v>M</v>
          </cell>
          <cell r="J333">
            <v>43521</v>
          </cell>
          <cell r="K333">
            <v>43521</v>
          </cell>
          <cell r="L333" t="str">
            <v>WO</v>
          </cell>
          <cell r="M333" t="str">
            <v>KG</v>
          </cell>
          <cell r="N333" t="str">
            <v xml:space="preserve">       PL001</v>
          </cell>
          <cell r="O333">
            <v>43404</v>
          </cell>
          <cell r="P333">
            <v>0</v>
          </cell>
          <cell r="Q333" t="str">
            <v>SCE Vanille C10 PALL /36059</v>
          </cell>
          <cell r="R333" t="str">
            <v xml:space="preserve"> </v>
          </cell>
          <cell r="S333"/>
          <cell r="T333" t="str">
            <v xml:space="preserve"> </v>
          </cell>
          <cell r="U333" t="str">
            <v>BT terminé//Ordre annulé</v>
          </cell>
          <cell r="V333" t="str">
            <v xml:space="preserve"> </v>
          </cell>
          <cell r="W333" t="str">
            <v xml:space="preserve"> </v>
          </cell>
          <cell r="X333" t="str">
            <v xml:space="preserve"> </v>
          </cell>
          <cell r="Y333" t="str">
            <v xml:space="preserve"> </v>
          </cell>
          <cell r="Z333" t="str">
            <v xml:space="preserve"> </v>
          </cell>
          <cell r="AA333"/>
          <cell r="AB333"/>
          <cell r="AC333" t="str">
            <v>FSC</v>
          </cell>
          <cell r="AD333" t="str">
            <v xml:space="preserve"> </v>
          </cell>
          <cell r="AE333" t="str">
            <v xml:space="preserve"> </v>
          </cell>
          <cell r="AF333"/>
          <cell r="AG333" t="str">
            <v xml:space="preserve"> </v>
          </cell>
          <cell r="AH333" t="str">
            <v xml:space="preserve"> </v>
          </cell>
          <cell r="AI333">
            <v>1258495</v>
          </cell>
          <cell r="AJ333" t="str">
            <v>FR22000551</v>
          </cell>
          <cell r="AK333">
            <v>0</v>
          </cell>
          <cell r="AL333">
            <v>0</v>
          </cell>
          <cell r="AM333" t="str">
            <v xml:space="preserve"> </v>
          </cell>
          <cell r="AN333">
            <v>43420</v>
          </cell>
          <cell r="AO333" t="str">
            <v>[36059]</v>
          </cell>
          <cell r="AP333">
            <v>43581</v>
          </cell>
        </row>
        <row r="334">
          <cell r="B334"/>
          <cell r="C334"/>
          <cell r="D334"/>
          <cell r="E334"/>
          <cell r="F334"/>
          <cell r="G334"/>
          <cell r="H334"/>
          <cell r="I334"/>
          <cell r="J334"/>
          <cell r="K334"/>
          <cell r="L334"/>
          <cell r="M334"/>
          <cell r="N334"/>
          <cell r="O334"/>
          <cell r="P334"/>
          <cell r="Q334"/>
          <cell r="R334"/>
          <cell r="S334"/>
          <cell r="T334"/>
          <cell r="U334"/>
          <cell r="V334"/>
          <cell r="W334"/>
          <cell r="X334"/>
          <cell r="Y334"/>
          <cell r="Z334"/>
          <cell r="AA334"/>
          <cell r="AB334"/>
          <cell r="AC334"/>
          <cell r="AD334"/>
          <cell r="AE334"/>
          <cell r="AF334"/>
          <cell r="AG334"/>
          <cell r="AH334"/>
          <cell r="AI334"/>
          <cell r="AJ334"/>
          <cell r="AK334"/>
          <cell r="AL334"/>
          <cell r="AM334"/>
          <cell r="AN334"/>
          <cell r="AO334"/>
          <cell r="AP334"/>
        </row>
        <row r="335">
          <cell r="B335">
            <v>2633993</v>
          </cell>
          <cell r="C335">
            <v>22000445</v>
          </cell>
          <cell r="D335" t="str">
            <v>SCE Caramel BS C10 PALL/35135</v>
          </cell>
          <cell r="E335">
            <v>43493</v>
          </cell>
          <cell r="F335">
            <v>1600</v>
          </cell>
          <cell r="G335">
            <v>300191</v>
          </cell>
          <cell r="H335" t="str">
            <v>10</v>
          </cell>
          <cell r="I335" t="str">
            <v>M</v>
          </cell>
          <cell r="J335">
            <v>43493</v>
          </cell>
          <cell r="K335">
            <v>43493</v>
          </cell>
          <cell r="L335" t="str">
            <v>WO</v>
          </cell>
          <cell r="M335" t="str">
            <v>KG</v>
          </cell>
          <cell r="N335" t="str">
            <v xml:space="preserve">       PL001</v>
          </cell>
          <cell r="O335">
            <v>43369</v>
          </cell>
          <cell r="P335">
            <v>0</v>
          </cell>
          <cell r="Q335" t="str">
            <v>SCE Caramel BS C10 PALL/35135</v>
          </cell>
          <cell r="R335" t="str">
            <v xml:space="preserve"> </v>
          </cell>
          <cell r="S335"/>
          <cell r="T335" t="str">
            <v xml:space="preserve"> </v>
          </cell>
          <cell r="U335" t="str">
            <v xml:space="preserve"> BT vérifié//Ordre créé</v>
          </cell>
          <cell r="V335" t="str">
            <v xml:space="preserve"> </v>
          </cell>
          <cell r="W335" t="str">
            <v xml:space="preserve"> </v>
          </cell>
          <cell r="X335" t="str">
            <v xml:space="preserve"> </v>
          </cell>
          <cell r="Y335" t="str">
            <v xml:space="preserve"> </v>
          </cell>
          <cell r="Z335" t="str">
            <v xml:space="preserve"> </v>
          </cell>
          <cell r="AA335"/>
          <cell r="AB335"/>
          <cell r="AC335" t="str">
            <v>FSC</v>
          </cell>
          <cell r="AD335" t="str">
            <v xml:space="preserve"> </v>
          </cell>
          <cell r="AE335" t="str">
            <v xml:space="preserve"> </v>
          </cell>
          <cell r="AF335"/>
          <cell r="AG335" t="str">
            <v xml:space="preserve"> </v>
          </cell>
          <cell r="AH335" t="str">
            <v xml:space="preserve"> </v>
          </cell>
          <cell r="AI335">
            <v>1242307</v>
          </cell>
          <cell r="AJ335" t="str">
            <v>FR22000445</v>
          </cell>
          <cell r="AK335">
            <v>0</v>
          </cell>
          <cell r="AL335">
            <v>0</v>
          </cell>
          <cell r="AM335" t="str">
            <v xml:space="preserve"> </v>
          </cell>
          <cell r="AN335"/>
          <cell r="AO335" t="str">
            <v>[35135]</v>
          </cell>
          <cell r="AP335">
            <v>43553</v>
          </cell>
          <cell r="AR335">
            <v>43530</v>
          </cell>
          <cell r="AS335" t="str">
            <v>PL001</v>
          </cell>
        </row>
        <row r="336">
          <cell r="B336">
            <v>2650060</v>
          </cell>
          <cell r="C336">
            <v>22000445</v>
          </cell>
          <cell r="D336" t="str">
            <v>SCE Caramel BS C10 PALL/35135</v>
          </cell>
          <cell r="E336">
            <v>43493</v>
          </cell>
          <cell r="F336">
            <v>1600</v>
          </cell>
          <cell r="G336">
            <v>300191</v>
          </cell>
          <cell r="H336" t="str">
            <v>10</v>
          </cell>
          <cell r="I336" t="str">
            <v>M</v>
          </cell>
          <cell r="J336">
            <v>43493</v>
          </cell>
          <cell r="K336">
            <v>43493</v>
          </cell>
          <cell r="L336" t="str">
            <v>WO</v>
          </cell>
          <cell r="M336" t="str">
            <v>KG</v>
          </cell>
          <cell r="N336" t="str">
            <v xml:space="preserve">       PL001</v>
          </cell>
          <cell r="O336">
            <v>43375</v>
          </cell>
          <cell r="P336">
            <v>0</v>
          </cell>
          <cell r="Q336" t="str">
            <v>SCE Caramel BS C10 PALL/35135</v>
          </cell>
          <cell r="R336" t="str">
            <v xml:space="preserve"> </v>
          </cell>
          <cell r="S336"/>
          <cell r="T336" t="str">
            <v xml:space="preserve"> </v>
          </cell>
          <cell r="U336" t="str">
            <v xml:space="preserve"> BT vérifié//Ordre créé</v>
          </cell>
          <cell r="V336" t="str">
            <v xml:space="preserve"> </v>
          </cell>
          <cell r="W336" t="str">
            <v xml:space="preserve"> </v>
          </cell>
          <cell r="X336" t="str">
            <v xml:space="preserve"> </v>
          </cell>
          <cell r="Y336" t="str">
            <v xml:space="preserve"> </v>
          </cell>
          <cell r="Z336" t="str">
            <v xml:space="preserve"> </v>
          </cell>
          <cell r="AA336"/>
          <cell r="AB336"/>
          <cell r="AC336" t="str">
            <v>FSC</v>
          </cell>
          <cell r="AD336" t="str">
            <v xml:space="preserve"> </v>
          </cell>
          <cell r="AE336" t="str">
            <v xml:space="preserve"> </v>
          </cell>
          <cell r="AF336"/>
          <cell r="AG336" t="str">
            <v xml:space="preserve"> </v>
          </cell>
          <cell r="AH336" t="str">
            <v xml:space="preserve"> </v>
          </cell>
          <cell r="AI336">
            <v>1242307</v>
          </cell>
          <cell r="AJ336" t="str">
            <v>FR22000445</v>
          </cell>
          <cell r="AK336">
            <v>0</v>
          </cell>
          <cell r="AL336">
            <v>0</v>
          </cell>
          <cell r="AM336" t="str">
            <v xml:space="preserve"> </v>
          </cell>
          <cell r="AN336"/>
          <cell r="AO336" t="str">
            <v>[35135]</v>
          </cell>
          <cell r="AP336">
            <v>43553</v>
          </cell>
          <cell r="AR336">
            <v>43530</v>
          </cell>
          <cell r="AS336" t="str">
            <v>PL001</v>
          </cell>
        </row>
        <row r="337">
          <cell r="B337">
            <v>2810122</v>
          </cell>
          <cell r="C337">
            <v>22000076</v>
          </cell>
          <cell r="D337" t="str">
            <v>SCE Caramel C3 S/Ver PALL/0321</v>
          </cell>
          <cell r="E337">
            <v>43528</v>
          </cell>
          <cell r="F337">
            <v>1200</v>
          </cell>
          <cell r="G337">
            <v>300191</v>
          </cell>
          <cell r="H337" t="str">
            <v>10</v>
          </cell>
          <cell r="I337" t="str">
            <v>M</v>
          </cell>
          <cell r="J337">
            <v>43528</v>
          </cell>
          <cell r="K337">
            <v>43528</v>
          </cell>
          <cell r="L337" t="str">
            <v>WO</v>
          </cell>
          <cell r="M337" t="str">
            <v>KG</v>
          </cell>
          <cell r="N337" t="str">
            <v xml:space="preserve">       PL001</v>
          </cell>
          <cell r="O337">
            <v>43446</v>
          </cell>
          <cell r="P337">
            <v>0</v>
          </cell>
          <cell r="Q337" t="str">
            <v>SCE Caramel C3 S/Ver PALL/0321</v>
          </cell>
          <cell r="R337" t="str">
            <v xml:space="preserve"> </v>
          </cell>
          <cell r="S337"/>
          <cell r="T337" t="str">
            <v xml:space="preserve"> </v>
          </cell>
          <cell r="U337" t="str">
            <v xml:space="preserve"> BT vérifié//Ordre créé</v>
          </cell>
          <cell r="V337" t="str">
            <v xml:space="preserve"> </v>
          </cell>
          <cell r="W337" t="str">
            <v xml:space="preserve"> </v>
          </cell>
          <cell r="X337" t="str">
            <v xml:space="preserve"> </v>
          </cell>
          <cell r="Y337" t="str">
            <v xml:space="preserve"> </v>
          </cell>
          <cell r="Z337" t="str">
            <v xml:space="preserve"> </v>
          </cell>
          <cell r="AA337"/>
          <cell r="AB337"/>
          <cell r="AC337" t="str">
            <v>FSC</v>
          </cell>
          <cell r="AD337" t="str">
            <v xml:space="preserve"> </v>
          </cell>
          <cell r="AE337" t="str">
            <v xml:space="preserve"> </v>
          </cell>
          <cell r="AF337"/>
          <cell r="AG337" t="str">
            <v xml:space="preserve"> </v>
          </cell>
          <cell r="AH337" t="str">
            <v xml:space="preserve"> </v>
          </cell>
          <cell r="AI337">
            <v>1148521</v>
          </cell>
          <cell r="AJ337" t="str">
            <v>FR12800183</v>
          </cell>
          <cell r="AK337">
            <v>0</v>
          </cell>
          <cell r="AL337">
            <v>0</v>
          </cell>
          <cell r="AM337" t="str">
            <v xml:space="preserve"> </v>
          </cell>
          <cell r="AN337"/>
          <cell r="AO337" t="str">
            <v>[0321]</v>
          </cell>
          <cell r="AP337">
            <v>43618</v>
          </cell>
        </row>
        <row r="338">
          <cell r="B338">
            <v>2751969</v>
          </cell>
          <cell r="C338">
            <v>22000076</v>
          </cell>
          <cell r="D338" t="str">
            <v>SCE Caramel C3 S/Ver PALL/0321</v>
          </cell>
          <cell r="E338">
            <v>43528</v>
          </cell>
          <cell r="F338">
            <v>1200</v>
          </cell>
          <cell r="G338">
            <v>300191</v>
          </cell>
          <cell r="H338" t="str">
            <v>10</v>
          </cell>
          <cell r="I338" t="str">
            <v>M</v>
          </cell>
          <cell r="J338">
            <v>43528</v>
          </cell>
          <cell r="K338">
            <v>43528</v>
          </cell>
          <cell r="L338" t="str">
            <v>WO</v>
          </cell>
          <cell r="M338" t="str">
            <v>KG</v>
          </cell>
          <cell r="N338" t="str">
            <v xml:space="preserve">       PL001</v>
          </cell>
          <cell r="O338">
            <v>43419</v>
          </cell>
          <cell r="P338">
            <v>0</v>
          </cell>
          <cell r="Q338" t="str">
            <v>SCE Caramel C3 S/Ver PALL/0321</v>
          </cell>
          <cell r="R338" t="str">
            <v xml:space="preserve"> </v>
          </cell>
          <cell r="S338"/>
          <cell r="T338" t="str">
            <v xml:space="preserve"> </v>
          </cell>
          <cell r="U338" t="str">
            <v xml:space="preserve"> BT vérifié//Ordre créé</v>
          </cell>
          <cell r="V338" t="str">
            <v xml:space="preserve"> </v>
          </cell>
          <cell r="W338" t="str">
            <v xml:space="preserve"> </v>
          </cell>
          <cell r="X338" t="str">
            <v xml:space="preserve"> </v>
          </cell>
          <cell r="Y338" t="str">
            <v xml:space="preserve"> </v>
          </cell>
          <cell r="Z338" t="str">
            <v xml:space="preserve"> </v>
          </cell>
          <cell r="AA338"/>
          <cell r="AB338"/>
          <cell r="AC338" t="str">
            <v>FSC</v>
          </cell>
          <cell r="AD338" t="str">
            <v xml:space="preserve"> </v>
          </cell>
          <cell r="AE338" t="str">
            <v xml:space="preserve"> </v>
          </cell>
          <cell r="AF338"/>
          <cell r="AG338" t="str">
            <v xml:space="preserve"> </v>
          </cell>
          <cell r="AH338" t="str">
            <v xml:space="preserve"> </v>
          </cell>
          <cell r="AI338">
            <v>1148521</v>
          </cell>
          <cell r="AJ338" t="str">
            <v>FR12800183</v>
          </cell>
          <cell r="AK338">
            <v>0</v>
          </cell>
          <cell r="AL338">
            <v>0</v>
          </cell>
          <cell r="AM338" t="str">
            <v xml:space="preserve"> </v>
          </cell>
          <cell r="AN338"/>
          <cell r="AO338" t="str">
            <v>[0321]</v>
          </cell>
          <cell r="AP338">
            <v>43618</v>
          </cell>
        </row>
        <row r="339">
          <cell r="B339">
            <v>2649956</v>
          </cell>
          <cell r="C339">
            <v>22000076</v>
          </cell>
          <cell r="D339" t="str">
            <v>SCE Caramel C3 S/Ver PALL/0321</v>
          </cell>
          <cell r="E339">
            <v>43528</v>
          </cell>
          <cell r="F339">
            <v>1200</v>
          </cell>
          <cell r="G339">
            <v>300191</v>
          </cell>
          <cell r="H339" t="str">
            <v>30</v>
          </cell>
          <cell r="I339" t="str">
            <v>M</v>
          </cell>
          <cell r="J339">
            <v>43528</v>
          </cell>
          <cell r="K339">
            <v>43528</v>
          </cell>
          <cell r="L339" t="str">
            <v>WO</v>
          </cell>
          <cell r="M339" t="str">
            <v>KG</v>
          </cell>
          <cell r="N339" t="str">
            <v xml:space="preserve">       PL001</v>
          </cell>
          <cell r="O339">
            <v>43375</v>
          </cell>
          <cell r="P339">
            <v>0</v>
          </cell>
          <cell r="Q339" t="str">
            <v>Sce Caramel C3 s/Ver PALL/0321</v>
          </cell>
          <cell r="R339" t="str">
            <v xml:space="preserve"> </v>
          </cell>
          <cell r="S339"/>
          <cell r="T339" t="str">
            <v xml:space="preserve"> </v>
          </cell>
          <cell r="U339" t="str">
            <v>Dossier imprimé//Ordre confirm</v>
          </cell>
          <cell r="V339" t="str">
            <v xml:space="preserve"> </v>
          </cell>
          <cell r="W339" t="str">
            <v xml:space="preserve"> </v>
          </cell>
          <cell r="X339" t="str">
            <v xml:space="preserve"> </v>
          </cell>
          <cell r="Y339" t="str">
            <v xml:space="preserve"> </v>
          </cell>
          <cell r="Z339" t="str">
            <v xml:space="preserve"> </v>
          </cell>
          <cell r="AA339"/>
          <cell r="AB339"/>
          <cell r="AC339" t="str">
            <v>FSC</v>
          </cell>
          <cell r="AD339" t="str">
            <v xml:space="preserve"> </v>
          </cell>
          <cell r="AE339" t="str">
            <v xml:space="preserve"> </v>
          </cell>
          <cell r="AF339"/>
          <cell r="AG339" t="str">
            <v xml:space="preserve"> </v>
          </cell>
          <cell r="AH339" t="str">
            <v xml:space="preserve"> </v>
          </cell>
          <cell r="AI339">
            <v>1148521</v>
          </cell>
          <cell r="AJ339" t="str">
            <v>FR12800183</v>
          </cell>
          <cell r="AK339">
            <v>0</v>
          </cell>
          <cell r="AL339">
            <v>0</v>
          </cell>
          <cell r="AM339" t="str">
            <v xml:space="preserve"> </v>
          </cell>
          <cell r="AN339"/>
          <cell r="AO339" t="str">
            <v>[0321]</v>
          </cell>
          <cell r="AP339">
            <v>43618</v>
          </cell>
        </row>
        <row r="340">
          <cell r="B340">
            <v>2810121</v>
          </cell>
          <cell r="C340">
            <v>22000076</v>
          </cell>
          <cell r="D340" t="str">
            <v>SCE Caramel C3 S/Ver PALL/0321</v>
          </cell>
          <cell r="E340">
            <v>43528</v>
          </cell>
          <cell r="F340">
            <v>1200</v>
          </cell>
          <cell r="G340">
            <v>300191</v>
          </cell>
          <cell r="H340" t="str">
            <v>10</v>
          </cell>
          <cell r="I340" t="str">
            <v>M</v>
          </cell>
          <cell r="J340">
            <v>43528</v>
          </cell>
          <cell r="K340">
            <v>43528</v>
          </cell>
          <cell r="L340" t="str">
            <v>WO</v>
          </cell>
          <cell r="M340" t="str">
            <v>KG</v>
          </cell>
          <cell r="N340" t="str">
            <v xml:space="preserve">       PL001</v>
          </cell>
          <cell r="O340">
            <v>43446</v>
          </cell>
          <cell r="P340">
            <v>0</v>
          </cell>
          <cell r="Q340" t="str">
            <v>SCE Caramel C3 S/Ver PALL/0321</v>
          </cell>
          <cell r="R340" t="str">
            <v xml:space="preserve"> </v>
          </cell>
          <cell r="S340"/>
          <cell r="T340" t="str">
            <v xml:space="preserve"> </v>
          </cell>
          <cell r="U340" t="str">
            <v xml:space="preserve"> BT vérifié//Ordre créé</v>
          </cell>
          <cell r="V340" t="str">
            <v xml:space="preserve"> </v>
          </cell>
          <cell r="W340" t="str">
            <v xml:space="preserve"> </v>
          </cell>
          <cell r="X340" t="str">
            <v xml:space="preserve"> </v>
          </cell>
          <cell r="Y340" t="str">
            <v xml:space="preserve"> </v>
          </cell>
          <cell r="Z340" t="str">
            <v xml:space="preserve"> </v>
          </cell>
          <cell r="AA340"/>
          <cell r="AB340"/>
          <cell r="AC340" t="str">
            <v>FSC</v>
          </cell>
          <cell r="AD340" t="str">
            <v xml:space="preserve"> </v>
          </cell>
          <cell r="AE340" t="str">
            <v xml:space="preserve"> </v>
          </cell>
          <cell r="AF340"/>
          <cell r="AG340" t="str">
            <v xml:space="preserve"> </v>
          </cell>
          <cell r="AH340" t="str">
            <v xml:space="preserve"> </v>
          </cell>
          <cell r="AI340">
            <v>1148521</v>
          </cell>
          <cell r="AJ340" t="str">
            <v>FR12800183</v>
          </cell>
          <cell r="AK340">
            <v>0</v>
          </cell>
          <cell r="AL340">
            <v>0</v>
          </cell>
          <cell r="AM340" t="str">
            <v xml:space="preserve"> </v>
          </cell>
          <cell r="AN340"/>
          <cell r="AO340" t="str">
            <v>[0321]</v>
          </cell>
          <cell r="AP340">
            <v>43618</v>
          </cell>
        </row>
        <row r="341">
          <cell r="B341">
            <v>2649955</v>
          </cell>
          <cell r="C341">
            <v>22000076</v>
          </cell>
          <cell r="D341" t="str">
            <v>SCE Caramel C3 S/Ver PALL/0321</v>
          </cell>
          <cell r="E341">
            <v>43528</v>
          </cell>
          <cell r="F341">
            <v>1200</v>
          </cell>
          <cell r="G341">
            <v>300191</v>
          </cell>
          <cell r="H341" t="str">
            <v>10</v>
          </cell>
          <cell r="I341" t="str">
            <v>M</v>
          </cell>
          <cell r="J341">
            <v>43528</v>
          </cell>
          <cell r="K341">
            <v>43528</v>
          </cell>
          <cell r="L341" t="str">
            <v>WO</v>
          </cell>
          <cell r="M341" t="str">
            <v>KG</v>
          </cell>
          <cell r="N341" t="str">
            <v xml:space="preserve">       PL001</v>
          </cell>
          <cell r="O341">
            <v>43375</v>
          </cell>
          <cell r="P341">
            <v>0</v>
          </cell>
          <cell r="Q341" t="str">
            <v>Sce Caramel C3 s/Ver PALL/0321</v>
          </cell>
          <cell r="R341" t="str">
            <v xml:space="preserve"> </v>
          </cell>
          <cell r="S341"/>
          <cell r="T341" t="str">
            <v xml:space="preserve"> </v>
          </cell>
          <cell r="U341" t="str">
            <v xml:space="preserve"> BT vérifié//Ordre créé</v>
          </cell>
          <cell r="V341" t="str">
            <v xml:space="preserve"> </v>
          </cell>
          <cell r="W341" t="str">
            <v xml:space="preserve"> </v>
          </cell>
          <cell r="X341" t="str">
            <v xml:space="preserve"> </v>
          </cell>
          <cell r="Y341" t="str">
            <v xml:space="preserve"> </v>
          </cell>
          <cell r="Z341" t="str">
            <v xml:space="preserve"> </v>
          </cell>
          <cell r="AA341"/>
          <cell r="AB341"/>
          <cell r="AC341" t="str">
            <v>FSC</v>
          </cell>
          <cell r="AD341" t="str">
            <v xml:space="preserve"> </v>
          </cell>
          <cell r="AE341" t="str">
            <v xml:space="preserve"> </v>
          </cell>
          <cell r="AF341"/>
          <cell r="AG341" t="str">
            <v xml:space="preserve"> </v>
          </cell>
          <cell r="AH341" t="str">
            <v xml:space="preserve"> </v>
          </cell>
          <cell r="AI341">
            <v>1148521</v>
          </cell>
          <cell r="AJ341" t="str">
            <v>FR12800183</v>
          </cell>
          <cell r="AK341">
            <v>0</v>
          </cell>
          <cell r="AL341">
            <v>0</v>
          </cell>
          <cell r="AM341" t="str">
            <v xml:space="preserve"> </v>
          </cell>
          <cell r="AN341"/>
          <cell r="AO341" t="str">
            <v>[0321]</v>
          </cell>
          <cell r="AP341">
            <v>43618</v>
          </cell>
        </row>
        <row r="342">
          <cell r="B342">
            <v>2751995</v>
          </cell>
          <cell r="C342">
            <v>22000266</v>
          </cell>
          <cell r="D342" t="str">
            <v>SCE Framboise C14 FUT/0351</v>
          </cell>
          <cell r="E342">
            <v>43528</v>
          </cell>
          <cell r="F342">
            <v>1600</v>
          </cell>
          <cell r="G342">
            <v>300191</v>
          </cell>
          <cell r="H342" t="str">
            <v>10</v>
          </cell>
          <cell r="I342" t="str">
            <v>M</v>
          </cell>
          <cell r="J342">
            <v>43528</v>
          </cell>
          <cell r="K342">
            <v>43528</v>
          </cell>
          <cell r="L342" t="str">
            <v>WO</v>
          </cell>
          <cell r="M342" t="str">
            <v>KG</v>
          </cell>
          <cell r="N342" t="str">
            <v xml:space="preserve">       PL001</v>
          </cell>
          <cell r="O342">
            <v>43419</v>
          </cell>
          <cell r="P342">
            <v>0</v>
          </cell>
          <cell r="Q342" t="str">
            <v>SCE Framboise C14 FUT/0351</v>
          </cell>
          <cell r="R342" t="str">
            <v xml:space="preserve"> </v>
          </cell>
          <cell r="S342"/>
          <cell r="T342" t="str">
            <v xml:space="preserve"> </v>
          </cell>
          <cell r="U342" t="str">
            <v xml:space="preserve"> BT vérifié//Ordre créé</v>
          </cell>
          <cell r="V342" t="str">
            <v xml:space="preserve"> </v>
          </cell>
          <cell r="W342" t="str">
            <v xml:space="preserve"> </v>
          </cell>
          <cell r="X342" t="str">
            <v xml:space="preserve"> </v>
          </cell>
          <cell r="Y342" t="str">
            <v xml:space="preserve"> </v>
          </cell>
          <cell r="Z342" t="str">
            <v xml:space="preserve"> </v>
          </cell>
          <cell r="AA342"/>
          <cell r="AB342"/>
          <cell r="AC342" t="str">
            <v>FSC</v>
          </cell>
          <cell r="AD342" t="str">
            <v xml:space="preserve"> </v>
          </cell>
          <cell r="AE342" t="str">
            <v xml:space="preserve"> </v>
          </cell>
          <cell r="AF342"/>
          <cell r="AG342" t="str">
            <v xml:space="preserve"> </v>
          </cell>
          <cell r="AH342" t="str">
            <v xml:space="preserve"> </v>
          </cell>
          <cell r="AI342">
            <v>1157458</v>
          </cell>
          <cell r="AJ342" t="str">
            <v>FR12800182F</v>
          </cell>
          <cell r="AK342">
            <v>0</v>
          </cell>
          <cell r="AL342">
            <v>0</v>
          </cell>
          <cell r="AM342" t="str">
            <v xml:space="preserve"> </v>
          </cell>
          <cell r="AN342"/>
          <cell r="AO342" t="str">
            <v>[0351]</v>
          </cell>
          <cell r="AP342">
            <v>43549</v>
          </cell>
        </row>
        <row r="343">
          <cell r="B343">
            <v>2792699</v>
          </cell>
          <cell r="C343">
            <v>22000266</v>
          </cell>
          <cell r="D343" t="str">
            <v>SCE Framboise C14 FUT/0351</v>
          </cell>
          <cell r="E343">
            <v>43528</v>
          </cell>
          <cell r="F343">
            <v>1600</v>
          </cell>
          <cell r="G343">
            <v>300191</v>
          </cell>
          <cell r="H343" t="str">
            <v>10</v>
          </cell>
          <cell r="I343" t="str">
            <v>M</v>
          </cell>
          <cell r="J343">
            <v>43528</v>
          </cell>
          <cell r="K343">
            <v>43528</v>
          </cell>
          <cell r="L343" t="str">
            <v>WO</v>
          </cell>
          <cell r="M343" t="str">
            <v>KG</v>
          </cell>
          <cell r="N343" t="str">
            <v xml:space="preserve">       PL001</v>
          </cell>
          <cell r="O343">
            <v>43438</v>
          </cell>
          <cell r="P343">
            <v>0</v>
          </cell>
          <cell r="Q343" t="str">
            <v>SCE Framboise C14 FUT/0351</v>
          </cell>
          <cell r="R343" t="str">
            <v xml:space="preserve"> </v>
          </cell>
          <cell r="S343"/>
          <cell r="T343" t="str">
            <v xml:space="preserve"> </v>
          </cell>
          <cell r="U343" t="str">
            <v xml:space="preserve"> BT vérifié//Ordre créé</v>
          </cell>
          <cell r="V343" t="str">
            <v xml:space="preserve"> </v>
          </cell>
          <cell r="W343" t="str">
            <v xml:space="preserve"> </v>
          </cell>
          <cell r="X343" t="str">
            <v xml:space="preserve"> </v>
          </cell>
          <cell r="Y343" t="str">
            <v xml:space="preserve"> </v>
          </cell>
          <cell r="Z343" t="str">
            <v xml:space="preserve"> </v>
          </cell>
          <cell r="AA343"/>
          <cell r="AB343"/>
          <cell r="AC343" t="str">
            <v>FSC</v>
          </cell>
          <cell r="AD343" t="str">
            <v xml:space="preserve"> </v>
          </cell>
          <cell r="AE343" t="str">
            <v xml:space="preserve"> </v>
          </cell>
          <cell r="AF343"/>
          <cell r="AG343" t="str">
            <v xml:space="preserve"> </v>
          </cell>
          <cell r="AH343" t="str">
            <v xml:space="preserve"> </v>
          </cell>
          <cell r="AI343">
            <v>1157458</v>
          </cell>
          <cell r="AJ343" t="str">
            <v>FR12800182F</v>
          </cell>
          <cell r="AK343">
            <v>0</v>
          </cell>
          <cell r="AL343">
            <v>0</v>
          </cell>
          <cell r="AM343" t="str">
            <v xml:space="preserve"> </v>
          </cell>
          <cell r="AN343"/>
          <cell r="AO343" t="str">
            <v>[0351]</v>
          </cell>
          <cell r="AP343">
            <v>43549</v>
          </cell>
        </row>
        <row r="344">
          <cell r="B344">
            <v>2827306</v>
          </cell>
          <cell r="C344">
            <v>22000077</v>
          </cell>
          <cell r="D344" t="str">
            <v>SCE Frt Rouges CF C8 PALL/0356</v>
          </cell>
          <cell r="E344">
            <v>43528</v>
          </cell>
          <cell r="F344">
            <v>1450</v>
          </cell>
          <cell r="G344">
            <v>300191</v>
          </cell>
          <cell r="H344" t="str">
            <v>10</v>
          </cell>
          <cell r="I344" t="str">
            <v>M</v>
          </cell>
          <cell r="J344">
            <v>43528</v>
          </cell>
          <cell r="K344">
            <v>43528</v>
          </cell>
          <cell r="L344" t="str">
            <v>WO</v>
          </cell>
          <cell r="M344" t="str">
            <v>KG</v>
          </cell>
          <cell r="N344" t="str">
            <v xml:space="preserve">       PL001</v>
          </cell>
          <cell r="O344">
            <v>43454</v>
          </cell>
          <cell r="P344">
            <v>0</v>
          </cell>
          <cell r="Q344" t="str">
            <v>SCE Frt Rouges CF C8 PALL/0356</v>
          </cell>
          <cell r="R344" t="str">
            <v xml:space="preserve"> </v>
          </cell>
          <cell r="S344"/>
          <cell r="T344" t="str">
            <v xml:space="preserve"> </v>
          </cell>
          <cell r="U344" t="str">
            <v xml:space="preserve"> BT vérifié//Ordre créé</v>
          </cell>
          <cell r="V344" t="str">
            <v xml:space="preserve"> </v>
          </cell>
          <cell r="W344" t="str">
            <v xml:space="preserve"> </v>
          </cell>
          <cell r="X344" t="str">
            <v xml:space="preserve"> </v>
          </cell>
          <cell r="Y344" t="str">
            <v xml:space="preserve"> </v>
          </cell>
          <cell r="Z344" t="str">
            <v xml:space="preserve"> </v>
          </cell>
          <cell r="AA344"/>
          <cell r="AB344"/>
          <cell r="AC344" t="str">
            <v>FSC</v>
          </cell>
          <cell r="AD344" t="str">
            <v xml:space="preserve"> </v>
          </cell>
          <cell r="AE344" t="str">
            <v>3</v>
          </cell>
          <cell r="AF344"/>
          <cell r="AG344" t="str">
            <v xml:space="preserve"> </v>
          </cell>
          <cell r="AH344" t="str">
            <v xml:space="preserve"> </v>
          </cell>
          <cell r="AI344">
            <v>1148522</v>
          </cell>
          <cell r="AJ344" t="str">
            <v>FR12800202</v>
          </cell>
          <cell r="AK344">
            <v>0</v>
          </cell>
          <cell r="AL344">
            <v>0</v>
          </cell>
          <cell r="AM344" t="str">
            <v xml:space="preserve"> </v>
          </cell>
          <cell r="AN344"/>
          <cell r="AO344" t="str">
            <v>[0356]</v>
          </cell>
          <cell r="AP344">
            <v>43549</v>
          </cell>
        </row>
        <row r="345">
          <cell r="B345">
            <v>2827307</v>
          </cell>
          <cell r="C345">
            <v>22000077</v>
          </cell>
          <cell r="D345" t="str">
            <v>SCE Frt Rouges CF C8 PALL/0356</v>
          </cell>
          <cell r="E345">
            <v>43528</v>
          </cell>
          <cell r="F345">
            <v>1450</v>
          </cell>
          <cell r="G345">
            <v>300191</v>
          </cell>
          <cell r="H345" t="str">
            <v>10</v>
          </cell>
          <cell r="I345" t="str">
            <v>M</v>
          </cell>
          <cell r="J345">
            <v>43528</v>
          </cell>
          <cell r="K345">
            <v>43528</v>
          </cell>
          <cell r="L345" t="str">
            <v>WO</v>
          </cell>
          <cell r="M345" t="str">
            <v>KG</v>
          </cell>
          <cell r="N345" t="str">
            <v xml:space="preserve">       PL001</v>
          </cell>
          <cell r="O345">
            <v>43454</v>
          </cell>
          <cell r="P345">
            <v>0</v>
          </cell>
          <cell r="Q345" t="str">
            <v>SCE Frt Rouges CF C8 PALL/0356</v>
          </cell>
          <cell r="R345" t="str">
            <v xml:space="preserve"> </v>
          </cell>
          <cell r="S345"/>
          <cell r="T345" t="str">
            <v xml:space="preserve"> </v>
          </cell>
          <cell r="U345" t="str">
            <v xml:space="preserve"> BT vérifié//Ordre créé</v>
          </cell>
          <cell r="V345" t="str">
            <v xml:space="preserve"> </v>
          </cell>
          <cell r="W345" t="str">
            <v xml:space="preserve"> </v>
          </cell>
          <cell r="X345" t="str">
            <v xml:space="preserve"> </v>
          </cell>
          <cell r="Y345" t="str">
            <v xml:space="preserve"> </v>
          </cell>
          <cell r="Z345" t="str">
            <v xml:space="preserve"> </v>
          </cell>
          <cell r="AA345"/>
          <cell r="AB345"/>
          <cell r="AC345" t="str">
            <v>FSC</v>
          </cell>
          <cell r="AD345" t="str">
            <v xml:space="preserve"> </v>
          </cell>
          <cell r="AE345" t="str">
            <v>3</v>
          </cell>
          <cell r="AF345"/>
          <cell r="AG345" t="str">
            <v xml:space="preserve"> </v>
          </cell>
          <cell r="AH345" t="str">
            <v xml:space="preserve"> </v>
          </cell>
          <cell r="AI345">
            <v>1148522</v>
          </cell>
          <cell r="AJ345" t="str">
            <v>FR12800202</v>
          </cell>
          <cell r="AK345">
            <v>0</v>
          </cell>
          <cell r="AL345">
            <v>0</v>
          </cell>
          <cell r="AM345" t="str">
            <v xml:space="preserve"> </v>
          </cell>
          <cell r="AN345"/>
          <cell r="AO345" t="str">
            <v>[0356]</v>
          </cell>
          <cell r="AP345">
            <v>43549</v>
          </cell>
        </row>
        <row r="346">
          <cell r="B346">
            <v>2682566</v>
          </cell>
          <cell r="C346">
            <v>22000479</v>
          </cell>
          <cell r="D346" t="str">
            <v>SCE Cafe C3 PALL/35083</v>
          </cell>
          <cell r="E346">
            <v>43530</v>
          </cell>
          <cell r="F346">
            <v>900</v>
          </cell>
          <cell r="G346">
            <v>300191</v>
          </cell>
          <cell r="H346" t="str">
            <v>10</v>
          </cell>
          <cell r="I346" t="str">
            <v>M</v>
          </cell>
          <cell r="J346">
            <v>43530</v>
          </cell>
          <cell r="K346">
            <v>43530</v>
          </cell>
          <cell r="L346" t="str">
            <v>WO</v>
          </cell>
          <cell r="M346" t="str">
            <v>KG</v>
          </cell>
          <cell r="N346" t="str">
            <v xml:space="preserve">       PL001</v>
          </cell>
          <cell r="O346">
            <v>43389</v>
          </cell>
          <cell r="P346">
            <v>0</v>
          </cell>
          <cell r="Q346" t="str">
            <v>SCE Cafe C3 PALL/35083</v>
          </cell>
          <cell r="R346" t="str">
            <v xml:space="preserve"> </v>
          </cell>
          <cell r="S346"/>
          <cell r="T346" t="str">
            <v xml:space="preserve"> </v>
          </cell>
          <cell r="U346" t="str">
            <v xml:space="preserve"> BT vérifié//Ordre créé</v>
          </cell>
          <cell r="V346" t="str">
            <v xml:space="preserve"> </v>
          </cell>
          <cell r="W346" t="str">
            <v xml:space="preserve"> </v>
          </cell>
          <cell r="X346" t="str">
            <v xml:space="preserve"> </v>
          </cell>
          <cell r="Y346" t="str">
            <v xml:space="preserve"> </v>
          </cell>
          <cell r="Z346" t="str">
            <v xml:space="preserve"> </v>
          </cell>
          <cell r="AA346"/>
          <cell r="AB346"/>
          <cell r="AC346" t="str">
            <v>FSC</v>
          </cell>
          <cell r="AD346" t="str">
            <v xml:space="preserve"> </v>
          </cell>
          <cell r="AE346" t="str">
            <v xml:space="preserve"> </v>
          </cell>
          <cell r="AF346"/>
          <cell r="AG346" t="str">
            <v xml:space="preserve"> </v>
          </cell>
          <cell r="AH346" t="str">
            <v xml:space="preserve"> </v>
          </cell>
          <cell r="AI346">
            <v>1247330</v>
          </cell>
          <cell r="AJ346" t="str">
            <v>FR22000479</v>
          </cell>
          <cell r="AK346">
            <v>0</v>
          </cell>
          <cell r="AL346">
            <v>0</v>
          </cell>
          <cell r="AM346" t="str">
            <v xml:space="preserve"> </v>
          </cell>
          <cell r="AN346"/>
          <cell r="AO346" t="str">
            <v>[35083]</v>
          </cell>
          <cell r="AP346">
            <v>43590</v>
          </cell>
        </row>
        <row r="347">
          <cell r="B347">
            <v>2752013</v>
          </cell>
          <cell r="C347">
            <v>22000472</v>
          </cell>
          <cell r="D347" t="str">
            <v>SCE Daim C10 FUT /35273</v>
          </cell>
          <cell r="E347">
            <v>43528</v>
          </cell>
          <cell r="F347">
            <v>1600</v>
          </cell>
          <cell r="G347">
            <v>300191</v>
          </cell>
          <cell r="H347" t="str">
            <v>10</v>
          </cell>
          <cell r="I347" t="str">
            <v>M</v>
          </cell>
          <cell r="J347">
            <v>43528</v>
          </cell>
          <cell r="K347">
            <v>43528</v>
          </cell>
          <cell r="L347" t="str">
            <v>WO</v>
          </cell>
          <cell r="M347" t="str">
            <v>KG</v>
          </cell>
          <cell r="N347" t="str">
            <v xml:space="preserve">       PL001</v>
          </cell>
          <cell r="O347">
            <v>43419</v>
          </cell>
          <cell r="P347">
            <v>0</v>
          </cell>
          <cell r="Q347" t="str">
            <v>SCE Daim C10 FUT /35273</v>
          </cell>
          <cell r="R347" t="str">
            <v xml:space="preserve"> </v>
          </cell>
          <cell r="S347"/>
          <cell r="T347" t="str">
            <v xml:space="preserve"> </v>
          </cell>
          <cell r="U347" t="str">
            <v xml:space="preserve"> BT vérifié//Ordre créé</v>
          </cell>
          <cell r="V347" t="str">
            <v xml:space="preserve"> </v>
          </cell>
          <cell r="W347" t="str">
            <v xml:space="preserve"> </v>
          </cell>
          <cell r="X347" t="str">
            <v xml:space="preserve"> </v>
          </cell>
          <cell r="Y347" t="str">
            <v xml:space="preserve"> </v>
          </cell>
          <cell r="Z347" t="str">
            <v xml:space="preserve"> </v>
          </cell>
          <cell r="AA347"/>
          <cell r="AB347"/>
          <cell r="AC347" t="str">
            <v>FSC</v>
          </cell>
          <cell r="AD347" t="str">
            <v xml:space="preserve"> </v>
          </cell>
          <cell r="AE347" t="str">
            <v xml:space="preserve"> </v>
          </cell>
          <cell r="AF347"/>
          <cell r="AG347" t="str">
            <v xml:space="preserve"> </v>
          </cell>
          <cell r="AH347" t="str">
            <v xml:space="preserve"> </v>
          </cell>
          <cell r="AI347">
            <v>1245933</v>
          </cell>
          <cell r="AJ347" t="str">
            <v>FR22000472</v>
          </cell>
          <cell r="AK347">
            <v>0</v>
          </cell>
          <cell r="AL347">
            <v>0</v>
          </cell>
          <cell r="AM347" t="str">
            <v xml:space="preserve"> </v>
          </cell>
          <cell r="AN347"/>
          <cell r="AO347" t="str">
            <v>[35273]</v>
          </cell>
          <cell r="AP347">
            <v>43588</v>
          </cell>
        </row>
        <row r="348">
          <cell r="B348">
            <v>2752012</v>
          </cell>
          <cell r="C348">
            <v>22000472</v>
          </cell>
          <cell r="D348" t="str">
            <v>SCE Daim C10 FUT /35273</v>
          </cell>
          <cell r="E348">
            <v>43528</v>
          </cell>
          <cell r="F348">
            <v>1315</v>
          </cell>
          <cell r="G348">
            <v>300191</v>
          </cell>
          <cell r="H348" t="str">
            <v>10</v>
          </cell>
          <cell r="I348" t="str">
            <v>M</v>
          </cell>
          <cell r="J348">
            <v>43528</v>
          </cell>
          <cell r="K348">
            <v>43528</v>
          </cell>
          <cell r="L348" t="str">
            <v>WO</v>
          </cell>
          <cell r="M348" t="str">
            <v>KG</v>
          </cell>
          <cell r="N348" t="str">
            <v xml:space="preserve">       PL001</v>
          </cell>
          <cell r="O348">
            <v>43419</v>
          </cell>
          <cell r="P348">
            <v>0</v>
          </cell>
          <cell r="Q348" t="str">
            <v>SCE Daim C10 FUT /35273</v>
          </cell>
          <cell r="R348" t="str">
            <v xml:space="preserve"> </v>
          </cell>
          <cell r="S348"/>
          <cell r="T348" t="str">
            <v xml:space="preserve"> </v>
          </cell>
          <cell r="U348" t="str">
            <v xml:space="preserve"> BT vérifié//Ordre créé</v>
          </cell>
          <cell r="V348" t="str">
            <v xml:space="preserve"> </v>
          </cell>
          <cell r="W348" t="str">
            <v xml:space="preserve"> </v>
          </cell>
          <cell r="X348" t="str">
            <v xml:space="preserve"> </v>
          </cell>
          <cell r="Y348" t="str">
            <v xml:space="preserve"> </v>
          </cell>
          <cell r="Z348" t="str">
            <v xml:space="preserve"> </v>
          </cell>
          <cell r="AA348"/>
          <cell r="AB348"/>
          <cell r="AC348" t="str">
            <v>FSC</v>
          </cell>
          <cell r="AD348" t="str">
            <v xml:space="preserve"> </v>
          </cell>
          <cell r="AE348" t="str">
            <v xml:space="preserve"> </v>
          </cell>
          <cell r="AF348"/>
          <cell r="AG348" t="str">
            <v xml:space="preserve"> </v>
          </cell>
          <cell r="AH348" t="str">
            <v xml:space="preserve"> </v>
          </cell>
          <cell r="AI348">
            <v>1245933</v>
          </cell>
          <cell r="AJ348" t="str">
            <v>FR22000472</v>
          </cell>
          <cell r="AK348">
            <v>0</v>
          </cell>
          <cell r="AL348">
            <v>0</v>
          </cell>
          <cell r="AM348" t="str">
            <v xml:space="preserve"> </v>
          </cell>
          <cell r="AN348"/>
          <cell r="AO348" t="str">
            <v>[35273]</v>
          </cell>
          <cell r="AP348">
            <v>43588</v>
          </cell>
        </row>
        <row r="349">
          <cell r="B349">
            <v>2752014</v>
          </cell>
          <cell r="C349">
            <v>22000472</v>
          </cell>
          <cell r="D349" t="str">
            <v>SCE Daim C10 FUT /35273</v>
          </cell>
          <cell r="E349">
            <v>43528</v>
          </cell>
          <cell r="F349">
            <v>1600</v>
          </cell>
          <cell r="G349">
            <v>300191</v>
          </cell>
          <cell r="H349" t="str">
            <v>10</v>
          </cell>
          <cell r="I349" t="str">
            <v>M</v>
          </cell>
          <cell r="J349">
            <v>43528</v>
          </cell>
          <cell r="K349">
            <v>43528</v>
          </cell>
          <cell r="L349" t="str">
            <v>WO</v>
          </cell>
          <cell r="M349" t="str">
            <v>KG</v>
          </cell>
          <cell r="N349" t="str">
            <v xml:space="preserve">       PL001</v>
          </cell>
          <cell r="O349">
            <v>43419</v>
          </cell>
          <cell r="P349">
            <v>0</v>
          </cell>
          <cell r="Q349" t="str">
            <v>SCE Daim C10 FUT /35273</v>
          </cell>
          <cell r="R349" t="str">
            <v xml:space="preserve"> </v>
          </cell>
          <cell r="S349"/>
          <cell r="T349" t="str">
            <v xml:space="preserve"> </v>
          </cell>
          <cell r="U349" t="str">
            <v xml:space="preserve"> BT vérifié//Ordre créé</v>
          </cell>
          <cell r="V349" t="str">
            <v xml:space="preserve"> </v>
          </cell>
          <cell r="W349" t="str">
            <v xml:space="preserve"> </v>
          </cell>
          <cell r="X349" t="str">
            <v xml:space="preserve"> </v>
          </cell>
          <cell r="Y349" t="str">
            <v xml:space="preserve"> </v>
          </cell>
          <cell r="Z349" t="str">
            <v xml:space="preserve"> </v>
          </cell>
          <cell r="AA349"/>
          <cell r="AB349"/>
          <cell r="AC349" t="str">
            <v>FSC</v>
          </cell>
          <cell r="AD349" t="str">
            <v xml:space="preserve"> </v>
          </cell>
          <cell r="AE349" t="str">
            <v xml:space="preserve"> </v>
          </cell>
          <cell r="AF349"/>
          <cell r="AG349" t="str">
            <v xml:space="preserve"> </v>
          </cell>
          <cell r="AH349" t="str">
            <v xml:space="preserve"> </v>
          </cell>
          <cell r="AI349">
            <v>1245933</v>
          </cell>
          <cell r="AJ349" t="str">
            <v>FR22000472</v>
          </cell>
          <cell r="AK349">
            <v>0</v>
          </cell>
          <cell r="AL349">
            <v>0</v>
          </cell>
          <cell r="AM349" t="str">
            <v xml:space="preserve"> </v>
          </cell>
          <cell r="AN349"/>
          <cell r="AO349" t="str">
            <v>[35273]</v>
          </cell>
          <cell r="AP349">
            <v>43588</v>
          </cell>
        </row>
        <row r="350">
          <cell r="B350">
            <v>2752015</v>
          </cell>
          <cell r="C350">
            <v>22000472</v>
          </cell>
          <cell r="D350" t="str">
            <v>SCE Daim C10 FUT /35273</v>
          </cell>
          <cell r="E350">
            <v>43528</v>
          </cell>
          <cell r="F350">
            <v>1600</v>
          </cell>
          <cell r="G350">
            <v>300191</v>
          </cell>
          <cell r="H350" t="str">
            <v>10</v>
          </cell>
          <cell r="I350" t="str">
            <v>M</v>
          </cell>
          <cell r="J350">
            <v>43528</v>
          </cell>
          <cell r="K350">
            <v>43528</v>
          </cell>
          <cell r="L350" t="str">
            <v>WO</v>
          </cell>
          <cell r="M350" t="str">
            <v>KG</v>
          </cell>
          <cell r="N350" t="str">
            <v xml:space="preserve">       PL001</v>
          </cell>
          <cell r="O350">
            <v>43419</v>
          </cell>
          <cell r="P350">
            <v>0</v>
          </cell>
          <cell r="Q350" t="str">
            <v>SCE Daim C10 FUT /35273</v>
          </cell>
          <cell r="R350" t="str">
            <v xml:space="preserve"> </v>
          </cell>
          <cell r="S350"/>
          <cell r="T350" t="str">
            <v xml:space="preserve"> </v>
          </cell>
          <cell r="U350" t="str">
            <v xml:space="preserve"> BT vérifié//Ordre créé</v>
          </cell>
          <cell r="V350" t="str">
            <v xml:space="preserve"> </v>
          </cell>
          <cell r="W350" t="str">
            <v xml:space="preserve"> </v>
          </cell>
          <cell r="X350" t="str">
            <v xml:space="preserve"> </v>
          </cell>
          <cell r="Y350" t="str">
            <v xml:space="preserve"> </v>
          </cell>
          <cell r="Z350" t="str">
            <v xml:space="preserve"> </v>
          </cell>
          <cell r="AA350"/>
          <cell r="AB350"/>
          <cell r="AC350" t="str">
            <v>FSC</v>
          </cell>
          <cell r="AD350" t="str">
            <v xml:space="preserve"> </v>
          </cell>
          <cell r="AE350" t="str">
            <v xml:space="preserve"> </v>
          </cell>
          <cell r="AF350"/>
          <cell r="AG350" t="str">
            <v xml:space="preserve"> </v>
          </cell>
          <cell r="AH350" t="str">
            <v xml:space="preserve"> </v>
          </cell>
          <cell r="AI350">
            <v>1245933</v>
          </cell>
          <cell r="AJ350" t="str">
            <v>FR22000472</v>
          </cell>
          <cell r="AK350">
            <v>0</v>
          </cell>
          <cell r="AL350">
            <v>0</v>
          </cell>
          <cell r="AM350" t="str">
            <v xml:space="preserve"> </v>
          </cell>
          <cell r="AN350"/>
          <cell r="AO350" t="str">
            <v>[35273]</v>
          </cell>
          <cell r="AP350">
            <v>43588</v>
          </cell>
        </row>
        <row r="351">
          <cell r="B351">
            <v>2752016</v>
          </cell>
          <cell r="C351">
            <v>22000472</v>
          </cell>
          <cell r="D351" t="str">
            <v>SCE Daim C10 FUT /35273</v>
          </cell>
          <cell r="E351">
            <v>43528</v>
          </cell>
          <cell r="F351">
            <v>1250</v>
          </cell>
          <cell r="G351">
            <v>300191</v>
          </cell>
          <cell r="H351" t="str">
            <v>10</v>
          </cell>
          <cell r="I351" t="str">
            <v>M</v>
          </cell>
          <cell r="J351">
            <v>43528</v>
          </cell>
          <cell r="K351">
            <v>43528</v>
          </cell>
          <cell r="L351" t="str">
            <v>WO</v>
          </cell>
          <cell r="M351" t="str">
            <v>KG</v>
          </cell>
          <cell r="N351" t="str">
            <v xml:space="preserve">       PL001</v>
          </cell>
          <cell r="O351">
            <v>43419</v>
          </cell>
          <cell r="P351">
            <v>0</v>
          </cell>
          <cell r="Q351" t="str">
            <v>SCE Daim C10 FUT /35273</v>
          </cell>
          <cell r="R351" t="str">
            <v xml:space="preserve"> </v>
          </cell>
          <cell r="S351"/>
          <cell r="T351" t="str">
            <v xml:space="preserve"> </v>
          </cell>
          <cell r="U351" t="str">
            <v xml:space="preserve"> BT vérifié//Ordre créé</v>
          </cell>
          <cell r="V351" t="str">
            <v xml:space="preserve"> </v>
          </cell>
          <cell r="W351" t="str">
            <v xml:space="preserve"> </v>
          </cell>
          <cell r="X351" t="str">
            <v xml:space="preserve"> </v>
          </cell>
          <cell r="Y351" t="str">
            <v xml:space="preserve"> </v>
          </cell>
          <cell r="Z351" t="str">
            <v xml:space="preserve"> </v>
          </cell>
          <cell r="AA351"/>
          <cell r="AB351"/>
          <cell r="AC351" t="str">
            <v>FSC</v>
          </cell>
          <cell r="AD351" t="str">
            <v xml:space="preserve"> </v>
          </cell>
          <cell r="AE351" t="str">
            <v xml:space="preserve"> </v>
          </cell>
          <cell r="AF351"/>
          <cell r="AG351" t="str">
            <v xml:space="preserve"> </v>
          </cell>
          <cell r="AH351" t="str">
            <v xml:space="preserve"> </v>
          </cell>
          <cell r="AI351">
            <v>1245933</v>
          </cell>
          <cell r="AJ351" t="str">
            <v>FR22000472</v>
          </cell>
          <cell r="AK351">
            <v>0</v>
          </cell>
          <cell r="AL351">
            <v>0</v>
          </cell>
          <cell r="AM351" t="str">
            <v xml:space="preserve"> </v>
          </cell>
          <cell r="AN351"/>
          <cell r="AO351" t="str">
            <v>[35273]</v>
          </cell>
          <cell r="AP351">
            <v>43588</v>
          </cell>
        </row>
        <row r="352">
          <cell r="B352">
            <v>2752094</v>
          </cell>
          <cell r="C352">
            <v>22000552</v>
          </cell>
          <cell r="D352" t="str">
            <v>SCE Caramel Arom C13 /35974</v>
          </cell>
          <cell r="E352">
            <v>43528</v>
          </cell>
          <cell r="F352">
            <v>1600</v>
          </cell>
          <cell r="G352">
            <v>300191</v>
          </cell>
          <cell r="H352" t="str">
            <v>10</v>
          </cell>
          <cell r="I352" t="str">
            <v>M</v>
          </cell>
          <cell r="J352">
            <v>43528</v>
          </cell>
          <cell r="K352">
            <v>43528</v>
          </cell>
          <cell r="L352" t="str">
            <v>WO</v>
          </cell>
          <cell r="M352" t="str">
            <v>KG</v>
          </cell>
          <cell r="N352" t="str">
            <v xml:space="preserve">       PL001</v>
          </cell>
          <cell r="O352">
            <v>43419</v>
          </cell>
          <cell r="P352">
            <v>0</v>
          </cell>
          <cell r="Q352" t="str">
            <v>SCE Caramel Arom C13 /35974</v>
          </cell>
          <cell r="R352" t="str">
            <v xml:space="preserve"> </v>
          </cell>
          <cell r="S352"/>
          <cell r="T352" t="str">
            <v xml:space="preserve"> </v>
          </cell>
          <cell r="U352" t="str">
            <v xml:space="preserve"> BT vérifié//Ordre créé</v>
          </cell>
          <cell r="V352" t="str">
            <v xml:space="preserve"> </v>
          </cell>
          <cell r="W352" t="str">
            <v xml:space="preserve"> </v>
          </cell>
          <cell r="X352" t="str">
            <v xml:space="preserve"> </v>
          </cell>
          <cell r="Y352" t="str">
            <v xml:space="preserve"> </v>
          </cell>
          <cell r="Z352" t="str">
            <v xml:space="preserve"> </v>
          </cell>
          <cell r="AA352"/>
          <cell r="AB352"/>
          <cell r="AC352" t="str">
            <v>FSC</v>
          </cell>
          <cell r="AD352" t="str">
            <v xml:space="preserve"> </v>
          </cell>
          <cell r="AE352" t="str">
            <v xml:space="preserve"> </v>
          </cell>
          <cell r="AF352"/>
          <cell r="AG352" t="str">
            <v xml:space="preserve"> </v>
          </cell>
          <cell r="AH352" t="str">
            <v xml:space="preserve"> </v>
          </cell>
          <cell r="AI352">
            <v>1259690</v>
          </cell>
          <cell r="AJ352" t="str">
            <v>FR22000552</v>
          </cell>
          <cell r="AK352">
            <v>0</v>
          </cell>
          <cell r="AL352">
            <v>0</v>
          </cell>
          <cell r="AM352" t="str">
            <v xml:space="preserve"> </v>
          </cell>
          <cell r="AN352"/>
          <cell r="AO352" t="str">
            <v>[35974]</v>
          </cell>
          <cell r="AP352">
            <v>43588</v>
          </cell>
        </row>
        <row r="353">
          <cell r="B353">
            <v>2699400</v>
          </cell>
          <cell r="C353">
            <v>22000552</v>
          </cell>
          <cell r="D353" t="str">
            <v>SCE Caramel Arom C13 /35974</v>
          </cell>
          <cell r="E353">
            <v>43528</v>
          </cell>
          <cell r="F353">
            <v>1600</v>
          </cell>
          <cell r="G353">
            <v>300191</v>
          </cell>
          <cell r="H353" t="str">
            <v>10</v>
          </cell>
          <cell r="I353" t="str">
            <v>M</v>
          </cell>
          <cell r="J353">
            <v>43528</v>
          </cell>
          <cell r="K353">
            <v>43528</v>
          </cell>
          <cell r="L353" t="str">
            <v>WO</v>
          </cell>
          <cell r="M353" t="str">
            <v>KG</v>
          </cell>
          <cell r="N353" t="str">
            <v xml:space="preserve">       PL001</v>
          </cell>
          <cell r="O353">
            <v>43396</v>
          </cell>
          <cell r="P353">
            <v>0</v>
          </cell>
          <cell r="Q353" t="str">
            <v>SCE Caramel Arom C14 /35974</v>
          </cell>
          <cell r="R353" t="str">
            <v xml:space="preserve"> </v>
          </cell>
          <cell r="S353"/>
          <cell r="T353" t="str">
            <v xml:space="preserve"> </v>
          </cell>
          <cell r="U353" t="str">
            <v xml:space="preserve"> BT vérifié//Ordre créé</v>
          </cell>
          <cell r="V353" t="str">
            <v xml:space="preserve"> </v>
          </cell>
          <cell r="W353" t="str">
            <v xml:space="preserve"> </v>
          </cell>
          <cell r="X353" t="str">
            <v xml:space="preserve"> </v>
          </cell>
          <cell r="Y353" t="str">
            <v xml:space="preserve"> </v>
          </cell>
          <cell r="Z353" t="str">
            <v xml:space="preserve"> </v>
          </cell>
          <cell r="AA353"/>
          <cell r="AB353"/>
          <cell r="AC353" t="str">
            <v>FSC</v>
          </cell>
          <cell r="AD353" t="str">
            <v xml:space="preserve"> </v>
          </cell>
          <cell r="AE353" t="str">
            <v xml:space="preserve"> </v>
          </cell>
          <cell r="AF353"/>
          <cell r="AG353" t="str">
            <v xml:space="preserve"> </v>
          </cell>
          <cell r="AH353" t="str">
            <v xml:space="preserve"> </v>
          </cell>
          <cell r="AI353">
            <v>1259690</v>
          </cell>
          <cell r="AJ353" t="str">
            <v>FR22000552</v>
          </cell>
          <cell r="AK353">
            <v>0</v>
          </cell>
          <cell r="AL353">
            <v>0</v>
          </cell>
          <cell r="AM353" t="str">
            <v xml:space="preserve"> </v>
          </cell>
          <cell r="AN353"/>
          <cell r="AO353" t="str">
            <v>[35974]</v>
          </cell>
          <cell r="AP353">
            <v>43588</v>
          </cell>
        </row>
        <row r="354">
          <cell r="B354">
            <v>2752095</v>
          </cell>
          <cell r="C354">
            <v>22000552</v>
          </cell>
          <cell r="D354" t="str">
            <v>SCE Caramel Arom C13 /35974</v>
          </cell>
          <cell r="E354">
            <v>43528</v>
          </cell>
          <cell r="F354">
            <v>1600</v>
          </cell>
          <cell r="G354">
            <v>300191</v>
          </cell>
          <cell r="H354" t="str">
            <v>10</v>
          </cell>
          <cell r="I354" t="str">
            <v>M</v>
          </cell>
          <cell r="J354">
            <v>43528</v>
          </cell>
          <cell r="K354">
            <v>43528</v>
          </cell>
          <cell r="L354" t="str">
            <v>WO</v>
          </cell>
          <cell r="M354" t="str">
            <v>KG</v>
          </cell>
          <cell r="N354" t="str">
            <v xml:space="preserve">       PL001</v>
          </cell>
          <cell r="O354">
            <v>43419</v>
          </cell>
          <cell r="P354">
            <v>0</v>
          </cell>
          <cell r="Q354" t="str">
            <v>SCE Caramel Arom C13 /35974</v>
          </cell>
          <cell r="R354" t="str">
            <v xml:space="preserve"> </v>
          </cell>
          <cell r="S354"/>
          <cell r="T354" t="str">
            <v xml:space="preserve"> </v>
          </cell>
          <cell r="U354" t="str">
            <v xml:space="preserve"> BT vérifié//Ordre créé</v>
          </cell>
          <cell r="V354" t="str">
            <v xml:space="preserve"> </v>
          </cell>
          <cell r="W354" t="str">
            <v xml:space="preserve"> </v>
          </cell>
          <cell r="X354" t="str">
            <v xml:space="preserve"> </v>
          </cell>
          <cell r="Y354" t="str">
            <v xml:space="preserve"> </v>
          </cell>
          <cell r="Z354" t="str">
            <v xml:space="preserve"> </v>
          </cell>
          <cell r="AA354"/>
          <cell r="AB354"/>
          <cell r="AC354" t="str">
            <v>FSC</v>
          </cell>
          <cell r="AD354" t="str">
            <v xml:space="preserve"> </v>
          </cell>
          <cell r="AE354" t="str">
            <v xml:space="preserve"> </v>
          </cell>
          <cell r="AF354"/>
          <cell r="AG354" t="str">
            <v xml:space="preserve"> </v>
          </cell>
          <cell r="AH354" t="str">
            <v xml:space="preserve"> </v>
          </cell>
          <cell r="AI354">
            <v>1259690</v>
          </cell>
          <cell r="AJ354" t="str">
            <v>FR22000552</v>
          </cell>
          <cell r="AK354">
            <v>0</v>
          </cell>
          <cell r="AL354">
            <v>0</v>
          </cell>
          <cell r="AM354" t="str">
            <v xml:space="preserve"> </v>
          </cell>
          <cell r="AN354"/>
          <cell r="AO354" t="str">
            <v>[35974]</v>
          </cell>
          <cell r="AP354">
            <v>43588</v>
          </cell>
        </row>
        <row r="355">
          <cell r="B355">
            <v>2752096</v>
          </cell>
          <cell r="C355">
            <v>22000552</v>
          </cell>
          <cell r="D355" t="str">
            <v>SCE Caramel Arom C13 /35974</v>
          </cell>
          <cell r="E355">
            <v>43528</v>
          </cell>
          <cell r="F355">
            <v>1600</v>
          </cell>
          <cell r="G355">
            <v>300191</v>
          </cell>
          <cell r="H355" t="str">
            <v>10</v>
          </cell>
          <cell r="I355" t="str">
            <v>M</v>
          </cell>
          <cell r="J355">
            <v>43528</v>
          </cell>
          <cell r="K355">
            <v>43528</v>
          </cell>
          <cell r="L355" t="str">
            <v>WO</v>
          </cell>
          <cell r="M355" t="str">
            <v>KG</v>
          </cell>
          <cell r="N355" t="str">
            <v xml:space="preserve">       PL001</v>
          </cell>
          <cell r="O355">
            <v>43419</v>
          </cell>
          <cell r="P355">
            <v>0</v>
          </cell>
          <cell r="Q355" t="str">
            <v>SCE Caramel Arom C13 /35974</v>
          </cell>
          <cell r="R355" t="str">
            <v xml:space="preserve"> </v>
          </cell>
          <cell r="S355"/>
          <cell r="T355" t="str">
            <v xml:space="preserve"> </v>
          </cell>
          <cell r="U355" t="str">
            <v xml:space="preserve"> BT vérifié//Ordre créé</v>
          </cell>
          <cell r="V355" t="str">
            <v xml:space="preserve"> </v>
          </cell>
          <cell r="W355" t="str">
            <v xml:space="preserve"> </v>
          </cell>
          <cell r="X355" t="str">
            <v xml:space="preserve"> </v>
          </cell>
          <cell r="Y355" t="str">
            <v xml:space="preserve"> </v>
          </cell>
          <cell r="Z355" t="str">
            <v xml:space="preserve"> </v>
          </cell>
          <cell r="AA355"/>
          <cell r="AB355"/>
          <cell r="AC355" t="str">
            <v>FSC</v>
          </cell>
          <cell r="AD355" t="str">
            <v xml:space="preserve"> </v>
          </cell>
          <cell r="AE355" t="str">
            <v xml:space="preserve"> </v>
          </cell>
          <cell r="AF355"/>
          <cell r="AG355" t="str">
            <v xml:space="preserve"> </v>
          </cell>
          <cell r="AH355" t="str">
            <v xml:space="preserve"> </v>
          </cell>
          <cell r="AI355">
            <v>1259690</v>
          </cell>
          <cell r="AJ355" t="str">
            <v>FR22000552</v>
          </cell>
          <cell r="AK355">
            <v>0</v>
          </cell>
          <cell r="AL355">
            <v>0</v>
          </cell>
          <cell r="AM355" t="str">
            <v xml:space="preserve"> </v>
          </cell>
          <cell r="AN355"/>
          <cell r="AO355" t="str">
            <v>[35974]</v>
          </cell>
          <cell r="AP355">
            <v>43588</v>
          </cell>
        </row>
        <row r="356">
          <cell r="B356">
            <v>2715778</v>
          </cell>
          <cell r="C356">
            <v>22000578</v>
          </cell>
          <cell r="D356" t="str">
            <v>SCE Citron Jaune C8 PALL/36148</v>
          </cell>
          <cell r="E356">
            <v>43528</v>
          </cell>
          <cell r="F356">
            <v>1300</v>
          </cell>
          <cell r="G356">
            <v>300191</v>
          </cell>
          <cell r="H356" t="str">
            <v>10</v>
          </cell>
          <cell r="I356" t="str">
            <v>M</v>
          </cell>
          <cell r="J356">
            <v>43528</v>
          </cell>
          <cell r="K356">
            <v>43528</v>
          </cell>
          <cell r="L356" t="str">
            <v>WO</v>
          </cell>
          <cell r="M356" t="str">
            <v>KG</v>
          </cell>
          <cell r="N356" t="str">
            <v xml:space="preserve">       PL001</v>
          </cell>
          <cell r="O356">
            <v>43404</v>
          </cell>
          <cell r="P356">
            <v>0</v>
          </cell>
          <cell r="Q356" t="str">
            <v>SCE Citron Jaune C8 PALL/36148</v>
          </cell>
          <cell r="R356" t="str">
            <v xml:space="preserve"> </v>
          </cell>
          <cell r="S356"/>
          <cell r="T356" t="str">
            <v xml:space="preserve"> </v>
          </cell>
          <cell r="U356" t="str">
            <v xml:space="preserve"> BT vérifié//Ordre créé</v>
          </cell>
          <cell r="V356" t="str">
            <v xml:space="preserve"> </v>
          </cell>
          <cell r="W356" t="str">
            <v xml:space="preserve"> </v>
          </cell>
          <cell r="X356" t="str">
            <v xml:space="preserve"> </v>
          </cell>
          <cell r="Y356" t="str">
            <v xml:space="preserve"> </v>
          </cell>
          <cell r="Z356" t="str">
            <v xml:space="preserve"> </v>
          </cell>
          <cell r="AA356"/>
          <cell r="AB356"/>
          <cell r="AC356" t="str">
            <v>FSC</v>
          </cell>
          <cell r="AD356" t="str">
            <v xml:space="preserve"> </v>
          </cell>
          <cell r="AE356" t="str">
            <v xml:space="preserve"> </v>
          </cell>
          <cell r="AF356"/>
          <cell r="AG356" t="str">
            <v xml:space="preserve"> </v>
          </cell>
          <cell r="AH356" t="str">
            <v xml:space="preserve"> </v>
          </cell>
          <cell r="AI356">
            <v>1265772</v>
          </cell>
          <cell r="AJ356" t="str">
            <v>FR22000578</v>
          </cell>
          <cell r="AK356">
            <v>0</v>
          </cell>
          <cell r="AL356">
            <v>0</v>
          </cell>
          <cell r="AM356" t="str">
            <v xml:space="preserve"> </v>
          </cell>
          <cell r="AN356"/>
          <cell r="AO356" t="str">
            <v>[36148]</v>
          </cell>
          <cell r="AP356">
            <v>43559</v>
          </cell>
        </row>
        <row r="357">
          <cell r="B357">
            <v>2715777</v>
          </cell>
          <cell r="C357">
            <v>22000578</v>
          </cell>
          <cell r="D357" t="str">
            <v>SCE Citron Jaune C8 PALL/36148</v>
          </cell>
          <cell r="E357">
            <v>43528</v>
          </cell>
          <cell r="F357">
            <v>1300</v>
          </cell>
          <cell r="G357">
            <v>300191</v>
          </cell>
          <cell r="H357" t="str">
            <v>10</v>
          </cell>
          <cell r="I357" t="str">
            <v>M</v>
          </cell>
          <cell r="J357">
            <v>43528</v>
          </cell>
          <cell r="K357">
            <v>43528</v>
          </cell>
          <cell r="L357" t="str">
            <v>WO</v>
          </cell>
          <cell r="M357" t="str">
            <v>KG</v>
          </cell>
          <cell r="N357" t="str">
            <v xml:space="preserve">       PL001</v>
          </cell>
          <cell r="O357">
            <v>43404</v>
          </cell>
          <cell r="P357">
            <v>0</v>
          </cell>
          <cell r="Q357" t="str">
            <v>SCE Citron Jaune C8 PALL/36148</v>
          </cell>
          <cell r="R357" t="str">
            <v xml:space="preserve"> </v>
          </cell>
          <cell r="S357"/>
          <cell r="T357" t="str">
            <v xml:space="preserve"> </v>
          </cell>
          <cell r="U357" t="str">
            <v xml:space="preserve"> BT vérifié//Ordre créé</v>
          </cell>
          <cell r="V357" t="str">
            <v xml:space="preserve"> </v>
          </cell>
          <cell r="W357" t="str">
            <v xml:space="preserve"> </v>
          </cell>
          <cell r="X357" t="str">
            <v xml:space="preserve"> </v>
          </cell>
          <cell r="Y357" t="str">
            <v xml:space="preserve"> </v>
          </cell>
          <cell r="Z357" t="str">
            <v xml:space="preserve"> </v>
          </cell>
          <cell r="AA357"/>
          <cell r="AB357"/>
          <cell r="AC357" t="str">
            <v>FSC</v>
          </cell>
          <cell r="AD357" t="str">
            <v xml:space="preserve"> </v>
          </cell>
          <cell r="AE357" t="str">
            <v xml:space="preserve"> </v>
          </cell>
          <cell r="AF357"/>
          <cell r="AG357" t="str">
            <v xml:space="preserve"> </v>
          </cell>
          <cell r="AH357" t="str">
            <v xml:space="preserve"> </v>
          </cell>
          <cell r="AI357">
            <v>1265772</v>
          </cell>
          <cell r="AJ357" t="str">
            <v>FR22000578</v>
          </cell>
          <cell r="AK357">
            <v>0</v>
          </cell>
          <cell r="AL357">
            <v>0</v>
          </cell>
          <cell r="AM357" t="str">
            <v xml:space="preserve"> </v>
          </cell>
          <cell r="AN357"/>
          <cell r="AO357" t="str">
            <v>[36148]</v>
          </cell>
          <cell r="AP357">
            <v>43559</v>
          </cell>
        </row>
        <row r="358">
          <cell r="B358">
            <v>2792840</v>
          </cell>
          <cell r="C358">
            <v>22000578</v>
          </cell>
          <cell r="D358" t="str">
            <v>SCE Citron Jaune C8 PALL/36148</v>
          </cell>
          <cell r="E358">
            <v>43528</v>
          </cell>
          <cell r="F358">
            <v>1300</v>
          </cell>
          <cell r="G358">
            <v>300191</v>
          </cell>
          <cell r="H358" t="str">
            <v>10</v>
          </cell>
          <cell r="I358" t="str">
            <v>M</v>
          </cell>
          <cell r="J358">
            <v>43528</v>
          </cell>
          <cell r="K358">
            <v>43528</v>
          </cell>
          <cell r="L358" t="str">
            <v>WO</v>
          </cell>
          <cell r="M358" t="str">
            <v>KG</v>
          </cell>
          <cell r="N358" t="str">
            <v xml:space="preserve">       PL001</v>
          </cell>
          <cell r="O358">
            <v>43438</v>
          </cell>
          <cell r="P358">
            <v>0</v>
          </cell>
          <cell r="Q358" t="str">
            <v>SCE Citron Jaune C8 PALL/36148</v>
          </cell>
          <cell r="R358" t="str">
            <v xml:space="preserve"> </v>
          </cell>
          <cell r="S358"/>
          <cell r="T358" t="str">
            <v xml:space="preserve"> </v>
          </cell>
          <cell r="U358" t="str">
            <v xml:space="preserve"> BT vérifié//Ordre créé</v>
          </cell>
          <cell r="V358" t="str">
            <v xml:space="preserve"> </v>
          </cell>
          <cell r="W358" t="str">
            <v xml:space="preserve"> </v>
          </cell>
          <cell r="X358" t="str">
            <v xml:space="preserve"> </v>
          </cell>
          <cell r="Y358" t="str">
            <v xml:space="preserve"> </v>
          </cell>
          <cell r="Z358" t="str">
            <v xml:space="preserve"> </v>
          </cell>
          <cell r="AA358"/>
          <cell r="AB358"/>
          <cell r="AC358" t="str">
            <v>FSC</v>
          </cell>
          <cell r="AD358" t="str">
            <v xml:space="preserve"> </v>
          </cell>
          <cell r="AE358" t="str">
            <v xml:space="preserve"> </v>
          </cell>
          <cell r="AF358"/>
          <cell r="AG358" t="str">
            <v xml:space="preserve"> </v>
          </cell>
          <cell r="AH358" t="str">
            <v xml:space="preserve"> </v>
          </cell>
          <cell r="AI358">
            <v>1265772</v>
          </cell>
          <cell r="AJ358" t="str">
            <v>FR22000578</v>
          </cell>
          <cell r="AK358">
            <v>0</v>
          </cell>
          <cell r="AL358">
            <v>0</v>
          </cell>
          <cell r="AM358" t="str">
            <v xml:space="preserve"> </v>
          </cell>
          <cell r="AN358"/>
          <cell r="AO358" t="str">
            <v>[36148]</v>
          </cell>
          <cell r="AP358">
            <v>43559</v>
          </cell>
        </row>
        <row r="359">
          <cell r="B359">
            <v>2715774</v>
          </cell>
          <cell r="C359">
            <v>22000577</v>
          </cell>
          <cell r="D359" t="str">
            <v>SCE Fraise C8 PALL/36295</v>
          </cell>
          <cell r="E359">
            <v>43528</v>
          </cell>
          <cell r="F359">
            <v>1400</v>
          </cell>
          <cell r="G359">
            <v>300191</v>
          </cell>
          <cell r="H359" t="str">
            <v>10</v>
          </cell>
          <cell r="I359" t="str">
            <v>M</v>
          </cell>
          <cell r="J359">
            <v>43528</v>
          </cell>
          <cell r="K359">
            <v>43528</v>
          </cell>
          <cell r="L359" t="str">
            <v>WO</v>
          </cell>
          <cell r="M359" t="str">
            <v>KG</v>
          </cell>
          <cell r="N359" t="str">
            <v xml:space="preserve">       PL001</v>
          </cell>
          <cell r="O359">
            <v>43404</v>
          </cell>
          <cell r="P359">
            <v>0</v>
          </cell>
          <cell r="Q359" t="str">
            <v>SCE Fraise C8 PALL/36295</v>
          </cell>
          <cell r="R359" t="str">
            <v xml:space="preserve"> </v>
          </cell>
          <cell r="S359"/>
          <cell r="T359" t="str">
            <v xml:space="preserve"> </v>
          </cell>
          <cell r="U359" t="str">
            <v xml:space="preserve"> BT vérifié//Ordre créé</v>
          </cell>
          <cell r="V359" t="str">
            <v xml:space="preserve"> </v>
          </cell>
          <cell r="W359" t="str">
            <v xml:space="preserve"> </v>
          </cell>
          <cell r="X359" t="str">
            <v xml:space="preserve"> </v>
          </cell>
          <cell r="Y359" t="str">
            <v xml:space="preserve"> </v>
          </cell>
          <cell r="Z359" t="str">
            <v xml:space="preserve"> </v>
          </cell>
          <cell r="AA359"/>
          <cell r="AB359"/>
          <cell r="AC359" t="str">
            <v>FSC</v>
          </cell>
          <cell r="AD359" t="str">
            <v xml:space="preserve"> </v>
          </cell>
          <cell r="AE359" t="str">
            <v xml:space="preserve"> </v>
          </cell>
          <cell r="AF359"/>
          <cell r="AG359" t="str">
            <v xml:space="preserve"> </v>
          </cell>
          <cell r="AH359" t="str">
            <v xml:space="preserve"> </v>
          </cell>
          <cell r="AI359">
            <v>1265769</v>
          </cell>
          <cell r="AJ359" t="str">
            <v>FR22000577</v>
          </cell>
          <cell r="AK359">
            <v>0</v>
          </cell>
          <cell r="AL359">
            <v>0</v>
          </cell>
          <cell r="AM359" t="str">
            <v xml:space="preserve"> </v>
          </cell>
          <cell r="AN359"/>
          <cell r="AO359" t="str">
            <v>[36295]</v>
          </cell>
          <cell r="AP359">
            <v>43559</v>
          </cell>
        </row>
        <row r="360">
          <cell r="B360">
            <v>2715775</v>
          </cell>
          <cell r="C360">
            <v>22000577</v>
          </cell>
          <cell r="D360" t="str">
            <v>SCE Fraise C8 PALL/36295</v>
          </cell>
          <cell r="E360">
            <v>43528</v>
          </cell>
          <cell r="F360">
            <v>1400</v>
          </cell>
          <cell r="G360">
            <v>300191</v>
          </cell>
          <cell r="H360" t="str">
            <v>10</v>
          </cell>
          <cell r="I360" t="str">
            <v>M</v>
          </cell>
          <cell r="J360">
            <v>43528</v>
          </cell>
          <cell r="K360">
            <v>43528</v>
          </cell>
          <cell r="L360" t="str">
            <v>WO</v>
          </cell>
          <cell r="M360" t="str">
            <v>KG</v>
          </cell>
          <cell r="N360" t="str">
            <v xml:space="preserve">       PL001</v>
          </cell>
          <cell r="O360">
            <v>43404</v>
          </cell>
          <cell r="P360">
            <v>0</v>
          </cell>
          <cell r="Q360" t="str">
            <v>SCE Fraise C8 PALL/36295</v>
          </cell>
          <cell r="R360" t="str">
            <v xml:space="preserve"> </v>
          </cell>
          <cell r="S360"/>
          <cell r="T360" t="str">
            <v xml:space="preserve"> </v>
          </cell>
          <cell r="U360" t="str">
            <v xml:space="preserve"> BT vérifié//Ordre créé</v>
          </cell>
          <cell r="V360" t="str">
            <v xml:space="preserve"> </v>
          </cell>
          <cell r="W360" t="str">
            <v xml:space="preserve"> </v>
          </cell>
          <cell r="X360" t="str">
            <v xml:space="preserve"> </v>
          </cell>
          <cell r="Y360" t="str">
            <v xml:space="preserve"> </v>
          </cell>
          <cell r="Z360" t="str">
            <v xml:space="preserve"> </v>
          </cell>
          <cell r="AA360"/>
          <cell r="AB360"/>
          <cell r="AC360" t="str">
            <v>FSC</v>
          </cell>
          <cell r="AD360" t="str">
            <v xml:space="preserve"> </v>
          </cell>
          <cell r="AE360" t="str">
            <v xml:space="preserve"> </v>
          </cell>
          <cell r="AF360"/>
          <cell r="AG360" t="str">
            <v xml:space="preserve"> </v>
          </cell>
          <cell r="AH360" t="str">
            <v xml:space="preserve"> </v>
          </cell>
          <cell r="AI360">
            <v>1265769</v>
          </cell>
          <cell r="AJ360" t="str">
            <v>FR22000577</v>
          </cell>
          <cell r="AK360">
            <v>0</v>
          </cell>
          <cell r="AL360">
            <v>0</v>
          </cell>
          <cell r="AM360" t="str">
            <v xml:space="preserve"> </v>
          </cell>
          <cell r="AN360"/>
          <cell r="AO360" t="str">
            <v>[36295]</v>
          </cell>
          <cell r="AP360">
            <v>43559</v>
          </cell>
        </row>
        <row r="361">
          <cell r="B361">
            <v>2792741</v>
          </cell>
          <cell r="C361">
            <v>22000577</v>
          </cell>
          <cell r="D361" t="str">
            <v>SCE Fraise C8 PALL/36295</v>
          </cell>
          <cell r="E361">
            <v>43528</v>
          </cell>
          <cell r="F361">
            <v>1400</v>
          </cell>
          <cell r="G361">
            <v>300191</v>
          </cell>
          <cell r="H361" t="str">
            <v>10</v>
          </cell>
          <cell r="I361" t="str">
            <v>M</v>
          </cell>
          <cell r="J361">
            <v>43528</v>
          </cell>
          <cell r="K361">
            <v>43528</v>
          </cell>
          <cell r="L361" t="str">
            <v>WO</v>
          </cell>
          <cell r="M361" t="str">
            <v>KG</v>
          </cell>
          <cell r="N361" t="str">
            <v xml:space="preserve">       PL001</v>
          </cell>
          <cell r="O361">
            <v>43438</v>
          </cell>
          <cell r="P361">
            <v>0</v>
          </cell>
          <cell r="Q361" t="str">
            <v>SCE Fraise C8 PALL/36295</v>
          </cell>
          <cell r="R361" t="str">
            <v xml:space="preserve"> </v>
          </cell>
          <cell r="S361"/>
          <cell r="T361" t="str">
            <v xml:space="preserve"> </v>
          </cell>
          <cell r="U361" t="str">
            <v xml:space="preserve"> BT vérifié//Ordre créé</v>
          </cell>
          <cell r="V361" t="str">
            <v xml:space="preserve"> </v>
          </cell>
          <cell r="W361" t="str">
            <v xml:space="preserve"> </v>
          </cell>
          <cell r="X361" t="str">
            <v xml:space="preserve"> </v>
          </cell>
          <cell r="Y361" t="str">
            <v xml:space="preserve"> </v>
          </cell>
          <cell r="Z361" t="str">
            <v xml:space="preserve"> </v>
          </cell>
          <cell r="AA361"/>
          <cell r="AB361"/>
          <cell r="AC361" t="str">
            <v>FSC</v>
          </cell>
          <cell r="AD361" t="str">
            <v xml:space="preserve"> </v>
          </cell>
          <cell r="AE361" t="str">
            <v xml:space="preserve"> </v>
          </cell>
          <cell r="AF361"/>
          <cell r="AG361" t="str">
            <v xml:space="preserve"> </v>
          </cell>
          <cell r="AH361" t="str">
            <v xml:space="preserve"> </v>
          </cell>
          <cell r="AI361">
            <v>1265769</v>
          </cell>
          <cell r="AJ361" t="str">
            <v>FR22000577</v>
          </cell>
          <cell r="AK361">
            <v>0</v>
          </cell>
          <cell r="AL361">
            <v>0</v>
          </cell>
          <cell r="AM361" t="str">
            <v xml:space="preserve"> </v>
          </cell>
          <cell r="AN361"/>
          <cell r="AO361" t="str">
            <v>[36295]</v>
          </cell>
          <cell r="AP361">
            <v>43559</v>
          </cell>
        </row>
        <row r="362">
          <cell r="B362">
            <v>2752213</v>
          </cell>
          <cell r="C362">
            <v>22000478</v>
          </cell>
          <cell r="D362" t="str">
            <v>Enrob Batonnet OREO New</v>
          </cell>
          <cell r="E362">
            <v>43528</v>
          </cell>
          <cell r="F362">
            <v>1000</v>
          </cell>
          <cell r="G362">
            <v>300191</v>
          </cell>
          <cell r="H362" t="str">
            <v>10</v>
          </cell>
          <cell r="I362" t="str">
            <v>M</v>
          </cell>
          <cell r="J362">
            <v>43528</v>
          </cell>
          <cell r="K362">
            <v>43528</v>
          </cell>
          <cell r="L362" t="str">
            <v>WO</v>
          </cell>
          <cell r="M362" t="str">
            <v>KG</v>
          </cell>
          <cell r="N362" t="str">
            <v xml:space="preserve">       PL001</v>
          </cell>
          <cell r="O362">
            <v>43420</v>
          </cell>
          <cell r="P362">
            <v>0</v>
          </cell>
          <cell r="Q362" t="str">
            <v>Enrob Batonnet OREO New</v>
          </cell>
          <cell r="R362" t="str">
            <v xml:space="preserve"> </v>
          </cell>
          <cell r="S362"/>
          <cell r="T362" t="str">
            <v xml:space="preserve"> </v>
          </cell>
          <cell r="U362" t="str">
            <v xml:space="preserve"> BT vérifié//Ordre créé</v>
          </cell>
          <cell r="V362" t="str">
            <v xml:space="preserve"> </v>
          </cell>
          <cell r="W362" t="str">
            <v xml:space="preserve"> </v>
          </cell>
          <cell r="X362" t="str">
            <v xml:space="preserve"> </v>
          </cell>
          <cell r="Y362" t="str">
            <v xml:space="preserve"> </v>
          </cell>
          <cell r="Z362" t="str">
            <v xml:space="preserve"> </v>
          </cell>
          <cell r="AA362"/>
          <cell r="AB362"/>
          <cell r="AC362" t="str">
            <v>FSC</v>
          </cell>
          <cell r="AD362" t="str">
            <v xml:space="preserve"> </v>
          </cell>
          <cell r="AE362" t="str">
            <v xml:space="preserve"> </v>
          </cell>
          <cell r="AF362"/>
          <cell r="AG362" t="str">
            <v xml:space="preserve"> </v>
          </cell>
          <cell r="AH362" t="str">
            <v xml:space="preserve"> </v>
          </cell>
          <cell r="AI362">
            <v>1247071</v>
          </cell>
          <cell r="AJ362" t="str">
            <v>FR22000478</v>
          </cell>
          <cell r="AK362">
            <v>0</v>
          </cell>
          <cell r="AL362">
            <v>0</v>
          </cell>
          <cell r="AM362" t="str">
            <v xml:space="preserve"> </v>
          </cell>
          <cell r="AN362"/>
          <cell r="AO362" t="str">
            <v>[ENROB]</v>
          </cell>
          <cell r="AP362">
            <v>43529</v>
          </cell>
        </row>
        <row r="363">
          <cell r="B363">
            <v>2715719</v>
          </cell>
          <cell r="C363">
            <v>22000478</v>
          </cell>
          <cell r="D363" t="str">
            <v>Enrob Batonnet OREO New</v>
          </cell>
          <cell r="E363">
            <v>43528</v>
          </cell>
          <cell r="F363">
            <v>1000</v>
          </cell>
          <cell r="G363">
            <v>300191</v>
          </cell>
          <cell r="H363" t="str">
            <v>10</v>
          </cell>
          <cell r="I363" t="str">
            <v>M</v>
          </cell>
          <cell r="J363">
            <v>43528</v>
          </cell>
          <cell r="K363">
            <v>43528</v>
          </cell>
          <cell r="L363" t="str">
            <v>WO</v>
          </cell>
          <cell r="M363" t="str">
            <v>KG</v>
          </cell>
          <cell r="N363" t="str">
            <v xml:space="preserve">       PL001</v>
          </cell>
          <cell r="O363">
            <v>43404</v>
          </cell>
          <cell r="P363">
            <v>0</v>
          </cell>
          <cell r="Q363" t="str">
            <v>Enrob Batonnet OREO New</v>
          </cell>
          <cell r="R363" t="str">
            <v xml:space="preserve"> </v>
          </cell>
          <cell r="S363"/>
          <cell r="T363" t="str">
            <v xml:space="preserve"> </v>
          </cell>
          <cell r="U363" t="str">
            <v xml:space="preserve"> BT vérifié//Ordre créé</v>
          </cell>
          <cell r="V363" t="str">
            <v xml:space="preserve"> </v>
          </cell>
          <cell r="W363" t="str">
            <v xml:space="preserve"> </v>
          </cell>
          <cell r="X363" t="str">
            <v xml:space="preserve"> </v>
          </cell>
          <cell r="Y363" t="str">
            <v xml:space="preserve"> </v>
          </cell>
          <cell r="Z363" t="str">
            <v xml:space="preserve"> </v>
          </cell>
          <cell r="AA363"/>
          <cell r="AB363"/>
          <cell r="AC363" t="str">
            <v>FSC</v>
          </cell>
          <cell r="AD363" t="str">
            <v xml:space="preserve"> </v>
          </cell>
          <cell r="AE363" t="str">
            <v xml:space="preserve"> </v>
          </cell>
          <cell r="AF363"/>
          <cell r="AG363" t="str">
            <v xml:space="preserve"> </v>
          </cell>
          <cell r="AH363" t="str">
            <v xml:space="preserve"> </v>
          </cell>
          <cell r="AI363">
            <v>1247071</v>
          </cell>
          <cell r="AJ363" t="str">
            <v>FR22000478</v>
          </cell>
          <cell r="AK363">
            <v>0</v>
          </cell>
          <cell r="AL363">
            <v>0</v>
          </cell>
          <cell r="AM363" t="str">
            <v xml:space="preserve"> </v>
          </cell>
          <cell r="AN363"/>
          <cell r="AO363" t="str">
            <v>[ENROB]</v>
          </cell>
          <cell r="AP363">
            <v>43529</v>
          </cell>
        </row>
        <row r="364">
          <cell r="B364">
            <v>2827340</v>
          </cell>
          <cell r="C364">
            <v>22000478</v>
          </cell>
          <cell r="D364" t="str">
            <v>Enrob Batonnet OREO New</v>
          </cell>
          <cell r="E364">
            <v>43528</v>
          </cell>
          <cell r="F364">
            <v>1000</v>
          </cell>
          <cell r="G364">
            <v>300191</v>
          </cell>
          <cell r="H364" t="str">
            <v>10</v>
          </cell>
          <cell r="I364" t="str">
            <v>M</v>
          </cell>
          <cell r="J364">
            <v>43528</v>
          </cell>
          <cell r="K364">
            <v>43528</v>
          </cell>
          <cell r="L364" t="str">
            <v>WO</v>
          </cell>
          <cell r="M364" t="str">
            <v>KG</v>
          </cell>
          <cell r="N364" t="str">
            <v xml:space="preserve">       PL001</v>
          </cell>
          <cell r="O364">
            <v>43454</v>
          </cell>
          <cell r="P364">
            <v>0</v>
          </cell>
          <cell r="Q364" t="str">
            <v>Enrob Batonnet OREO New</v>
          </cell>
          <cell r="R364" t="str">
            <v xml:space="preserve"> </v>
          </cell>
          <cell r="S364"/>
          <cell r="T364" t="str">
            <v xml:space="preserve"> </v>
          </cell>
          <cell r="U364" t="str">
            <v xml:space="preserve"> BT vérifié//Ordre créé</v>
          </cell>
          <cell r="V364" t="str">
            <v xml:space="preserve"> </v>
          </cell>
          <cell r="W364" t="str">
            <v xml:space="preserve"> </v>
          </cell>
          <cell r="X364" t="str">
            <v xml:space="preserve"> </v>
          </cell>
          <cell r="Y364" t="str">
            <v xml:space="preserve"> </v>
          </cell>
          <cell r="Z364" t="str">
            <v xml:space="preserve"> </v>
          </cell>
          <cell r="AA364"/>
          <cell r="AB364"/>
          <cell r="AC364" t="str">
            <v>FSC</v>
          </cell>
          <cell r="AD364" t="str">
            <v xml:space="preserve"> </v>
          </cell>
          <cell r="AE364" t="str">
            <v>3</v>
          </cell>
          <cell r="AF364"/>
          <cell r="AG364" t="str">
            <v xml:space="preserve"> </v>
          </cell>
          <cell r="AH364" t="str">
            <v xml:space="preserve"> </v>
          </cell>
          <cell r="AI364">
            <v>1247071</v>
          </cell>
          <cell r="AJ364" t="str">
            <v>FR22000478</v>
          </cell>
          <cell r="AK364">
            <v>0</v>
          </cell>
          <cell r="AL364">
            <v>0</v>
          </cell>
          <cell r="AM364" t="str">
            <v xml:space="preserve"> </v>
          </cell>
          <cell r="AN364"/>
          <cell r="AO364" t="str">
            <v>[ENROB]</v>
          </cell>
          <cell r="AP364">
            <v>43529</v>
          </cell>
        </row>
        <row r="365">
          <cell r="B365">
            <v>2752205</v>
          </cell>
          <cell r="C365">
            <v>22000478</v>
          </cell>
          <cell r="D365" t="str">
            <v>Enrob Batonnet OREO New</v>
          </cell>
          <cell r="E365">
            <v>43528</v>
          </cell>
          <cell r="F365">
            <v>1000</v>
          </cell>
          <cell r="G365">
            <v>300191</v>
          </cell>
          <cell r="H365" t="str">
            <v>10</v>
          </cell>
          <cell r="I365" t="str">
            <v>M</v>
          </cell>
          <cell r="J365">
            <v>43528</v>
          </cell>
          <cell r="K365">
            <v>43528</v>
          </cell>
          <cell r="L365" t="str">
            <v>WO</v>
          </cell>
          <cell r="M365" t="str">
            <v>KG</v>
          </cell>
          <cell r="N365" t="str">
            <v xml:space="preserve">       PL001</v>
          </cell>
          <cell r="O365">
            <v>43420</v>
          </cell>
          <cell r="P365">
            <v>0</v>
          </cell>
          <cell r="Q365" t="str">
            <v>Enrob Batonnet OREO New</v>
          </cell>
          <cell r="R365" t="str">
            <v xml:space="preserve"> </v>
          </cell>
          <cell r="S365"/>
          <cell r="T365" t="str">
            <v xml:space="preserve"> </v>
          </cell>
          <cell r="U365" t="str">
            <v xml:space="preserve"> BT vérifié//Ordre créé</v>
          </cell>
          <cell r="V365" t="str">
            <v xml:space="preserve"> </v>
          </cell>
          <cell r="W365" t="str">
            <v xml:space="preserve"> </v>
          </cell>
          <cell r="X365" t="str">
            <v xml:space="preserve"> </v>
          </cell>
          <cell r="Y365" t="str">
            <v xml:space="preserve"> </v>
          </cell>
          <cell r="Z365" t="str">
            <v xml:space="preserve"> </v>
          </cell>
          <cell r="AA365"/>
          <cell r="AB365"/>
          <cell r="AC365" t="str">
            <v>FSC</v>
          </cell>
          <cell r="AD365" t="str">
            <v xml:space="preserve"> </v>
          </cell>
          <cell r="AE365" t="str">
            <v xml:space="preserve"> </v>
          </cell>
          <cell r="AF365"/>
          <cell r="AG365" t="str">
            <v xml:space="preserve"> </v>
          </cell>
          <cell r="AH365" t="str">
            <v xml:space="preserve"> </v>
          </cell>
          <cell r="AI365">
            <v>1247071</v>
          </cell>
          <cell r="AJ365" t="str">
            <v>FR22000478</v>
          </cell>
          <cell r="AK365">
            <v>0</v>
          </cell>
          <cell r="AL365">
            <v>0</v>
          </cell>
          <cell r="AM365" t="str">
            <v xml:space="preserve"> </v>
          </cell>
          <cell r="AN365"/>
          <cell r="AO365" t="str">
            <v>[ENROB]</v>
          </cell>
          <cell r="AP365">
            <v>43529</v>
          </cell>
        </row>
        <row r="366">
          <cell r="B366">
            <v>2752206</v>
          </cell>
          <cell r="C366">
            <v>22000478</v>
          </cell>
          <cell r="D366" t="str">
            <v>Enrob Batonnet OREO New</v>
          </cell>
          <cell r="E366">
            <v>43528</v>
          </cell>
          <cell r="F366">
            <v>1000</v>
          </cell>
          <cell r="G366">
            <v>300191</v>
          </cell>
          <cell r="H366" t="str">
            <v>10</v>
          </cell>
          <cell r="I366" t="str">
            <v>M</v>
          </cell>
          <cell r="J366">
            <v>43528</v>
          </cell>
          <cell r="K366">
            <v>43528</v>
          </cell>
          <cell r="L366" t="str">
            <v>WO</v>
          </cell>
          <cell r="M366" t="str">
            <v>KG</v>
          </cell>
          <cell r="N366" t="str">
            <v xml:space="preserve">       PL001</v>
          </cell>
          <cell r="O366">
            <v>43420</v>
          </cell>
          <cell r="P366">
            <v>0</v>
          </cell>
          <cell r="Q366" t="str">
            <v>Enrob Batonnet OREO New</v>
          </cell>
          <cell r="R366" t="str">
            <v xml:space="preserve"> </v>
          </cell>
          <cell r="S366"/>
          <cell r="T366" t="str">
            <v xml:space="preserve"> </v>
          </cell>
          <cell r="U366" t="str">
            <v xml:space="preserve"> BT vérifié//Ordre créé</v>
          </cell>
          <cell r="V366" t="str">
            <v xml:space="preserve"> </v>
          </cell>
          <cell r="W366" t="str">
            <v xml:space="preserve"> </v>
          </cell>
          <cell r="X366" t="str">
            <v xml:space="preserve"> </v>
          </cell>
          <cell r="Y366" t="str">
            <v xml:space="preserve"> </v>
          </cell>
          <cell r="Z366" t="str">
            <v xml:space="preserve"> </v>
          </cell>
          <cell r="AA366"/>
          <cell r="AB366"/>
          <cell r="AC366" t="str">
            <v>FSC</v>
          </cell>
          <cell r="AD366" t="str">
            <v xml:space="preserve"> </v>
          </cell>
          <cell r="AE366" t="str">
            <v xml:space="preserve"> </v>
          </cell>
          <cell r="AF366"/>
          <cell r="AG366" t="str">
            <v xml:space="preserve"> </v>
          </cell>
          <cell r="AH366" t="str">
            <v xml:space="preserve"> </v>
          </cell>
          <cell r="AI366">
            <v>1247071</v>
          </cell>
          <cell r="AJ366" t="str">
            <v>FR22000478</v>
          </cell>
          <cell r="AK366">
            <v>0</v>
          </cell>
          <cell r="AL366">
            <v>0</v>
          </cell>
          <cell r="AM366" t="str">
            <v xml:space="preserve"> </v>
          </cell>
          <cell r="AN366"/>
          <cell r="AO366" t="str">
            <v>[ENROB]</v>
          </cell>
          <cell r="AP366">
            <v>43529</v>
          </cell>
        </row>
        <row r="367">
          <cell r="B367">
            <v>2827338</v>
          </cell>
          <cell r="C367">
            <v>22000478</v>
          </cell>
          <cell r="D367" t="str">
            <v>Enrob Batonnet OREO New</v>
          </cell>
          <cell r="E367">
            <v>43528</v>
          </cell>
          <cell r="F367">
            <v>1000</v>
          </cell>
          <cell r="G367">
            <v>300191</v>
          </cell>
          <cell r="H367" t="str">
            <v>10</v>
          </cell>
          <cell r="I367" t="str">
            <v>M</v>
          </cell>
          <cell r="J367">
            <v>43528</v>
          </cell>
          <cell r="K367">
            <v>43528</v>
          </cell>
          <cell r="L367" t="str">
            <v>WO</v>
          </cell>
          <cell r="M367" t="str">
            <v>KG</v>
          </cell>
          <cell r="N367" t="str">
            <v xml:space="preserve">       PL001</v>
          </cell>
          <cell r="O367">
            <v>43454</v>
          </cell>
          <cell r="P367">
            <v>0</v>
          </cell>
          <cell r="Q367" t="str">
            <v>Enrob Batonnet OREO New</v>
          </cell>
          <cell r="R367" t="str">
            <v xml:space="preserve"> </v>
          </cell>
          <cell r="S367"/>
          <cell r="T367" t="str">
            <v xml:space="preserve"> </v>
          </cell>
          <cell r="U367" t="str">
            <v xml:space="preserve"> BT vérifié//Ordre créé</v>
          </cell>
          <cell r="V367" t="str">
            <v xml:space="preserve"> </v>
          </cell>
          <cell r="W367" t="str">
            <v xml:space="preserve"> </v>
          </cell>
          <cell r="X367" t="str">
            <v xml:space="preserve"> </v>
          </cell>
          <cell r="Y367" t="str">
            <v xml:space="preserve"> </v>
          </cell>
          <cell r="Z367" t="str">
            <v xml:space="preserve"> </v>
          </cell>
          <cell r="AA367"/>
          <cell r="AB367"/>
          <cell r="AC367" t="str">
            <v>FSC</v>
          </cell>
          <cell r="AD367" t="str">
            <v xml:space="preserve"> </v>
          </cell>
          <cell r="AE367" t="str">
            <v>3</v>
          </cell>
          <cell r="AF367"/>
          <cell r="AG367" t="str">
            <v xml:space="preserve"> </v>
          </cell>
          <cell r="AH367" t="str">
            <v xml:space="preserve"> </v>
          </cell>
          <cell r="AI367">
            <v>1247071</v>
          </cell>
          <cell r="AJ367" t="str">
            <v>FR22000478</v>
          </cell>
          <cell r="AK367">
            <v>0</v>
          </cell>
          <cell r="AL367">
            <v>0</v>
          </cell>
          <cell r="AM367" t="str">
            <v xml:space="preserve"> </v>
          </cell>
          <cell r="AN367"/>
          <cell r="AO367" t="str">
            <v>[ENROB]</v>
          </cell>
          <cell r="AP367">
            <v>43529</v>
          </cell>
        </row>
        <row r="368">
          <cell r="B368">
            <v>2827339</v>
          </cell>
          <cell r="C368">
            <v>22000478</v>
          </cell>
          <cell r="D368" t="str">
            <v>Enrob Batonnet OREO New</v>
          </cell>
          <cell r="E368">
            <v>43528</v>
          </cell>
          <cell r="F368">
            <v>1000</v>
          </cell>
          <cell r="G368">
            <v>300191</v>
          </cell>
          <cell r="H368" t="str">
            <v>10</v>
          </cell>
          <cell r="I368" t="str">
            <v>M</v>
          </cell>
          <cell r="J368">
            <v>43528</v>
          </cell>
          <cell r="K368">
            <v>43528</v>
          </cell>
          <cell r="L368" t="str">
            <v>WO</v>
          </cell>
          <cell r="M368" t="str">
            <v>KG</v>
          </cell>
          <cell r="N368" t="str">
            <v xml:space="preserve">       PL001</v>
          </cell>
          <cell r="O368">
            <v>43454</v>
          </cell>
          <cell r="P368">
            <v>0</v>
          </cell>
          <cell r="Q368" t="str">
            <v>Enrob Batonnet OREO New</v>
          </cell>
          <cell r="R368" t="str">
            <v xml:space="preserve"> </v>
          </cell>
          <cell r="S368"/>
          <cell r="T368" t="str">
            <v xml:space="preserve"> </v>
          </cell>
          <cell r="U368" t="str">
            <v xml:space="preserve"> BT vérifié//Ordre créé</v>
          </cell>
          <cell r="V368" t="str">
            <v xml:space="preserve"> </v>
          </cell>
          <cell r="W368" t="str">
            <v xml:space="preserve"> </v>
          </cell>
          <cell r="X368" t="str">
            <v xml:space="preserve"> </v>
          </cell>
          <cell r="Y368" t="str">
            <v xml:space="preserve"> </v>
          </cell>
          <cell r="Z368" t="str">
            <v xml:space="preserve"> </v>
          </cell>
          <cell r="AA368"/>
          <cell r="AB368"/>
          <cell r="AC368" t="str">
            <v>FSC</v>
          </cell>
          <cell r="AD368" t="str">
            <v xml:space="preserve"> </v>
          </cell>
          <cell r="AE368" t="str">
            <v>3</v>
          </cell>
          <cell r="AF368"/>
          <cell r="AG368" t="str">
            <v xml:space="preserve"> </v>
          </cell>
          <cell r="AH368" t="str">
            <v xml:space="preserve"> </v>
          </cell>
          <cell r="AI368">
            <v>1247071</v>
          </cell>
          <cell r="AJ368" t="str">
            <v>FR22000478</v>
          </cell>
          <cell r="AK368">
            <v>0</v>
          </cell>
          <cell r="AL368">
            <v>0</v>
          </cell>
          <cell r="AM368" t="str">
            <v xml:space="preserve"> </v>
          </cell>
          <cell r="AN368"/>
          <cell r="AO368" t="str">
            <v>[ENROB]</v>
          </cell>
          <cell r="AP368">
            <v>43529</v>
          </cell>
        </row>
        <row r="369">
          <cell r="B369">
            <v>2752214</v>
          </cell>
          <cell r="C369">
            <v>22000478</v>
          </cell>
          <cell r="D369" t="str">
            <v>Enrob Batonnet OREO New</v>
          </cell>
          <cell r="E369">
            <v>43528</v>
          </cell>
          <cell r="F369">
            <v>1000</v>
          </cell>
          <cell r="G369">
            <v>300191</v>
          </cell>
          <cell r="H369" t="str">
            <v>10</v>
          </cell>
          <cell r="I369" t="str">
            <v>M</v>
          </cell>
          <cell r="J369">
            <v>43528</v>
          </cell>
          <cell r="K369">
            <v>43528</v>
          </cell>
          <cell r="L369" t="str">
            <v>WO</v>
          </cell>
          <cell r="M369" t="str">
            <v>KG</v>
          </cell>
          <cell r="N369" t="str">
            <v xml:space="preserve">       PL001</v>
          </cell>
          <cell r="O369">
            <v>43420</v>
          </cell>
          <cell r="P369">
            <v>0</v>
          </cell>
          <cell r="Q369" t="str">
            <v>Enrob Batonnet OREO New</v>
          </cell>
          <cell r="R369" t="str">
            <v xml:space="preserve"> </v>
          </cell>
          <cell r="S369"/>
          <cell r="T369" t="str">
            <v xml:space="preserve"> </v>
          </cell>
          <cell r="U369" t="str">
            <v xml:space="preserve"> BT vérifié//Ordre créé</v>
          </cell>
          <cell r="V369" t="str">
            <v xml:space="preserve"> </v>
          </cell>
          <cell r="W369" t="str">
            <v xml:space="preserve"> </v>
          </cell>
          <cell r="X369" t="str">
            <v xml:space="preserve"> </v>
          </cell>
          <cell r="Y369" t="str">
            <v xml:space="preserve"> </v>
          </cell>
          <cell r="Z369" t="str">
            <v xml:space="preserve"> </v>
          </cell>
          <cell r="AA369"/>
          <cell r="AB369"/>
          <cell r="AC369" t="str">
            <v>FSC</v>
          </cell>
          <cell r="AD369" t="str">
            <v xml:space="preserve"> </v>
          </cell>
          <cell r="AE369" t="str">
            <v xml:space="preserve"> </v>
          </cell>
          <cell r="AF369"/>
          <cell r="AG369" t="str">
            <v xml:space="preserve"> </v>
          </cell>
          <cell r="AH369" t="str">
            <v xml:space="preserve"> </v>
          </cell>
          <cell r="AI369">
            <v>1247071</v>
          </cell>
          <cell r="AJ369" t="str">
            <v>FR22000478</v>
          </cell>
          <cell r="AK369">
            <v>0</v>
          </cell>
          <cell r="AL369">
            <v>0</v>
          </cell>
          <cell r="AM369" t="str">
            <v xml:space="preserve"> </v>
          </cell>
          <cell r="AN369"/>
          <cell r="AO369" t="str">
            <v>[ENROB]</v>
          </cell>
          <cell r="AP369">
            <v>43529</v>
          </cell>
        </row>
        <row r="370">
          <cell r="B370">
            <v>2752072</v>
          </cell>
          <cell r="C370">
            <v>22000478</v>
          </cell>
          <cell r="D370" t="str">
            <v>Enrob Batonnet OREO New</v>
          </cell>
          <cell r="E370">
            <v>43528</v>
          </cell>
          <cell r="F370">
            <v>1000</v>
          </cell>
          <cell r="G370">
            <v>300191</v>
          </cell>
          <cell r="H370" t="str">
            <v>10</v>
          </cell>
          <cell r="I370" t="str">
            <v>M</v>
          </cell>
          <cell r="J370">
            <v>43528</v>
          </cell>
          <cell r="K370">
            <v>43528</v>
          </cell>
          <cell r="L370" t="str">
            <v>WO</v>
          </cell>
          <cell r="M370" t="str">
            <v>KG</v>
          </cell>
          <cell r="N370" t="str">
            <v xml:space="preserve">       PL001</v>
          </cell>
          <cell r="O370">
            <v>43419</v>
          </cell>
          <cell r="P370">
            <v>0</v>
          </cell>
          <cell r="Q370" t="str">
            <v>Enrob Batonnet OREO New</v>
          </cell>
          <cell r="R370" t="str">
            <v xml:space="preserve"> </v>
          </cell>
          <cell r="S370"/>
          <cell r="T370" t="str">
            <v xml:space="preserve"> </v>
          </cell>
          <cell r="U370" t="str">
            <v xml:space="preserve"> BT vérifié//Ordre créé</v>
          </cell>
          <cell r="V370" t="str">
            <v xml:space="preserve"> </v>
          </cell>
          <cell r="W370" t="str">
            <v xml:space="preserve"> </v>
          </cell>
          <cell r="X370" t="str">
            <v xml:space="preserve"> </v>
          </cell>
          <cell r="Y370" t="str">
            <v xml:space="preserve"> </v>
          </cell>
          <cell r="Z370" t="str">
            <v xml:space="preserve"> </v>
          </cell>
          <cell r="AA370"/>
          <cell r="AB370"/>
          <cell r="AC370" t="str">
            <v>FSC</v>
          </cell>
          <cell r="AD370" t="str">
            <v xml:space="preserve"> </v>
          </cell>
          <cell r="AE370" t="str">
            <v xml:space="preserve"> </v>
          </cell>
          <cell r="AF370"/>
          <cell r="AG370" t="str">
            <v xml:space="preserve"> </v>
          </cell>
          <cell r="AH370" t="str">
            <v xml:space="preserve"> </v>
          </cell>
          <cell r="AI370">
            <v>1247071</v>
          </cell>
          <cell r="AJ370" t="str">
            <v>FR22000478</v>
          </cell>
          <cell r="AK370">
            <v>0</v>
          </cell>
          <cell r="AL370">
            <v>0</v>
          </cell>
          <cell r="AM370" t="str">
            <v xml:space="preserve"> </v>
          </cell>
          <cell r="AN370"/>
          <cell r="AO370" t="str">
            <v>[ENROB]</v>
          </cell>
          <cell r="AP370">
            <v>43529</v>
          </cell>
        </row>
        <row r="371">
          <cell r="B371">
            <v>2752067</v>
          </cell>
          <cell r="C371">
            <v>22000478</v>
          </cell>
          <cell r="D371" t="str">
            <v>Enrob Batonnet OREO New</v>
          </cell>
          <cell r="E371">
            <v>43528</v>
          </cell>
          <cell r="F371">
            <v>1000</v>
          </cell>
          <cell r="G371">
            <v>300191</v>
          </cell>
          <cell r="H371" t="str">
            <v>10</v>
          </cell>
          <cell r="I371" t="str">
            <v>M</v>
          </cell>
          <cell r="J371">
            <v>43528</v>
          </cell>
          <cell r="K371">
            <v>43528</v>
          </cell>
          <cell r="L371" t="str">
            <v>WO</v>
          </cell>
          <cell r="M371" t="str">
            <v>KG</v>
          </cell>
          <cell r="N371" t="str">
            <v xml:space="preserve">       PL001</v>
          </cell>
          <cell r="O371">
            <v>43419</v>
          </cell>
          <cell r="P371">
            <v>0</v>
          </cell>
          <cell r="Q371" t="str">
            <v>Enrob Batonnet OREO New</v>
          </cell>
          <cell r="R371" t="str">
            <v xml:space="preserve"> </v>
          </cell>
          <cell r="S371"/>
          <cell r="T371" t="str">
            <v xml:space="preserve"> </v>
          </cell>
          <cell r="U371" t="str">
            <v xml:space="preserve"> BT vérifié//Ordre créé</v>
          </cell>
          <cell r="V371" t="str">
            <v xml:space="preserve"> </v>
          </cell>
          <cell r="W371" t="str">
            <v xml:space="preserve"> </v>
          </cell>
          <cell r="X371" t="str">
            <v xml:space="preserve"> </v>
          </cell>
          <cell r="Y371" t="str">
            <v xml:space="preserve"> </v>
          </cell>
          <cell r="Z371" t="str">
            <v xml:space="preserve"> </v>
          </cell>
          <cell r="AA371"/>
          <cell r="AB371"/>
          <cell r="AC371" t="str">
            <v>FSC</v>
          </cell>
          <cell r="AD371" t="str">
            <v xml:space="preserve"> </v>
          </cell>
          <cell r="AE371" t="str">
            <v xml:space="preserve"> </v>
          </cell>
          <cell r="AF371"/>
          <cell r="AG371" t="str">
            <v xml:space="preserve"> </v>
          </cell>
          <cell r="AH371" t="str">
            <v xml:space="preserve"> </v>
          </cell>
          <cell r="AI371">
            <v>1247071</v>
          </cell>
          <cell r="AJ371" t="str">
            <v>FR22000478</v>
          </cell>
          <cell r="AK371">
            <v>0</v>
          </cell>
          <cell r="AL371">
            <v>0</v>
          </cell>
          <cell r="AM371" t="str">
            <v xml:space="preserve"> </v>
          </cell>
          <cell r="AN371"/>
          <cell r="AO371" t="str">
            <v>[ENROB]</v>
          </cell>
          <cell r="AP371">
            <v>43529</v>
          </cell>
        </row>
        <row r="372">
          <cell r="B372">
            <v>2752068</v>
          </cell>
          <cell r="C372">
            <v>22000478</v>
          </cell>
          <cell r="D372" t="str">
            <v>Enrob Batonnet OREO New</v>
          </cell>
          <cell r="E372">
            <v>43528</v>
          </cell>
          <cell r="F372">
            <v>1000</v>
          </cell>
          <cell r="G372">
            <v>300191</v>
          </cell>
          <cell r="H372" t="str">
            <v>10</v>
          </cell>
          <cell r="I372" t="str">
            <v>M</v>
          </cell>
          <cell r="J372">
            <v>43528</v>
          </cell>
          <cell r="K372">
            <v>43528</v>
          </cell>
          <cell r="L372" t="str">
            <v>WO</v>
          </cell>
          <cell r="M372" t="str">
            <v>KG</v>
          </cell>
          <cell r="N372" t="str">
            <v xml:space="preserve">       PL001</v>
          </cell>
          <cell r="O372">
            <v>43419</v>
          </cell>
          <cell r="P372">
            <v>0</v>
          </cell>
          <cell r="Q372" t="str">
            <v>Enrob Batonnet OREO New</v>
          </cell>
          <cell r="R372" t="str">
            <v xml:space="preserve"> </v>
          </cell>
          <cell r="S372"/>
          <cell r="T372" t="str">
            <v xml:space="preserve"> </v>
          </cell>
          <cell r="U372" t="str">
            <v xml:space="preserve"> BT vérifié//Ordre créé</v>
          </cell>
          <cell r="V372" t="str">
            <v xml:space="preserve"> </v>
          </cell>
          <cell r="W372" t="str">
            <v xml:space="preserve"> </v>
          </cell>
          <cell r="X372" t="str">
            <v xml:space="preserve"> </v>
          </cell>
          <cell r="Y372" t="str">
            <v xml:space="preserve"> </v>
          </cell>
          <cell r="Z372" t="str">
            <v xml:space="preserve"> </v>
          </cell>
          <cell r="AA372"/>
          <cell r="AB372"/>
          <cell r="AC372" t="str">
            <v>FSC</v>
          </cell>
          <cell r="AD372" t="str">
            <v xml:space="preserve"> </v>
          </cell>
          <cell r="AE372" t="str">
            <v xml:space="preserve"> </v>
          </cell>
          <cell r="AF372"/>
          <cell r="AG372" t="str">
            <v xml:space="preserve"> </v>
          </cell>
          <cell r="AH372" t="str">
            <v xml:space="preserve"> </v>
          </cell>
          <cell r="AI372">
            <v>1247071</v>
          </cell>
          <cell r="AJ372" t="str">
            <v>FR22000478</v>
          </cell>
          <cell r="AK372">
            <v>0</v>
          </cell>
          <cell r="AL372">
            <v>0</v>
          </cell>
          <cell r="AM372" t="str">
            <v xml:space="preserve"> </v>
          </cell>
          <cell r="AN372"/>
          <cell r="AO372" t="str">
            <v>[ENROB]</v>
          </cell>
          <cell r="AP372">
            <v>43529</v>
          </cell>
        </row>
        <row r="373">
          <cell r="B373">
            <v>2752073</v>
          </cell>
          <cell r="C373">
            <v>22000478</v>
          </cell>
          <cell r="D373" t="str">
            <v>Enrob Batonnet OREO New</v>
          </cell>
          <cell r="E373">
            <v>43528</v>
          </cell>
          <cell r="F373">
            <v>1000</v>
          </cell>
          <cell r="G373">
            <v>300191</v>
          </cell>
          <cell r="H373" t="str">
            <v>10</v>
          </cell>
          <cell r="I373" t="str">
            <v>M</v>
          </cell>
          <cell r="J373">
            <v>43528</v>
          </cell>
          <cell r="K373">
            <v>43528</v>
          </cell>
          <cell r="L373" t="str">
            <v>WO</v>
          </cell>
          <cell r="M373" t="str">
            <v>KG</v>
          </cell>
          <cell r="N373" t="str">
            <v xml:space="preserve">       PL001</v>
          </cell>
          <cell r="O373">
            <v>43419</v>
          </cell>
          <cell r="P373">
            <v>0</v>
          </cell>
          <cell r="Q373" t="str">
            <v>Enrob Batonnet OREO New</v>
          </cell>
          <cell r="R373" t="str">
            <v xml:space="preserve"> </v>
          </cell>
          <cell r="S373"/>
          <cell r="T373" t="str">
            <v xml:space="preserve"> </v>
          </cell>
          <cell r="U373" t="str">
            <v xml:space="preserve"> BT vérifié//Ordre créé</v>
          </cell>
          <cell r="V373" t="str">
            <v xml:space="preserve"> </v>
          </cell>
          <cell r="W373" t="str">
            <v xml:space="preserve"> </v>
          </cell>
          <cell r="X373" t="str">
            <v xml:space="preserve"> </v>
          </cell>
          <cell r="Y373" t="str">
            <v xml:space="preserve"> </v>
          </cell>
          <cell r="Z373" t="str">
            <v xml:space="preserve"> </v>
          </cell>
          <cell r="AA373"/>
          <cell r="AB373"/>
          <cell r="AC373" t="str">
            <v>FSC</v>
          </cell>
          <cell r="AD373" t="str">
            <v xml:space="preserve"> </v>
          </cell>
          <cell r="AE373" t="str">
            <v xml:space="preserve"> </v>
          </cell>
          <cell r="AF373"/>
          <cell r="AG373" t="str">
            <v xml:space="preserve"> </v>
          </cell>
          <cell r="AH373" t="str">
            <v xml:space="preserve"> </v>
          </cell>
          <cell r="AI373">
            <v>1247071</v>
          </cell>
          <cell r="AJ373" t="str">
            <v>FR22000478</v>
          </cell>
          <cell r="AK373">
            <v>0</v>
          </cell>
          <cell r="AL373">
            <v>0</v>
          </cell>
          <cell r="AM373" t="str">
            <v xml:space="preserve"> </v>
          </cell>
          <cell r="AN373"/>
          <cell r="AO373" t="str">
            <v>[ENROB]</v>
          </cell>
          <cell r="AP373">
            <v>43529</v>
          </cell>
        </row>
        <row r="374">
          <cell r="B374">
            <v>2827341</v>
          </cell>
          <cell r="C374">
            <v>22000478</v>
          </cell>
          <cell r="D374" t="str">
            <v>Enrob Batonnet OREO New</v>
          </cell>
          <cell r="E374">
            <v>43528</v>
          </cell>
          <cell r="F374">
            <v>1000</v>
          </cell>
          <cell r="G374">
            <v>300191</v>
          </cell>
          <cell r="H374" t="str">
            <v>10</v>
          </cell>
          <cell r="I374" t="str">
            <v>M</v>
          </cell>
          <cell r="J374">
            <v>43528</v>
          </cell>
          <cell r="K374">
            <v>43528</v>
          </cell>
          <cell r="L374" t="str">
            <v>WO</v>
          </cell>
          <cell r="M374" t="str">
            <v>KG</v>
          </cell>
          <cell r="N374" t="str">
            <v xml:space="preserve">       PL001</v>
          </cell>
          <cell r="O374">
            <v>43454</v>
          </cell>
          <cell r="P374">
            <v>0</v>
          </cell>
          <cell r="Q374" t="str">
            <v>Enrob Batonnet OREO New</v>
          </cell>
          <cell r="R374" t="str">
            <v xml:space="preserve"> </v>
          </cell>
          <cell r="S374"/>
          <cell r="T374" t="str">
            <v xml:space="preserve"> </v>
          </cell>
          <cell r="U374" t="str">
            <v xml:space="preserve"> BT vérifié//Ordre créé</v>
          </cell>
          <cell r="V374" t="str">
            <v xml:space="preserve"> </v>
          </cell>
          <cell r="W374" t="str">
            <v xml:space="preserve"> </v>
          </cell>
          <cell r="X374" t="str">
            <v xml:space="preserve"> </v>
          </cell>
          <cell r="Y374" t="str">
            <v xml:space="preserve"> </v>
          </cell>
          <cell r="Z374" t="str">
            <v xml:space="preserve"> </v>
          </cell>
          <cell r="AA374"/>
          <cell r="AB374"/>
          <cell r="AC374" t="str">
            <v>FSC</v>
          </cell>
          <cell r="AD374" t="str">
            <v xml:space="preserve"> </v>
          </cell>
          <cell r="AE374" t="str">
            <v>3</v>
          </cell>
          <cell r="AF374"/>
          <cell r="AG374" t="str">
            <v xml:space="preserve"> </v>
          </cell>
          <cell r="AH374" t="str">
            <v xml:space="preserve"> </v>
          </cell>
          <cell r="AI374">
            <v>1247071</v>
          </cell>
          <cell r="AJ374" t="str">
            <v>FR22000478</v>
          </cell>
          <cell r="AK374">
            <v>0</v>
          </cell>
          <cell r="AL374">
            <v>0</v>
          </cell>
          <cell r="AM374" t="str">
            <v xml:space="preserve"> </v>
          </cell>
          <cell r="AN374"/>
          <cell r="AO374" t="str">
            <v>[ENROB]</v>
          </cell>
          <cell r="AP374">
            <v>43529</v>
          </cell>
        </row>
        <row r="375">
          <cell r="B375">
            <v>2752203</v>
          </cell>
          <cell r="C375">
            <v>22000478</v>
          </cell>
          <cell r="D375" t="str">
            <v>Enrob Batonnet OREO New</v>
          </cell>
          <cell r="E375">
            <v>43528</v>
          </cell>
          <cell r="F375">
            <v>1000</v>
          </cell>
          <cell r="G375">
            <v>300191</v>
          </cell>
          <cell r="H375" t="str">
            <v>10</v>
          </cell>
          <cell r="I375" t="str">
            <v>M</v>
          </cell>
          <cell r="J375">
            <v>43528</v>
          </cell>
          <cell r="K375">
            <v>43528</v>
          </cell>
          <cell r="L375" t="str">
            <v>WO</v>
          </cell>
          <cell r="M375" t="str">
            <v>KG</v>
          </cell>
          <cell r="N375" t="str">
            <v xml:space="preserve">       PL001</v>
          </cell>
          <cell r="O375">
            <v>43420</v>
          </cell>
          <cell r="P375">
            <v>0</v>
          </cell>
          <cell r="Q375" t="str">
            <v>Enrob Batonnet OREO New</v>
          </cell>
          <cell r="R375" t="str">
            <v xml:space="preserve"> </v>
          </cell>
          <cell r="S375"/>
          <cell r="T375" t="str">
            <v xml:space="preserve"> </v>
          </cell>
          <cell r="U375" t="str">
            <v xml:space="preserve"> BT vérifié//Ordre créé</v>
          </cell>
          <cell r="V375" t="str">
            <v xml:space="preserve"> </v>
          </cell>
          <cell r="W375" t="str">
            <v xml:space="preserve"> </v>
          </cell>
          <cell r="X375" t="str">
            <v xml:space="preserve"> </v>
          </cell>
          <cell r="Y375" t="str">
            <v xml:space="preserve"> </v>
          </cell>
          <cell r="Z375" t="str">
            <v xml:space="preserve"> </v>
          </cell>
          <cell r="AA375"/>
          <cell r="AB375"/>
          <cell r="AC375" t="str">
            <v>FSC</v>
          </cell>
          <cell r="AD375" t="str">
            <v xml:space="preserve"> </v>
          </cell>
          <cell r="AE375" t="str">
            <v xml:space="preserve"> </v>
          </cell>
          <cell r="AF375"/>
          <cell r="AG375" t="str">
            <v xml:space="preserve"> </v>
          </cell>
          <cell r="AH375" t="str">
            <v xml:space="preserve"> </v>
          </cell>
          <cell r="AI375">
            <v>1247071</v>
          </cell>
          <cell r="AJ375" t="str">
            <v>FR22000478</v>
          </cell>
          <cell r="AK375">
            <v>0</v>
          </cell>
          <cell r="AL375">
            <v>0</v>
          </cell>
          <cell r="AM375" t="str">
            <v xml:space="preserve"> </v>
          </cell>
          <cell r="AN375"/>
          <cell r="AO375" t="str">
            <v>[ENROB]</v>
          </cell>
          <cell r="AP375">
            <v>43529</v>
          </cell>
        </row>
        <row r="376">
          <cell r="B376">
            <v>2752204</v>
          </cell>
          <cell r="C376">
            <v>22000478</v>
          </cell>
          <cell r="D376" t="str">
            <v>Enrob Batonnet OREO New</v>
          </cell>
          <cell r="E376">
            <v>43528</v>
          </cell>
          <cell r="F376">
            <v>1000</v>
          </cell>
          <cell r="G376">
            <v>300191</v>
          </cell>
          <cell r="H376" t="str">
            <v>10</v>
          </cell>
          <cell r="I376" t="str">
            <v>M</v>
          </cell>
          <cell r="J376">
            <v>43528</v>
          </cell>
          <cell r="K376">
            <v>43528</v>
          </cell>
          <cell r="L376" t="str">
            <v>WO</v>
          </cell>
          <cell r="M376" t="str">
            <v>KG</v>
          </cell>
          <cell r="N376" t="str">
            <v xml:space="preserve">       PL001</v>
          </cell>
          <cell r="O376">
            <v>43420</v>
          </cell>
          <cell r="P376">
            <v>0</v>
          </cell>
          <cell r="Q376" t="str">
            <v>Enrob Batonnet OREO New</v>
          </cell>
          <cell r="R376" t="str">
            <v xml:space="preserve"> </v>
          </cell>
          <cell r="S376"/>
          <cell r="T376" t="str">
            <v xml:space="preserve"> </v>
          </cell>
          <cell r="U376" t="str">
            <v xml:space="preserve"> BT vérifié//Ordre créé</v>
          </cell>
          <cell r="V376" t="str">
            <v xml:space="preserve"> </v>
          </cell>
          <cell r="W376" t="str">
            <v xml:space="preserve"> </v>
          </cell>
          <cell r="X376" t="str">
            <v xml:space="preserve"> </v>
          </cell>
          <cell r="Y376" t="str">
            <v xml:space="preserve"> </v>
          </cell>
          <cell r="Z376" t="str">
            <v xml:space="preserve"> </v>
          </cell>
          <cell r="AA376"/>
          <cell r="AB376"/>
          <cell r="AC376" t="str">
            <v>FSC</v>
          </cell>
          <cell r="AD376" t="str">
            <v xml:space="preserve"> </v>
          </cell>
          <cell r="AE376" t="str">
            <v xml:space="preserve"> </v>
          </cell>
          <cell r="AF376"/>
          <cell r="AG376" t="str">
            <v xml:space="preserve"> </v>
          </cell>
          <cell r="AH376" t="str">
            <v xml:space="preserve"> </v>
          </cell>
          <cell r="AI376">
            <v>1247071</v>
          </cell>
          <cell r="AJ376" t="str">
            <v>FR22000478</v>
          </cell>
          <cell r="AK376">
            <v>0</v>
          </cell>
          <cell r="AL376">
            <v>0</v>
          </cell>
          <cell r="AM376" t="str">
            <v xml:space="preserve"> </v>
          </cell>
          <cell r="AN376"/>
          <cell r="AO376" t="str">
            <v>[ENROB]</v>
          </cell>
          <cell r="AP376">
            <v>43529</v>
          </cell>
        </row>
        <row r="377">
          <cell r="B377"/>
          <cell r="C377"/>
          <cell r="D377"/>
          <cell r="E377"/>
          <cell r="F377"/>
          <cell r="G377"/>
          <cell r="H377"/>
          <cell r="I377"/>
          <cell r="J377"/>
          <cell r="K377"/>
          <cell r="L377"/>
          <cell r="M377"/>
          <cell r="N377"/>
          <cell r="O377"/>
          <cell r="P377"/>
          <cell r="Q377"/>
          <cell r="R377"/>
          <cell r="S377"/>
          <cell r="T377"/>
          <cell r="U377"/>
          <cell r="V377"/>
          <cell r="W377"/>
          <cell r="X377"/>
          <cell r="Y377"/>
          <cell r="Z377"/>
          <cell r="AA377"/>
          <cell r="AB377"/>
          <cell r="AC377"/>
          <cell r="AD377"/>
          <cell r="AE377"/>
          <cell r="AF377"/>
          <cell r="AG377"/>
          <cell r="AH377"/>
          <cell r="AI377"/>
          <cell r="AJ377"/>
          <cell r="AK377"/>
          <cell r="AL377"/>
          <cell r="AM377"/>
          <cell r="AN377"/>
          <cell r="AO377"/>
          <cell r="AP377"/>
        </row>
        <row r="378">
          <cell r="B378">
            <v>2860926</v>
          </cell>
          <cell r="C378">
            <v>22000377</v>
          </cell>
          <cell r="D378" t="str">
            <v>SCE Caramel BS C9 PALL/0320</v>
          </cell>
          <cell r="E378">
            <v>43537</v>
          </cell>
          <cell r="F378">
            <v>1600</v>
          </cell>
          <cell r="G378">
            <v>300191</v>
          </cell>
          <cell r="H378" t="str">
            <v>10</v>
          </cell>
          <cell r="I378" t="str">
            <v>M</v>
          </cell>
          <cell r="J378">
            <v>43537</v>
          </cell>
          <cell r="K378">
            <v>43537</v>
          </cell>
          <cell r="L378" t="str">
            <v>WO</v>
          </cell>
          <cell r="M378" t="str">
            <v>KG</v>
          </cell>
          <cell r="N378" t="str">
            <v xml:space="preserve">       PL001</v>
          </cell>
          <cell r="O378">
            <v>43474</v>
          </cell>
          <cell r="P378">
            <v>0</v>
          </cell>
          <cell r="Q378" t="str">
            <v>SCE Caramel BS C9 PALL/0320</v>
          </cell>
          <cell r="R378" t="str">
            <v xml:space="preserve"> </v>
          </cell>
          <cell r="S378"/>
          <cell r="T378" t="str">
            <v xml:space="preserve"> </v>
          </cell>
          <cell r="U378" t="str">
            <v xml:space="preserve"> BT vérifié//Ordre créé</v>
          </cell>
          <cell r="V378" t="str">
            <v xml:space="preserve"> </v>
          </cell>
          <cell r="W378" t="str">
            <v xml:space="preserve"> </v>
          </cell>
          <cell r="X378" t="str">
            <v xml:space="preserve"> </v>
          </cell>
          <cell r="Y378" t="str">
            <v xml:space="preserve"> </v>
          </cell>
          <cell r="Z378" t="str">
            <v xml:space="preserve"> </v>
          </cell>
          <cell r="AA378"/>
          <cell r="AB378"/>
          <cell r="AC378" t="str">
            <v>FSC</v>
          </cell>
          <cell r="AD378" t="str">
            <v xml:space="preserve"> </v>
          </cell>
          <cell r="AE378" t="str">
            <v xml:space="preserve"> </v>
          </cell>
          <cell r="AF378"/>
          <cell r="AG378" t="str">
            <v xml:space="preserve"> </v>
          </cell>
          <cell r="AH378" t="str">
            <v xml:space="preserve"> </v>
          </cell>
          <cell r="AI378">
            <v>1205596</v>
          </cell>
          <cell r="AJ378" t="str">
            <v>FR22000377</v>
          </cell>
          <cell r="AK378">
            <v>0</v>
          </cell>
          <cell r="AL378">
            <v>0</v>
          </cell>
          <cell r="AM378" t="str">
            <v xml:space="preserve"> </v>
          </cell>
          <cell r="AN378"/>
          <cell r="AO378" t="str">
            <v>[0320]</v>
          </cell>
          <cell r="AP378">
            <v>43597</v>
          </cell>
        </row>
        <row r="379">
          <cell r="B379">
            <v>2827330</v>
          </cell>
          <cell r="C379">
            <v>22000473</v>
          </cell>
          <cell r="D379" t="str">
            <v>SCE Chocolat C3 PALL/34518</v>
          </cell>
          <cell r="E379">
            <v>43535</v>
          </cell>
          <cell r="F379">
            <v>1400</v>
          </cell>
          <cell r="G379">
            <v>300191</v>
          </cell>
          <cell r="H379" t="str">
            <v>10</v>
          </cell>
          <cell r="I379" t="str">
            <v>M</v>
          </cell>
          <cell r="J379">
            <v>43535</v>
          </cell>
          <cell r="K379">
            <v>43535</v>
          </cell>
          <cell r="L379" t="str">
            <v>WO</v>
          </cell>
          <cell r="M379" t="str">
            <v>KG</v>
          </cell>
          <cell r="N379" t="str">
            <v xml:space="preserve">       PL001</v>
          </cell>
          <cell r="O379">
            <v>43454</v>
          </cell>
          <cell r="P379">
            <v>0</v>
          </cell>
          <cell r="Q379" t="str">
            <v>SCE Chocolat C3 PALL/34518</v>
          </cell>
          <cell r="R379" t="str">
            <v xml:space="preserve"> </v>
          </cell>
          <cell r="S379"/>
          <cell r="T379" t="str">
            <v xml:space="preserve"> </v>
          </cell>
          <cell r="U379" t="str">
            <v xml:space="preserve"> BT vérifié//Ordre créé</v>
          </cell>
          <cell r="V379" t="str">
            <v xml:space="preserve"> </v>
          </cell>
          <cell r="W379" t="str">
            <v xml:space="preserve"> </v>
          </cell>
          <cell r="X379" t="str">
            <v xml:space="preserve"> </v>
          </cell>
          <cell r="Y379" t="str">
            <v xml:space="preserve"> </v>
          </cell>
          <cell r="Z379" t="str">
            <v xml:space="preserve"> </v>
          </cell>
          <cell r="AA379"/>
          <cell r="AB379"/>
          <cell r="AC379" t="str">
            <v>FSC</v>
          </cell>
          <cell r="AD379" t="str">
            <v xml:space="preserve"> </v>
          </cell>
          <cell r="AE379" t="str">
            <v>3</v>
          </cell>
          <cell r="AF379"/>
          <cell r="AG379" t="str">
            <v xml:space="preserve"> </v>
          </cell>
          <cell r="AH379" t="str">
            <v xml:space="preserve"> </v>
          </cell>
          <cell r="AI379">
            <v>1246087</v>
          </cell>
          <cell r="AJ379" t="str">
            <v>FR22000473</v>
          </cell>
          <cell r="AK379">
            <v>0</v>
          </cell>
          <cell r="AL379">
            <v>0</v>
          </cell>
          <cell r="AM379" t="str">
            <v xml:space="preserve"> </v>
          </cell>
          <cell r="AN379"/>
          <cell r="AO379" t="str">
            <v>[34518]</v>
          </cell>
          <cell r="AP379">
            <v>43595</v>
          </cell>
        </row>
        <row r="380">
          <cell r="B380">
            <v>2827331</v>
          </cell>
          <cell r="C380">
            <v>22000474</v>
          </cell>
          <cell r="D380" t="str">
            <v>SCE Cacao Maigr C10 PALL/34963</v>
          </cell>
          <cell r="E380">
            <v>43535</v>
          </cell>
          <cell r="F380">
            <v>1600</v>
          </cell>
          <cell r="G380">
            <v>300191</v>
          </cell>
          <cell r="H380" t="str">
            <v>10</v>
          </cell>
          <cell r="I380" t="str">
            <v>M</v>
          </cell>
          <cell r="J380">
            <v>43535</v>
          </cell>
          <cell r="K380">
            <v>43535</v>
          </cell>
          <cell r="L380" t="str">
            <v>WO</v>
          </cell>
          <cell r="M380" t="str">
            <v>KG</v>
          </cell>
          <cell r="N380" t="str">
            <v xml:space="preserve">       PL001</v>
          </cell>
          <cell r="O380">
            <v>43454</v>
          </cell>
          <cell r="P380">
            <v>0</v>
          </cell>
          <cell r="Q380" t="str">
            <v>SCE Cacao Maigr C10 PALL/34963</v>
          </cell>
          <cell r="R380" t="str">
            <v xml:space="preserve"> </v>
          </cell>
          <cell r="S380"/>
          <cell r="T380" t="str">
            <v xml:space="preserve"> </v>
          </cell>
          <cell r="U380" t="str">
            <v xml:space="preserve"> BT vérifié//Ordre créé</v>
          </cell>
          <cell r="V380" t="str">
            <v xml:space="preserve"> </v>
          </cell>
          <cell r="W380" t="str">
            <v xml:space="preserve"> </v>
          </cell>
          <cell r="X380" t="str">
            <v xml:space="preserve"> </v>
          </cell>
          <cell r="Y380" t="str">
            <v xml:space="preserve"> </v>
          </cell>
          <cell r="Z380" t="str">
            <v xml:space="preserve"> </v>
          </cell>
          <cell r="AA380"/>
          <cell r="AB380"/>
          <cell r="AC380" t="str">
            <v>FSC</v>
          </cell>
          <cell r="AD380" t="str">
            <v xml:space="preserve"> </v>
          </cell>
          <cell r="AE380" t="str">
            <v>3</v>
          </cell>
          <cell r="AF380"/>
          <cell r="AG380" t="str">
            <v xml:space="preserve"> </v>
          </cell>
          <cell r="AH380" t="str">
            <v xml:space="preserve"> </v>
          </cell>
          <cell r="AI380">
            <v>1246104</v>
          </cell>
          <cell r="AJ380" t="str">
            <v>FR22000474</v>
          </cell>
          <cell r="AK380">
            <v>0</v>
          </cell>
          <cell r="AL380">
            <v>0</v>
          </cell>
          <cell r="AM380" t="str">
            <v xml:space="preserve"> </v>
          </cell>
          <cell r="AN380"/>
          <cell r="AO380" t="str">
            <v>[34963]</v>
          </cell>
          <cell r="AP380">
            <v>43595</v>
          </cell>
        </row>
        <row r="381">
          <cell r="B381">
            <v>2827332</v>
          </cell>
          <cell r="C381">
            <v>22000474</v>
          </cell>
          <cell r="D381" t="str">
            <v>SCE Cacao Maigr C10 PALL/34963</v>
          </cell>
          <cell r="E381">
            <v>43535</v>
          </cell>
          <cell r="F381">
            <v>1600</v>
          </cell>
          <cell r="G381">
            <v>300191</v>
          </cell>
          <cell r="H381" t="str">
            <v>10</v>
          </cell>
          <cell r="I381" t="str">
            <v>M</v>
          </cell>
          <cell r="J381">
            <v>43535</v>
          </cell>
          <cell r="K381">
            <v>43535</v>
          </cell>
          <cell r="L381" t="str">
            <v>WO</v>
          </cell>
          <cell r="M381" t="str">
            <v>KG</v>
          </cell>
          <cell r="N381" t="str">
            <v xml:space="preserve">       PL001</v>
          </cell>
          <cell r="O381">
            <v>43454</v>
          </cell>
          <cell r="P381">
            <v>0</v>
          </cell>
          <cell r="Q381" t="str">
            <v>SCE Cacao Maigr C10 PALL/34963</v>
          </cell>
          <cell r="R381" t="str">
            <v xml:space="preserve"> </v>
          </cell>
          <cell r="S381"/>
          <cell r="T381" t="str">
            <v xml:space="preserve"> </v>
          </cell>
          <cell r="U381" t="str">
            <v xml:space="preserve"> BT vérifié//Ordre créé</v>
          </cell>
          <cell r="V381" t="str">
            <v xml:space="preserve"> </v>
          </cell>
          <cell r="W381" t="str">
            <v xml:space="preserve"> </v>
          </cell>
          <cell r="X381" t="str">
            <v xml:space="preserve"> </v>
          </cell>
          <cell r="Y381" t="str">
            <v xml:space="preserve"> </v>
          </cell>
          <cell r="Z381" t="str">
            <v xml:space="preserve"> </v>
          </cell>
          <cell r="AA381"/>
          <cell r="AB381"/>
          <cell r="AC381" t="str">
            <v>FSC</v>
          </cell>
          <cell r="AD381" t="str">
            <v xml:space="preserve"> </v>
          </cell>
          <cell r="AE381" t="str">
            <v>3</v>
          </cell>
          <cell r="AF381"/>
          <cell r="AG381" t="str">
            <v xml:space="preserve"> </v>
          </cell>
          <cell r="AH381" t="str">
            <v xml:space="preserve"> </v>
          </cell>
          <cell r="AI381">
            <v>1246104</v>
          </cell>
          <cell r="AJ381" t="str">
            <v>FR22000474</v>
          </cell>
          <cell r="AK381">
            <v>0</v>
          </cell>
          <cell r="AL381">
            <v>0</v>
          </cell>
          <cell r="AM381" t="str">
            <v xml:space="preserve"> </v>
          </cell>
          <cell r="AN381"/>
          <cell r="AO381" t="str">
            <v>[34963]</v>
          </cell>
          <cell r="AP381">
            <v>43595</v>
          </cell>
        </row>
        <row r="382">
          <cell r="B382"/>
          <cell r="C382"/>
          <cell r="D382"/>
          <cell r="E382"/>
          <cell r="F382"/>
          <cell r="G382"/>
          <cell r="H382"/>
          <cell r="I382"/>
          <cell r="J382"/>
          <cell r="K382"/>
          <cell r="L382"/>
          <cell r="M382"/>
          <cell r="N382"/>
          <cell r="O382"/>
          <cell r="P382"/>
          <cell r="Q382"/>
          <cell r="R382"/>
          <cell r="S382"/>
          <cell r="T382"/>
          <cell r="U382"/>
          <cell r="V382"/>
          <cell r="W382"/>
          <cell r="X382"/>
          <cell r="Y382"/>
          <cell r="Z382"/>
          <cell r="AA382"/>
          <cell r="AB382"/>
          <cell r="AC382"/>
          <cell r="AD382"/>
          <cell r="AE382"/>
          <cell r="AF382"/>
          <cell r="AG382"/>
          <cell r="AH382"/>
          <cell r="AI382"/>
          <cell r="AJ382"/>
          <cell r="AK382"/>
          <cell r="AL382"/>
          <cell r="AM382"/>
          <cell r="AN382"/>
          <cell r="AO382"/>
          <cell r="AP382"/>
        </row>
        <row r="383">
          <cell r="B383">
            <v>2792698</v>
          </cell>
          <cell r="C383">
            <v>22000158</v>
          </cell>
          <cell r="D383" t="str">
            <v>A/SCE Chocolat C3 FUT/0278</v>
          </cell>
          <cell r="E383">
            <v>43546</v>
          </cell>
          <cell r="F383">
            <v>1000</v>
          </cell>
          <cell r="G383">
            <v>300191</v>
          </cell>
          <cell r="H383" t="str">
            <v>15</v>
          </cell>
          <cell r="I383" t="str">
            <v>M</v>
          </cell>
          <cell r="J383">
            <v>43546</v>
          </cell>
          <cell r="K383">
            <v>43546</v>
          </cell>
          <cell r="L383" t="str">
            <v>WO</v>
          </cell>
          <cell r="M383" t="str">
            <v>KG</v>
          </cell>
          <cell r="N383" t="str">
            <v xml:space="preserve">       PL001</v>
          </cell>
          <cell r="O383">
            <v>43438</v>
          </cell>
          <cell r="P383">
            <v>0</v>
          </cell>
          <cell r="Q383" t="str">
            <v>A/SCE Chocolat C3 FUT/0278</v>
          </cell>
          <cell r="R383" t="str">
            <v xml:space="preserve"> </v>
          </cell>
          <cell r="S383"/>
          <cell r="T383" t="str">
            <v xml:space="preserve"> </v>
          </cell>
          <cell r="U383" t="str">
            <v>BT comm. client non traité//Or</v>
          </cell>
          <cell r="V383" t="str">
            <v xml:space="preserve"> </v>
          </cell>
          <cell r="W383" t="str">
            <v xml:space="preserve"> </v>
          </cell>
          <cell r="X383" t="str">
            <v xml:space="preserve"> </v>
          </cell>
          <cell r="Y383" t="str">
            <v xml:space="preserve"> </v>
          </cell>
          <cell r="Z383" t="str">
            <v xml:space="preserve"> </v>
          </cell>
          <cell r="AA383"/>
          <cell r="AB383"/>
          <cell r="AC383" t="str">
            <v>FSC</v>
          </cell>
          <cell r="AD383" t="str">
            <v xml:space="preserve"> </v>
          </cell>
          <cell r="AE383" t="str">
            <v xml:space="preserve"> </v>
          </cell>
          <cell r="AF383"/>
          <cell r="AG383" t="str">
            <v xml:space="preserve"> </v>
          </cell>
          <cell r="AH383" t="str">
            <v xml:space="preserve"> </v>
          </cell>
          <cell r="AI383">
            <v>1157450</v>
          </cell>
          <cell r="AJ383" t="str">
            <v>FR12800025F</v>
          </cell>
          <cell r="AK383">
            <v>0</v>
          </cell>
          <cell r="AL383">
            <v>0</v>
          </cell>
          <cell r="AM383" t="str">
            <v xml:space="preserve"> </v>
          </cell>
          <cell r="AN383"/>
          <cell r="AO383" t="str">
            <v>[0278]</v>
          </cell>
          <cell r="AP383">
            <v>43636</v>
          </cell>
        </row>
        <row r="384">
          <cell r="B384">
            <v>2810126</v>
          </cell>
          <cell r="C384">
            <v>22000137</v>
          </cell>
          <cell r="D384" t="str">
            <v>SCE Caramel C3 PALL/0325</v>
          </cell>
          <cell r="E384">
            <v>43542</v>
          </cell>
          <cell r="F384">
            <v>1300</v>
          </cell>
          <cell r="G384">
            <v>300191</v>
          </cell>
          <cell r="H384" t="str">
            <v>10</v>
          </cell>
          <cell r="I384" t="str">
            <v>M</v>
          </cell>
          <cell r="J384">
            <v>43542</v>
          </cell>
          <cell r="K384">
            <v>43542</v>
          </cell>
          <cell r="L384" t="str">
            <v>WO</v>
          </cell>
          <cell r="M384" t="str">
            <v>KG</v>
          </cell>
          <cell r="N384" t="str">
            <v xml:space="preserve">       PL001</v>
          </cell>
          <cell r="O384">
            <v>43446</v>
          </cell>
          <cell r="P384">
            <v>0</v>
          </cell>
          <cell r="Q384" t="str">
            <v>SCE Caramel C3 PALL/0325</v>
          </cell>
          <cell r="R384" t="str">
            <v xml:space="preserve"> </v>
          </cell>
          <cell r="S384"/>
          <cell r="T384" t="str">
            <v xml:space="preserve"> </v>
          </cell>
          <cell r="U384" t="str">
            <v xml:space="preserve"> BT vérifié//Ordre créé</v>
          </cell>
          <cell r="V384" t="str">
            <v xml:space="preserve"> </v>
          </cell>
          <cell r="W384" t="str">
            <v xml:space="preserve"> </v>
          </cell>
          <cell r="X384" t="str">
            <v xml:space="preserve"> </v>
          </cell>
          <cell r="Y384" t="str">
            <v xml:space="preserve"> </v>
          </cell>
          <cell r="Z384" t="str">
            <v xml:space="preserve"> </v>
          </cell>
          <cell r="AA384"/>
          <cell r="AB384"/>
          <cell r="AC384" t="str">
            <v>FSC</v>
          </cell>
          <cell r="AD384" t="str">
            <v xml:space="preserve"> </v>
          </cell>
          <cell r="AE384" t="str">
            <v xml:space="preserve"> </v>
          </cell>
          <cell r="AF384"/>
          <cell r="AG384" t="str">
            <v xml:space="preserve"> </v>
          </cell>
          <cell r="AH384" t="str">
            <v xml:space="preserve"> </v>
          </cell>
          <cell r="AI384">
            <v>1148582</v>
          </cell>
          <cell r="AJ384" t="str">
            <v>FR12800572</v>
          </cell>
          <cell r="AK384">
            <v>0</v>
          </cell>
          <cell r="AL384">
            <v>0</v>
          </cell>
          <cell r="AM384" t="str">
            <v xml:space="preserve"> </v>
          </cell>
          <cell r="AN384"/>
          <cell r="AO384" t="str">
            <v>[0325]</v>
          </cell>
          <cell r="AP384">
            <v>43602</v>
          </cell>
        </row>
        <row r="385">
          <cell r="B385">
            <v>2751976</v>
          </cell>
          <cell r="C385">
            <v>22000102</v>
          </cell>
          <cell r="D385" t="str">
            <v>SCE Citron C11 PALL/0338</v>
          </cell>
          <cell r="E385">
            <v>43542</v>
          </cell>
          <cell r="F385">
            <v>1600</v>
          </cell>
          <cell r="G385">
            <v>300191</v>
          </cell>
          <cell r="H385" t="str">
            <v>10</v>
          </cell>
          <cell r="I385" t="str">
            <v>M</v>
          </cell>
          <cell r="J385">
            <v>43542</v>
          </cell>
          <cell r="K385">
            <v>43542</v>
          </cell>
          <cell r="L385" t="str">
            <v>WO</v>
          </cell>
          <cell r="M385" t="str">
            <v>KG</v>
          </cell>
          <cell r="N385" t="str">
            <v xml:space="preserve">       PL001</v>
          </cell>
          <cell r="O385">
            <v>43419</v>
          </cell>
          <cell r="P385">
            <v>0</v>
          </cell>
          <cell r="Q385" t="str">
            <v>SCE Citron C11 PALL/0338</v>
          </cell>
          <cell r="R385" t="str">
            <v xml:space="preserve"> </v>
          </cell>
          <cell r="S385"/>
          <cell r="T385" t="str">
            <v xml:space="preserve"> </v>
          </cell>
          <cell r="U385" t="str">
            <v xml:space="preserve"> BT vérifié//Ordre créé</v>
          </cell>
          <cell r="V385" t="str">
            <v xml:space="preserve"> </v>
          </cell>
          <cell r="W385" t="str">
            <v xml:space="preserve"> </v>
          </cell>
          <cell r="X385" t="str">
            <v xml:space="preserve"> </v>
          </cell>
          <cell r="Y385" t="str">
            <v xml:space="preserve"> </v>
          </cell>
          <cell r="Z385" t="str">
            <v xml:space="preserve"> </v>
          </cell>
          <cell r="AA385"/>
          <cell r="AB385"/>
          <cell r="AC385" t="str">
            <v>FSC</v>
          </cell>
          <cell r="AD385" t="str">
            <v xml:space="preserve"> </v>
          </cell>
          <cell r="AE385" t="str">
            <v xml:space="preserve"> </v>
          </cell>
          <cell r="AF385"/>
          <cell r="AG385" t="str">
            <v xml:space="preserve"> </v>
          </cell>
          <cell r="AH385" t="str">
            <v xml:space="preserve"> </v>
          </cell>
          <cell r="AI385">
            <v>1148547</v>
          </cell>
          <cell r="AJ385" t="str">
            <v>FR12800393</v>
          </cell>
          <cell r="AK385">
            <v>0</v>
          </cell>
          <cell r="AL385">
            <v>0</v>
          </cell>
          <cell r="AM385" t="str">
            <v xml:space="preserve"> </v>
          </cell>
          <cell r="AN385"/>
          <cell r="AO385" t="str">
            <v>[0338]</v>
          </cell>
          <cell r="AP385">
            <v>43563</v>
          </cell>
        </row>
        <row r="386">
          <cell r="B386">
            <v>2751977</v>
          </cell>
          <cell r="C386">
            <v>22000102</v>
          </cell>
          <cell r="D386" t="str">
            <v>SCE Citron C11 PALL/0338</v>
          </cell>
          <cell r="E386">
            <v>43542</v>
          </cell>
          <cell r="F386">
            <v>1600</v>
          </cell>
          <cell r="G386">
            <v>300191</v>
          </cell>
          <cell r="H386" t="str">
            <v>10</v>
          </cell>
          <cell r="I386" t="str">
            <v>M</v>
          </cell>
          <cell r="J386">
            <v>43542</v>
          </cell>
          <cell r="K386">
            <v>43542</v>
          </cell>
          <cell r="L386" t="str">
            <v>WO</v>
          </cell>
          <cell r="M386" t="str">
            <v>KG</v>
          </cell>
          <cell r="N386" t="str">
            <v xml:space="preserve">       PL001</v>
          </cell>
          <cell r="O386">
            <v>43419</v>
          </cell>
          <cell r="P386">
            <v>0</v>
          </cell>
          <cell r="Q386" t="str">
            <v>SCE Citron C11 PALL/0338</v>
          </cell>
          <cell r="R386" t="str">
            <v xml:space="preserve"> </v>
          </cell>
          <cell r="S386"/>
          <cell r="T386" t="str">
            <v xml:space="preserve"> </v>
          </cell>
          <cell r="U386" t="str">
            <v xml:space="preserve"> BT vérifié//Ordre créé</v>
          </cell>
          <cell r="V386" t="str">
            <v xml:space="preserve"> </v>
          </cell>
          <cell r="W386" t="str">
            <v xml:space="preserve"> </v>
          </cell>
          <cell r="X386" t="str">
            <v xml:space="preserve"> </v>
          </cell>
          <cell r="Y386" t="str">
            <v xml:space="preserve"> </v>
          </cell>
          <cell r="Z386" t="str">
            <v xml:space="preserve"> </v>
          </cell>
          <cell r="AA386"/>
          <cell r="AB386"/>
          <cell r="AC386" t="str">
            <v>FSC</v>
          </cell>
          <cell r="AD386" t="str">
            <v xml:space="preserve"> </v>
          </cell>
          <cell r="AE386" t="str">
            <v xml:space="preserve"> </v>
          </cell>
          <cell r="AF386"/>
          <cell r="AG386" t="str">
            <v xml:space="preserve"> </v>
          </cell>
          <cell r="AH386" t="str">
            <v xml:space="preserve"> </v>
          </cell>
          <cell r="AI386">
            <v>1148547</v>
          </cell>
          <cell r="AJ386" t="str">
            <v>FR12800393</v>
          </cell>
          <cell r="AK386">
            <v>0</v>
          </cell>
          <cell r="AL386">
            <v>0</v>
          </cell>
          <cell r="AM386" t="str">
            <v xml:space="preserve"> </v>
          </cell>
          <cell r="AN386"/>
          <cell r="AO386" t="str">
            <v>[0338]</v>
          </cell>
          <cell r="AP386">
            <v>43563</v>
          </cell>
        </row>
        <row r="387">
          <cell r="B387">
            <v>2751978</v>
          </cell>
          <cell r="C387">
            <v>22000102</v>
          </cell>
          <cell r="D387" t="str">
            <v>SCE Citron C11 PALL/0338</v>
          </cell>
          <cell r="E387">
            <v>43542</v>
          </cell>
          <cell r="F387">
            <v>1042</v>
          </cell>
          <cell r="G387">
            <v>300191</v>
          </cell>
          <cell r="H387" t="str">
            <v>10</v>
          </cell>
          <cell r="I387" t="str">
            <v>M</v>
          </cell>
          <cell r="J387">
            <v>43542</v>
          </cell>
          <cell r="K387">
            <v>43542</v>
          </cell>
          <cell r="L387" t="str">
            <v>WO</v>
          </cell>
          <cell r="M387" t="str">
            <v>KG</v>
          </cell>
          <cell r="N387" t="str">
            <v xml:space="preserve">       PL001</v>
          </cell>
          <cell r="O387">
            <v>43419</v>
          </cell>
          <cell r="P387">
            <v>0</v>
          </cell>
          <cell r="Q387" t="str">
            <v>SCE Citron C11 PALL/0338</v>
          </cell>
          <cell r="R387" t="str">
            <v xml:space="preserve"> </v>
          </cell>
          <cell r="S387"/>
          <cell r="T387" t="str">
            <v xml:space="preserve"> </v>
          </cell>
          <cell r="U387" t="str">
            <v xml:space="preserve"> BT vérifié//Ordre créé</v>
          </cell>
          <cell r="V387" t="str">
            <v xml:space="preserve"> </v>
          </cell>
          <cell r="W387" t="str">
            <v xml:space="preserve"> </v>
          </cell>
          <cell r="X387" t="str">
            <v xml:space="preserve"> </v>
          </cell>
          <cell r="Y387" t="str">
            <v xml:space="preserve"> </v>
          </cell>
          <cell r="Z387" t="str">
            <v xml:space="preserve"> </v>
          </cell>
          <cell r="AA387"/>
          <cell r="AB387"/>
          <cell r="AC387" t="str">
            <v>FSC</v>
          </cell>
          <cell r="AD387" t="str">
            <v xml:space="preserve"> </v>
          </cell>
          <cell r="AE387" t="str">
            <v xml:space="preserve"> </v>
          </cell>
          <cell r="AF387"/>
          <cell r="AG387" t="str">
            <v xml:space="preserve"> </v>
          </cell>
          <cell r="AH387" t="str">
            <v xml:space="preserve"> </v>
          </cell>
          <cell r="AI387">
            <v>1148547</v>
          </cell>
          <cell r="AJ387" t="str">
            <v>FR12800393</v>
          </cell>
          <cell r="AK387">
            <v>0</v>
          </cell>
          <cell r="AL387">
            <v>0</v>
          </cell>
          <cell r="AM387" t="str">
            <v xml:space="preserve"> </v>
          </cell>
          <cell r="AN387"/>
          <cell r="AO387" t="str">
            <v>[0338]</v>
          </cell>
          <cell r="AP387">
            <v>43563</v>
          </cell>
        </row>
        <row r="388">
          <cell r="B388">
            <v>2860912</v>
          </cell>
          <cell r="C388">
            <v>22000159</v>
          </cell>
          <cell r="D388" t="str">
            <v>SCE Citron C12 FUT/0339</v>
          </cell>
          <cell r="E388">
            <v>43542</v>
          </cell>
          <cell r="F388">
            <v>1600</v>
          </cell>
          <cell r="G388">
            <v>300191</v>
          </cell>
          <cell r="H388" t="str">
            <v>10</v>
          </cell>
          <cell r="I388" t="str">
            <v>M</v>
          </cell>
          <cell r="J388">
            <v>43542</v>
          </cell>
          <cell r="K388">
            <v>43542</v>
          </cell>
          <cell r="L388" t="str">
            <v>WO</v>
          </cell>
          <cell r="M388" t="str">
            <v>KG</v>
          </cell>
          <cell r="N388" t="str">
            <v xml:space="preserve">       PL001</v>
          </cell>
          <cell r="O388">
            <v>43474</v>
          </cell>
          <cell r="P388">
            <v>0</v>
          </cell>
          <cell r="Q388" t="str">
            <v>SCE Citron C12 FUT/0339</v>
          </cell>
          <cell r="R388" t="str">
            <v xml:space="preserve"> </v>
          </cell>
          <cell r="S388"/>
          <cell r="T388" t="str">
            <v xml:space="preserve"> </v>
          </cell>
          <cell r="U388" t="str">
            <v xml:space="preserve"> BT vérifié//Ordre créé</v>
          </cell>
          <cell r="V388" t="str">
            <v xml:space="preserve"> </v>
          </cell>
          <cell r="W388" t="str">
            <v xml:space="preserve"> </v>
          </cell>
          <cell r="X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/>
          <cell r="AB388"/>
          <cell r="AC388" t="str">
            <v>FSC</v>
          </cell>
          <cell r="AD388" t="str">
            <v xml:space="preserve"> </v>
          </cell>
          <cell r="AE388" t="str">
            <v xml:space="preserve"> </v>
          </cell>
          <cell r="AF388"/>
          <cell r="AG388" t="str">
            <v xml:space="preserve"> </v>
          </cell>
          <cell r="AH388" t="str">
            <v xml:space="preserve"> </v>
          </cell>
          <cell r="AI388">
            <v>1157451</v>
          </cell>
          <cell r="AJ388" t="str">
            <v>FR12800043F</v>
          </cell>
          <cell r="AK388">
            <v>0</v>
          </cell>
          <cell r="AL388">
            <v>0</v>
          </cell>
          <cell r="AM388" t="str">
            <v xml:space="preserve"> </v>
          </cell>
          <cell r="AN388"/>
          <cell r="AO388" t="str">
            <v>[0339]</v>
          </cell>
          <cell r="AP388">
            <v>43573</v>
          </cell>
        </row>
        <row r="389">
          <cell r="B389">
            <v>2860913</v>
          </cell>
          <cell r="C389">
            <v>22000159</v>
          </cell>
          <cell r="D389" t="str">
            <v>SCE Citron C12 FUT/0339</v>
          </cell>
          <cell r="E389">
            <v>43542</v>
          </cell>
          <cell r="F389">
            <v>1600</v>
          </cell>
          <cell r="G389">
            <v>300191</v>
          </cell>
          <cell r="H389" t="str">
            <v>10</v>
          </cell>
          <cell r="I389" t="str">
            <v>M</v>
          </cell>
          <cell r="J389">
            <v>43542</v>
          </cell>
          <cell r="K389">
            <v>43542</v>
          </cell>
          <cell r="L389" t="str">
            <v>WO</v>
          </cell>
          <cell r="M389" t="str">
            <v>KG</v>
          </cell>
          <cell r="N389" t="str">
            <v xml:space="preserve">       PL001</v>
          </cell>
          <cell r="O389">
            <v>43474</v>
          </cell>
          <cell r="P389">
            <v>0</v>
          </cell>
          <cell r="Q389" t="str">
            <v>SCE Citron C12 FUT/0339</v>
          </cell>
          <cell r="R389" t="str">
            <v xml:space="preserve"> </v>
          </cell>
          <cell r="S389"/>
          <cell r="T389" t="str">
            <v xml:space="preserve"> </v>
          </cell>
          <cell r="U389" t="str">
            <v xml:space="preserve"> BT vérifié//Ordre créé</v>
          </cell>
          <cell r="V389" t="str">
            <v xml:space="preserve"> </v>
          </cell>
          <cell r="W389" t="str">
            <v xml:space="preserve"> </v>
          </cell>
          <cell r="X389" t="str">
            <v xml:space="preserve"> </v>
          </cell>
          <cell r="Y389" t="str">
            <v xml:space="preserve"> </v>
          </cell>
          <cell r="Z389" t="str">
            <v xml:space="preserve"> </v>
          </cell>
          <cell r="AA389"/>
          <cell r="AB389"/>
          <cell r="AC389" t="str">
            <v>FSC</v>
          </cell>
          <cell r="AD389" t="str">
            <v xml:space="preserve"> </v>
          </cell>
          <cell r="AE389" t="str">
            <v xml:space="preserve"> </v>
          </cell>
          <cell r="AF389"/>
          <cell r="AG389" t="str">
            <v xml:space="preserve"> </v>
          </cell>
          <cell r="AH389" t="str">
            <v xml:space="preserve"> </v>
          </cell>
          <cell r="AI389">
            <v>1157451</v>
          </cell>
          <cell r="AJ389" t="str">
            <v>FR12800043F</v>
          </cell>
          <cell r="AK389">
            <v>0</v>
          </cell>
          <cell r="AL389">
            <v>0</v>
          </cell>
          <cell r="AM389" t="str">
            <v xml:space="preserve"> </v>
          </cell>
          <cell r="AN389"/>
          <cell r="AO389" t="str">
            <v>[0339]</v>
          </cell>
          <cell r="AP389">
            <v>43573</v>
          </cell>
        </row>
        <row r="390">
          <cell r="B390">
            <v>2827326</v>
          </cell>
          <cell r="C390">
            <v>22000443</v>
          </cell>
          <cell r="D390" t="str">
            <v>SCE Framboise C9 FUT /35049</v>
          </cell>
          <cell r="E390">
            <v>43542</v>
          </cell>
          <cell r="F390">
            <v>1600</v>
          </cell>
          <cell r="G390">
            <v>300191</v>
          </cell>
          <cell r="H390" t="str">
            <v>10</v>
          </cell>
          <cell r="I390" t="str">
            <v>M</v>
          </cell>
          <cell r="J390">
            <v>43542</v>
          </cell>
          <cell r="K390">
            <v>43542</v>
          </cell>
          <cell r="L390" t="str">
            <v>WO</v>
          </cell>
          <cell r="M390" t="str">
            <v>KG</v>
          </cell>
          <cell r="N390" t="str">
            <v xml:space="preserve">       PL001</v>
          </cell>
          <cell r="O390">
            <v>43454</v>
          </cell>
          <cell r="P390">
            <v>0</v>
          </cell>
          <cell r="Q390" t="str">
            <v>SCE Framboise C9 FUT /35049</v>
          </cell>
          <cell r="R390" t="str">
            <v xml:space="preserve"> </v>
          </cell>
          <cell r="S390"/>
          <cell r="T390" t="str">
            <v xml:space="preserve"> </v>
          </cell>
          <cell r="U390" t="str">
            <v xml:space="preserve"> BT vérifié//Ordre créé</v>
          </cell>
          <cell r="V390" t="str">
            <v xml:space="preserve"> </v>
          </cell>
          <cell r="W390" t="str">
            <v xml:space="preserve"> </v>
          </cell>
          <cell r="X390" t="str">
            <v xml:space="preserve"> </v>
          </cell>
          <cell r="Y390" t="str">
            <v xml:space="preserve"> </v>
          </cell>
          <cell r="Z390" t="str">
            <v xml:space="preserve"> </v>
          </cell>
          <cell r="AA390"/>
          <cell r="AB390"/>
          <cell r="AC390" t="str">
            <v>FSC</v>
          </cell>
          <cell r="AD390" t="str">
            <v xml:space="preserve"> </v>
          </cell>
          <cell r="AE390" t="str">
            <v>3</v>
          </cell>
          <cell r="AF390"/>
          <cell r="AG390" t="str">
            <v xml:space="preserve"> </v>
          </cell>
          <cell r="AH390" t="str">
            <v xml:space="preserve"> </v>
          </cell>
          <cell r="AI390">
            <v>1240701</v>
          </cell>
          <cell r="AJ390" t="str">
            <v>FR22000443</v>
          </cell>
          <cell r="AK390">
            <v>0</v>
          </cell>
          <cell r="AL390">
            <v>0</v>
          </cell>
          <cell r="AM390" t="str">
            <v xml:space="preserve"> </v>
          </cell>
          <cell r="AN390"/>
          <cell r="AO390" t="str">
            <v>[35049]</v>
          </cell>
          <cell r="AP390">
            <v>43563</v>
          </cell>
        </row>
        <row r="391">
          <cell r="B391">
            <v>2827323</v>
          </cell>
          <cell r="C391">
            <v>22000443</v>
          </cell>
          <cell r="D391" t="str">
            <v>SCE Framboise C9 FUT /35049</v>
          </cell>
          <cell r="E391">
            <v>43542</v>
          </cell>
          <cell r="F391">
            <v>1600</v>
          </cell>
          <cell r="G391">
            <v>300191</v>
          </cell>
          <cell r="H391" t="str">
            <v>10</v>
          </cell>
          <cell r="I391" t="str">
            <v>M</v>
          </cell>
          <cell r="J391">
            <v>43542</v>
          </cell>
          <cell r="K391">
            <v>43542</v>
          </cell>
          <cell r="L391" t="str">
            <v>WO</v>
          </cell>
          <cell r="M391" t="str">
            <v>KG</v>
          </cell>
          <cell r="N391" t="str">
            <v xml:space="preserve">       PL001</v>
          </cell>
          <cell r="O391">
            <v>43454</v>
          </cell>
          <cell r="P391">
            <v>0</v>
          </cell>
          <cell r="Q391" t="str">
            <v>SCE Framboise C9 FUT /35049</v>
          </cell>
          <cell r="R391" t="str">
            <v xml:space="preserve"> </v>
          </cell>
          <cell r="S391"/>
          <cell r="T391" t="str">
            <v xml:space="preserve"> </v>
          </cell>
          <cell r="U391" t="str">
            <v xml:space="preserve"> BT vérifié//Ordre créé</v>
          </cell>
          <cell r="V391" t="str">
            <v xml:space="preserve"> </v>
          </cell>
          <cell r="W391" t="str">
            <v xml:space="preserve"> </v>
          </cell>
          <cell r="X391" t="str">
            <v xml:space="preserve"> </v>
          </cell>
          <cell r="Y391" t="str">
            <v xml:space="preserve"> </v>
          </cell>
          <cell r="Z391" t="str">
            <v xml:space="preserve"> </v>
          </cell>
          <cell r="AA391"/>
          <cell r="AB391"/>
          <cell r="AC391" t="str">
            <v>FSC</v>
          </cell>
          <cell r="AD391" t="str">
            <v xml:space="preserve"> </v>
          </cell>
          <cell r="AE391" t="str">
            <v>3</v>
          </cell>
          <cell r="AF391"/>
          <cell r="AG391" t="str">
            <v xml:space="preserve"> </v>
          </cell>
          <cell r="AH391" t="str">
            <v xml:space="preserve"> </v>
          </cell>
          <cell r="AI391">
            <v>1240701</v>
          </cell>
          <cell r="AJ391" t="str">
            <v>FR22000443</v>
          </cell>
          <cell r="AK391">
            <v>0</v>
          </cell>
          <cell r="AL391">
            <v>0</v>
          </cell>
          <cell r="AM391" t="str">
            <v xml:space="preserve"> </v>
          </cell>
          <cell r="AN391"/>
          <cell r="AO391" t="str">
            <v>[35049]</v>
          </cell>
          <cell r="AP391">
            <v>43563</v>
          </cell>
        </row>
        <row r="392">
          <cell r="B392">
            <v>2827324</v>
          </cell>
          <cell r="C392">
            <v>22000443</v>
          </cell>
          <cell r="D392" t="str">
            <v>SCE Framboise C9 FUT /35049</v>
          </cell>
          <cell r="E392">
            <v>43542</v>
          </cell>
          <cell r="F392">
            <v>1600</v>
          </cell>
          <cell r="G392">
            <v>300191</v>
          </cell>
          <cell r="H392" t="str">
            <v>10</v>
          </cell>
          <cell r="I392" t="str">
            <v>M</v>
          </cell>
          <cell r="J392">
            <v>43542</v>
          </cell>
          <cell r="K392">
            <v>43542</v>
          </cell>
          <cell r="L392" t="str">
            <v>WO</v>
          </cell>
          <cell r="M392" t="str">
            <v>KG</v>
          </cell>
          <cell r="N392" t="str">
            <v xml:space="preserve">       PL001</v>
          </cell>
          <cell r="O392">
            <v>43454</v>
          </cell>
          <cell r="P392">
            <v>0</v>
          </cell>
          <cell r="Q392" t="str">
            <v>SCE Framboise C9 FUT /35049</v>
          </cell>
          <cell r="R392" t="str">
            <v xml:space="preserve"> </v>
          </cell>
          <cell r="S392"/>
          <cell r="T392" t="str">
            <v xml:space="preserve"> </v>
          </cell>
          <cell r="U392" t="str">
            <v xml:space="preserve"> BT vérifié//Ordre créé</v>
          </cell>
          <cell r="V392" t="str">
            <v xml:space="preserve"> </v>
          </cell>
          <cell r="W392" t="str">
            <v xml:space="preserve"> </v>
          </cell>
          <cell r="X392" t="str">
            <v xml:space="preserve"> </v>
          </cell>
          <cell r="Y392" t="str">
            <v xml:space="preserve"> </v>
          </cell>
          <cell r="Z392" t="str">
            <v xml:space="preserve"> </v>
          </cell>
          <cell r="AA392"/>
          <cell r="AB392"/>
          <cell r="AC392" t="str">
            <v>FSC</v>
          </cell>
          <cell r="AD392" t="str">
            <v xml:space="preserve"> </v>
          </cell>
          <cell r="AE392" t="str">
            <v>3</v>
          </cell>
          <cell r="AF392"/>
          <cell r="AG392" t="str">
            <v xml:space="preserve"> </v>
          </cell>
          <cell r="AH392" t="str">
            <v xml:space="preserve"> </v>
          </cell>
          <cell r="AI392">
            <v>1240701</v>
          </cell>
          <cell r="AJ392" t="str">
            <v>FR22000443</v>
          </cell>
          <cell r="AK392">
            <v>0</v>
          </cell>
          <cell r="AL392">
            <v>0</v>
          </cell>
          <cell r="AM392" t="str">
            <v xml:space="preserve"> </v>
          </cell>
          <cell r="AN392"/>
          <cell r="AO392" t="str">
            <v>[35049]</v>
          </cell>
          <cell r="AP392">
            <v>43563</v>
          </cell>
        </row>
        <row r="393">
          <cell r="B393">
            <v>2827325</v>
          </cell>
          <cell r="C393">
            <v>22000443</v>
          </cell>
          <cell r="D393" t="str">
            <v>SCE Framboise C9 FUT /35049</v>
          </cell>
          <cell r="E393">
            <v>43542</v>
          </cell>
          <cell r="F393">
            <v>1600</v>
          </cell>
          <cell r="G393">
            <v>300191</v>
          </cell>
          <cell r="H393" t="str">
            <v>10</v>
          </cell>
          <cell r="I393" t="str">
            <v>M</v>
          </cell>
          <cell r="J393">
            <v>43542</v>
          </cell>
          <cell r="K393">
            <v>43542</v>
          </cell>
          <cell r="L393" t="str">
            <v>WO</v>
          </cell>
          <cell r="M393" t="str">
            <v>KG</v>
          </cell>
          <cell r="N393" t="str">
            <v xml:space="preserve">       PL001</v>
          </cell>
          <cell r="O393">
            <v>43454</v>
          </cell>
          <cell r="P393">
            <v>0</v>
          </cell>
          <cell r="Q393" t="str">
            <v>SCE Framboise C9 FUT /35049</v>
          </cell>
          <cell r="R393" t="str">
            <v xml:space="preserve"> </v>
          </cell>
          <cell r="S393"/>
          <cell r="T393" t="str">
            <v xml:space="preserve"> </v>
          </cell>
          <cell r="U393" t="str">
            <v xml:space="preserve"> BT vérifié//Ordre créé</v>
          </cell>
          <cell r="V393" t="str">
            <v xml:space="preserve"> </v>
          </cell>
          <cell r="W393" t="str">
            <v xml:space="preserve"> </v>
          </cell>
          <cell r="X393" t="str">
            <v xml:space="preserve"> </v>
          </cell>
          <cell r="Y393" t="str">
            <v xml:space="preserve"> </v>
          </cell>
          <cell r="Z393" t="str">
            <v xml:space="preserve"> </v>
          </cell>
          <cell r="AA393"/>
          <cell r="AB393"/>
          <cell r="AC393" t="str">
            <v>FSC</v>
          </cell>
          <cell r="AD393" t="str">
            <v xml:space="preserve"> </v>
          </cell>
          <cell r="AE393" t="str">
            <v>3</v>
          </cell>
          <cell r="AF393"/>
          <cell r="AG393" t="str">
            <v xml:space="preserve"> </v>
          </cell>
          <cell r="AH393" t="str">
            <v xml:space="preserve"> </v>
          </cell>
          <cell r="AI393">
            <v>1240701</v>
          </cell>
          <cell r="AJ393" t="str">
            <v>FR22000443</v>
          </cell>
          <cell r="AK393">
            <v>0</v>
          </cell>
          <cell r="AL393">
            <v>0</v>
          </cell>
          <cell r="AM393" t="str">
            <v xml:space="preserve"> </v>
          </cell>
          <cell r="AN393"/>
          <cell r="AO393" t="str">
            <v>[35049]</v>
          </cell>
          <cell r="AP393">
            <v>43563</v>
          </cell>
        </row>
        <row r="394">
          <cell r="B394">
            <v>2792874</v>
          </cell>
          <cell r="C394">
            <v>22000579</v>
          </cell>
          <cell r="D394" t="str">
            <v>SCE Miel 25% C10 PALL /35843</v>
          </cell>
          <cell r="E394">
            <v>43542</v>
          </cell>
          <cell r="F394">
            <v>1500</v>
          </cell>
          <cell r="G394">
            <v>300191</v>
          </cell>
          <cell r="H394" t="str">
            <v>10</v>
          </cell>
          <cell r="I394" t="str">
            <v>M</v>
          </cell>
          <cell r="J394">
            <v>43542</v>
          </cell>
          <cell r="K394">
            <v>43542</v>
          </cell>
          <cell r="L394" t="str">
            <v>WO</v>
          </cell>
          <cell r="M394" t="str">
            <v>KG</v>
          </cell>
          <cell r="N394" t="str">
            <v xml:space="preserve">       PL001</v>
          </cell>
          <cell r="O394">
            <v>43438</v>
          </cell>
          <cell r="P394">
            <v>0</v>
          </cell>
          <cell r="Q394" t="str">
            <v>SCE Miel 25% C10 PALL /35843</v>
          </cell>
          <cell r="R394" t="str">
            <v xml:space="preserve"> </v>
          </cell>
          <cell r="S394"/>
          <cell r="T394" t="str">
            <v xml:space="preserve"> </v>
          </cell>
          <cell r="U394" t="str">
            <v xml:space="preserve"> BT vérifié//Ordre créé</v>
          </cell>
          <cell r="V394" t="str">
            <v xml:space="preserve"> </v>
          </cell>
          <cell r="W394" t="str">
            <v xml:space="preserve"> </v>
          </cell>
          <cell r="X394" t="str">
            <v xml:space="preserve"> </v>
          </cell>
          <cell r="Y394" t="str">
            <v xml:space="preserve"> </v>
          </cell>
          <cell r="Z394" t="str">
            <v xml:space="preserve"> </v>
          </cell>
          <cell r="AA394"/>
          <cell r="AB394"/>
          <cell r="AC394" t="str">
            <v>FSC</v>
          </cell>
          <cell r="AD394" t="str">
            <v xml:space="preserve"> </v>
          </cell>
          <cell r="AE394" t="str">
            <v xml:space="preserve"> </v>
          </cell>
          <cell r="AF394"/>
          <cell r="AG394" t="str">
            <v xml:space="preserve"> </v>
          </cell>
          <cell r="AH394" t="str">
            <v xml:space="preserve"> </v>
          </cell>
          <cell r="AI394">
            <v>1266179</v>
          </cell>
          <cell r="AJ394" t="str">
            <v>FR22000579</v>
          </cell>
          <cell r="AK394">
            <v>0</v>
          </cell>
          <cell r="AL394">
            <v>0</v>
          </cell>
          <cell r="AM394" t="str">
            <v xml:space="preserve"> </v>
          </cell>
          <cell r="AN394"/>
          <cell r="AO394" t="str">
            <v>[35843]</v>
          </cell>
          <cell r="AP394">
            <v>43573</v>
          </cell>
        </row>
        <row r="395">
          <cell r="B395">
            <v>2792875</v>
          </cell>
          <cell r="C395">
            <v>22000579</v>
          </cell>
          <cell r="D395" t="str">
            <v>SCE Miel 25% C10 PALL /35843</v>
          </cell>
          <cell r="E395">
            <v>43542</v>
          </cell>
          <cell r="F395">
            <v>1500</v>
          </cell>
          <cell r="G395">
            <v>300191</v>
          </cell>
          <cell r="H395" t="str">
            <v>10</v>
          </cell>
          <cell r="I395" t="str">
            <v>M</v>
          </cell>
          <cell r="J395">
            <v>43542</v>
          </cell>
          <cell r="K395">
            <v>43542</v>
          </cell>
          <cell r="L395" t="str">
            <v>WO</v>
          </cell>
          <cell r="M395" t="str">
            <v>KG</v>
          </cell>
          <cell r="N395" t="str">
            <v xml:space="preserve">       PL001</v>
          </cell>
          <cell r="O395">
            <v>43438</v>
          </cell>
          <cell r="P395">
            <v>0</v>
          </cell>
          <cell r="Q395" t="str">
            <v>SCE Miel 25% C10 PALL /35843</v>
          </cell>
          <cell r="R395" t="str">
            <v xml:space="preserve"> </v>
          </cell>
          <cell r="S395"/>
          <cell r="T395" t="str">
            <v xml:space="preserve"> </v>
          </cell>
          <cell r="U395" t="str">
            <v xml:space="preserve"> BT vérifié//Ordre créé</v>
          </cell>
          <cell r="V395" t="str">
            <v xml:space="preserve"> </v>
          </cell>
          <cell r="W395" t="str">
            <v xml:space="preserve"> </v>
          </cell>
          <cell r="X395" t="str">
            <v xml:space="preserve"> </v>
          </cell>
          <cell r="Y395" t="str">
            <v xml:space="preserve"> </v>
          </cell>
          <cell r="Z395" t="str">
            <v xml:space="preserve"> </v>
          </cell>
          <cell r="AA395"/>
          <cell r="AB395"/>
          <cell r="AC395" t="str">
            <v>FSC</v>
          </cell>
          <cell r="AD395" t="str">
            <v xml:space="preserve"> </v>
          </cell>
          <cell r="AE395" t="str">
            <v xml:space="preserve"> </v>
          </cell>
          <cell r="AF395"/>
          <cell r="AG395" t="str">
            <v xml:space="preserve"> </v>
          </cell>
          <cell r="AH395" t="str">
            <v xml:space="preserve"> </v>
          </cell>
          <cell r="AI395">
            <v>1266179</v>
          </cell>
          <cell r="AJ395" t="str">
            <v>FR22000579</v>
          </cell>
          <cell r="AK395">
            <v>0</v>
          </cell>
          <cell r="AL395">
            <v>0</v>
          </cell>
          <cell r="AM395" t="str">
            <v xml:space="preserve"> </v>
          </cell>
          <cell r="AN395"/>
          <cell r="AO395" t="str">
            <v>[35843]</v>
          </cell>
          <cell r="AP395">
            <v>43573</v>
          </cell>
        </row>
        <row r="396">
          <cell r="B396">
            <v>2792876</v>
          </cell>
          <cell r="C396">
            <v>22000579</v>
          </cell>
          <cell r="D396" t="str">
            <v>SCE Miel 25% C10 PALL /35843</v>
          </cell>
          <cell r="E396">
            <v>43542</v>
          </cell>
          <cell r="F396">
            <v>1500</v>
          </cell>
          <cell r="G396">
            <v>300191</v>
          </cell>
          <cell r="H396" t="str">
            <v>10</v>
          </cell>
          <cell r="I396" t="str">
            <v>M</v>
          </cell>
          <cell r="J396">
            <v>43542</v>
          </cell>
          <cell r="K396">
            <v>43542</v>
          </cell>
          <cell r="L396" t="str">
            <v>WO</v>
          </cell>
          <cell r="M396" t="str">
            <v>KG</v>
          </cell>
          <cell r="N396" t="str">
            <v xml:space="preserve">       PL001</v>
          </cell>
          <cell r="O396">
            <v>43438</v>
          </cell>
          <cell r="P396">
            <v>0</v>
          </cell>
          <cell r="Q396" t="str">
            <v>SCE Miel 25% C10 PALL /35843</v>
          </cell>
          <cell r="R396" t="str">
            <v xml:space="preserve"> </v>
          </cell>
          <cell r="S396"/>
          <cell r="T396" t="str">
            <v xml:space="preserve"> </v>
          </cell>
          <cell r="U396" t="str">
            <v xml:space="preserve"> BT vérifié//Ordre créé</v>
          </cell>
          <cell r="V396" t="str">
            <v xml:space="preserve"> </v>
          </cell>
          <cell r="W396" t="str">
            <v xml:space="preserve"> </v>
          </cell>
          <cell r="X396" t="str">
            <v xml:space="preserve"> </v>
          </cell>
          <cell r="Y396" t="str">
            <v xml:space="preserve"> </v>
          </cell>
          <cell r="Z396" t="str">
            <v xml:space="preserve"> </v>
          </cell>
          <cell r="AA396"/>
          <cell r="AB396"/>
          <cell r="AC396" t="str">
            <v>FSC</v>
          </cell>
          <cell r="AD396" t="str">
            <v xml:space="preserve"> </v>
          </cell>
          <cell r="AE396" t="str">
            <v xml:space="preserve"> </v>
          </cell>
          <cell r="AF396"/>
          <cell r="AG396" t="str">
            <v xml:space="preserve"> </v>
          </cell>
          <cell r="AH396" t="str">
            <v xml:space="preserve"> </v>
          </cell>
          <cell r="AI396">
            <v>1266179</v>
          </cell>
          <cell r="AJ396" t="str">
            <v>FR22000579</v>
          </cell>
          <cell r="AK396">
            <v>0</v>
          </cell>
          <cell r="AL396">
            <v>0</v>
          </cell>
          <cell r="AM396" t="str">
            <v xml:space="preserve"> </v>
          </cell>
          <cell r="AN396"/>
          <cell r="AO396" t="str">
            <v>[35843]</v>
          </cell>
          <cell r="AP396">
            <v>43573</v>
          </cell>
        </row>
        <row r="397">
          <cell r="B397">
            <v>2792877</v>
          </cell>
          <cell r="C397">
            <v>22000579</v>
          </cell>
          <cell r="D397" t="str">
            <v>SCE Miel 25% C10 PALL /35843</v>
          </cell>
          <cell r="E397">
            <v>43542</v>
          </cell>
          <cell r="F397">
            <v>1500</v>
          </cell>
          <cell r="G397">
            <v>300191</v>
          </cell>
          <cell r="H397" t="str">
            <v>10</v>
          </cell>
          <cell r="I397" t="str">
            <v>M</v>
          </cell>
          <cell r="J397">
            <v>43542</v>
          </cell>
          <cell r="K397">
            <v>43542</v>
          </cell>
          <cell r="L397" t="str">
            <v>WO</v>
          </cell>
          <cell r="M397" t="str">
            <v>KG</v>
          </cell>
          <cell r="N397" t="str">
            <v xml:space="preserve">       PL001</v>
          </cell>
          <cell r="O397">
            <v>43438</v>
          </cell>
          <cell r="P397">
            <v>0</v>
          </cell>
          <cell r="Q397" t="str">
            <v>SCE Miel 25% C10 PALL /35843</v>
          </cell>
          <cell r="R397" t="str">
            <v xml:space="preserve"> </v>
          </cell>
          <cell r="S397"/>
          <cell r="T397" t="str">
            <v xml:space="preserve"> </v>
          </cell>
          <cell r="U397" t="str">
            <v xml:space="preserve"> BT vérifié//Ordre créé</v>
          </cell>
          <cell r="V397" t="str">
            <v xml:space="preserve"> </v>
          </cell>
          <cell r="W397" t="str">
            <v xml:space="preserve"> </v>
          </cell>
          <cell r="X397" t="str">
            <v xml:space="preserve"> </v>
          </cell>
          <cell r="Y397" t="str">
            <v xml:space="preserve"> </v>
          </cell>
          <cell r="Z397" t="str">
            <v xml:space="preserve"> </v>
          </cell>
          <cell r="AA397"/>
          <cell r="AB397"/>
          <cell r="AC397" t="str">
            <v>FSC</v>
          </cell>
          <cell r="AD397" t="str">
            <v xml:space="preserve"> </v>
          </cell>
          <cell r="AE397" t="str">
            <v xml:space="preserve"> </v>
          </cell>
          <cell r="AF397"/>
          <cell r="AG397" t="str">
            <v xml:space="preserve"> </v>
          </cell>
          <cell r="AH397" t="str">
            <v xml:space="preserve"> </v>
          </cell>
          <cell r="AI397">
            <v>1266179</v>
          </cell>
          <cell r="AJ397" t="str">
            <v>FR22000579</v>
          </cell>
          <cell r="AK397">
            <v>0</v>
          </cell>
          <cell r="AL397">
            <v>0</v>
          </cell>
          <cell r="AM397" t="str">
            <v xml:space="preserve"> </v>
          </cell>
          <cell r="AN397"/>
          <cell r="AO397" t="str">
            <v>[35843]</v>
          </cell>
          <cell r="AP397">
            <v>43573</v>
          </cell>
        </row>
        <row r="398">
          <cell r="B398">
            <v>2792872</v>
          </cell>
          <cell r="C398">
            <v>22000579</v>
          </cell>
          <cell r="D398" t="str">
            <v>SCE Miel 25% C10 PALL /35843</v>
          </cell>
          <cell r="E398">
            <v>43542</v>
          </cell>
          <cell r="F398">
            <v>1500</v>
          </cell>
          <cell r="G398">
            <v>300191</v>
          </cell>
          <cell r="H398" t="str">
            <v>10</v>
          </cell>
          <cell r="I398" t="str">
            <v>M</v>
          </cell>
          <cell r="J398">
            <v>43542</v>
          </cell>
          <cell r="K398">
            <v>43542</v>
          </cell>
          <cell r="L398" t="str">
            <v>WO</v>
          </cell>
          <cell r="M398" t="str">
            <v>KG</v>
          </cell>
          <cell r="N398" t="str">
            <v xml:space="preserve">       PL001</v>
          </cell>
          <cell r="O398">
            <v>43438</v>
          </cell>
          <cell r="P398">
            <v>0</v>
          </cell>
          <cell r="Q398" t="str">
            <v>SCE Miel 25% C10 PALL /35843</v>
          </cell>
          <cell r="R398" t="str">
            <v xml:space="preserve"> </v>
          </cell>
          <cell r="S398"/>
          <cell r="T398" t="str">
            <v xml:space="preserve"> </v>
          </cell>
          <cell r="U398" t="str">
            <v xml:space="preserve"> BT vérifié//Ordre créé</v>
          </cell>
          <cell r="V398" t="str">
            <v xml:space="preserve"> </v>
          </cell>
          <cell r="W398" t="str">
            <v xml:space="preserve"> </v>
          </cell>
          <cell r="X398" t="str">
            <v xml:space="preserve"> </v>
          </cell>
          <cell r="Y398" t="str">
            <v xml:space="preserve"> </v>
          </cell>
          <cell r="Z398" t="str">
            <v xml:space="preserve"> </v>
          </cell>
          <cell r="AA398"/>
          <cell r="AB398"/>
          <cell r="AC398" t="str">
            <v>FSC</v>
          </cell>
          <cell r="AD398" t="str">
            <v xml:space="preserve"> </v>
          </cell>
          <cell r="AE398" t="str">
            <v xml:space="preserve"> </v>
          </cell>
          <cell r="AF398"/>
          <cell r="AG398" t="str">
            <v xml:space="preserve"> </v>
          </cell>
          <cell r="AH398" t="str">
            <v xml:space="preserve"> </v>
          </cell>
          <cell r="AI398">
            <v>1266179</v>
          </cell>
          <cell r="AJ398" t="str">
            <v>FR22000579</v>
          </cell>
          <cell r="AK398">
            <v>0</v>
          </cell>
          <cell r="AL398">
            <v>0</v>
          </cell>
          <cell r="AM398" t="str">
            <v xml:space="preserve"> </v>
          </cell>
          <cell r="AN398"/>
          <cell r="AO398" t="str">
            <v>[35843]</v>
          </cell>
          <cell r="AP398">
            <v>43573</v>
          </cell>
        </row>
        <row r="399">
          <cell r="B399">
            <v>2792873</v>
          </cell>
          <cell r="C399">
            <v>22000579</v>
          </cell>
          <cell r="D399" t="str">
            <v>SCE Miel 25% C10 PALL /35843</v>
          </cell>
          <cell r="E399">
            <v>43542</v>
          </cell>
          <cell r="F399">
            <v>1500</v>
          </cell>
          <cell r="G399">
            <v>300191</v>
          </cell>
          <cell r="H399" t="str">
            <v>10</v>
          </cell>
          <cell r="I399" t="str">
            <v>M</v>
          </cell>
          <cell r="J399">
            <v>43542</v>
          </cell>
          <cell r="K399">
            <v>43542</v>
          </cell>
          <cell r="L399" t="str">
            <v>WO</v>
          </cell>
          <cell r="M399" t="str">
            <v>KG</v>
          </cell>
          <cell r="N399" t="str">
            <v xml:space="preserve">       PL001</v>
          </cell>
          <cell r="O399">
            <v>43438</v>
          </cell>
          <cell r="P399">
            <v>0</v>
          </cell>
          <cell r="Q399" t="str">
            <v>SCE Miel 25% C10 PALL /35843</v>
          </cell>
          <cell r="R399" t="str">
            <v xml:space="preserve"> </v>
          </cell>
          <cell r="S399"/>
          <cell r="T399" t="str">
            <v xml:space="preserve"> </v>
          </cell>
          <cell r="U399" t="str">
            <v xml:space="preserve"> BT vérifié//Ordre créé</v>
          </cell>
          <cell r="V399" t="str">
            <v xml:space="preserve"> </v>
          </cell>
          <cell r="W399" t="str">
            <v xml:space="preserve"> </v>
          </cell>
          <cell r="X399" t="str">
            <v xml:space="preserve"> </v>
          </cell>
          <cell r="Y399" t="str">
            <v xml:space="preserve"> </v>
          </cell>
          <cell r="Z399" t="str">
            <v xml:space="preserve"> </v>
          </cell>
          <cell r="AA399"/>
          <cell r="AB399"/>
          <cell r="AC399" t="str">
            <v>FSC</v>
          </cell>
          <cell r="AD399" t="str">
            <v xml:space="preserve"> </v>
          </cell>
          <cell r="AE399" t="str">
            <v xml:space="preserve"> </v>
          </cell>
          <cell r="AF399"/>
          <cell r="AG399" t="str">
            <v xml:space="preserve"> </v>
          </cell>
          <cell r="AH399" t="str">
            <v xml:space="preserve"> </v>
          </cell>
          <cell r="AI399">
            <v>1266179</v>
          </cell>
          <cell r="AJ399" t="str">
            <v>FR22000579</v>
          </cell>
          <cell r="AK399">
            <v>0</v>
          </cell>
          <cell r="AL399">
            <v>0</v>
          </cell>
          <cell r="AM399" t="str">
            <v xml:space="preserve"> </v>
          </cell>
          <cell r="AN399"/>
          <cell r="AO399" t="str">
            <v>[35843]</v>
          </cell>
          <cell r="AP399">
            <v>43573</v>
          </cell>
        </row>
        <row r="400">
          <cell r="B400">
            <v>2752080</v>
          </cell>
          <cell r="C400">
            <v>22000478</v>
          </cell>
          <cell r="D400" t="str">
            <v>Enrob Batonnet OREO New</v>
          </cell>
          <cell r="E400">
            <v>43546</v>
          </cell>
          <cell r="F400">
            <v>1000</v>
          </cell>
          <cell r="G400">
            <v>300191</v>
          </cell>
          <cell r="H400" t="str">
            <v>10</v>
          </cell>
          <cell r="I400" t="str">
            <v>M</v>
          </cell>
          <cell r="J400">
            <v>43546</v>
          </cell>
          <cell r="K400">
            <v>43546</v>
          </cell>
          <cell r="L400" t="str">
            <v>WO</v>
          </cell>
          <cell r="M400" t="str">
            <v>KG</v>
          </cell>
          <cell r="N400" t="str">
            <v xml:space="preserve">       PL001</v>
          </cell>
          <cell r="O400">
            <v>43419</v>
          </cell>
          <cell r="P400">
            <v>0</v>
          </cell>
          <cell r="Q400" t="str">
            <v>Enrob Batonnet OREO New</v>
          </cell>
          <cell r="R400" t="str">
            <v xml:space="preserve"> </v>
          </cell>
          <cell r="S400"/>
          <cell r="T400" t="str">
            <v xml:space="preserve"> </v>
          </cell>
          <cell r="U400" t="str">
            <v xml:space="preserve"> BT vérifié//Ordre créé</v>
          </cell>
          <cell r="V400" t="str">
            <v xml:space="preserve"> </v>
          </cell>
          <cell r="W400" t="str">
            <v xml:space="preserve"> </v>
          </cell>
          <cell r="X400" t="str">
            <v xml:space="preserve"> </v>
          </cell>
          <cell r="Y400" t="str">
            <v xml:space="preserve"> </v>
          </cell>
          <cell r="Z400" t="str">
            <v xml:space="preserve"> </v>
          </cell>
          <cell r="AA400"/>
          <cell r="AB400"/>
          <cell r="AC400" t="str">
            <v>FSC</v>
          </cell>
          <cell r="AD400" t="str">
            <v xml:space="preserve"> </v>
          </cell>
          <cell r="AE400" t="str">
            <v xml:space="preserve"> </v>
          </cell>
          <cell r="AF400"/>
          <cell r="AG400" t="str">
            <v xml:space="preserve"> </v>
          </cell>
          <cell r="AH400" t="str">
            <v xml:space="preserve"> </v>
          </cell>
          <cell r="AI400">
            <v>1247071</v>
          </cell>
          <cell r="AJ400" t="str">
            <v>FR22000478</v>
          </cell>
          <cell r="AK400">
            <v>0</v>
          </cell>
          <cell r="AL400">
            <v>0</v>
          </cell>
          <cell r="AM400" t="str">
            <v xml:space="preserve"> </v>
          </cell>
          <cell r="AN400"/>
          <cell r="AO400" t="str">
            <v>[ENROB]</v>
          </cell>
          <cell r="AP400">
            <v>43547</v>
          </cell>
        </row>
        <row r="401">
          <cell r="B401">
            <v>2752078</v>
          </cell>
          <cell r="C401">
            <v>22000478</v>
          </cell>
          <cell r="D401" t="str">
            <v>Enrob Batonnet OREO New</v>
          </cell>
          <cell r="E401">
            <v>43546</v>
          </cell>
          <cell r="F401">
            <v>1000</v>
          </cell>
          <cell r="G401">
            <v>300191</v>
          </cell>
          <cell r="H401" t="str">
            <v>10</v>
          </cell>
          <cell r="I401" t="str">
            <v>M</v>
          </cell>
          <cell r="J401">
            <v>43546</v>
          </cell>
          <cell r="K401">
            <v>43546</v>
          </cell>
          <cell r="L401" t="str">
            <v>WO</v>
          </cell>
          <cell r="M401" t="str">
            <v>KG</v>
          </cell>
          <cell r="N401" t="str">
            <v xml:space="preserve">       PL001</v>
          </cell>
          <cell r="O401">
            <v>43419</v>
          </cell>
          <cell r="P401">
            <v>0</v>
          </cell>
          <cell r="Q401" t="str">
            <v>Enrob Batonnet OREO New</v>
          </cell>
          <cell r="R401" t="str">
            <v xml:space="preserve"> </v>
          </cell>
          <cell r="S401"/>
          <cell r="T401" t="str">
            <v xml:space="preserve"> </v>
          </cell>
          <cell r="U401" t="str">
            <v xml:space="preserve"> BT vérifié//Ordre créé</v>
          </cell>
          <cell r="V401" t="str">
            <v xml:space="preserve"> </v>
          </cell>
          <cell r="W401" t="str">
            <v xml:space="preserve"> </v>
          </cell>
          <cell r="X401" t="str">
            <v xml:space="preserve"> </v>
          </cell>
          <cell r="Y401" t="str">
            <v xml:space="preserve"> </v>
          </cell>
          <cell r="Z401" t="str">
            <v xml:space="preserve"> </v>
          </cell>
          <cell r="AA401"/>
          <cell r="AB401"/>
          <cell r="AC401" t="str">
            <v>FSC</v>
          </cell>
          <cell r="AD401" t="str">
            <v xml:space="preserve"> </v>
          </cell>
          <cell r="AE401" t="str">
            <v xml:space="preserve"> </v>
          </cell>
          <cell r="AF401"/>
          <cell r="AG401" t="str">
            <v xml:space="preserve"> </v>
          </cell>
          <cell r="AH401" t="str">
            <v xml:space="preserve"> </v>
          </cell>
          <cell r="AI401">
            <v>1247071</v>
          </cell>
          <cell r="AJ401" t="str">
            <v>FR22000478</v>
          </cell>
          <cell r="AK401">
            <v>0</v>
          </cell>
          <cell r="AL401">
            <v>0</v>
          </cell>
          <cell r="AM401" t="str">
            <v xml:space="preserve"> </v>
          </cell>
          <cell r="AN401"/>
          <cell r="AO401" t="str">
            <v>[ENROB]</v>
          </cell>
          <cell r="AP401">
            <v>43547</v>
          </cell>
        </row>
        <row r="402">
          <cell r="B402">
            <v>2752079</v>
          </cell>
          <cell r="C402">
            <v>22000478</v>
          </cell>
          <cell r="D402" t="str">
            <v>Enrob Batonnet OREO New</v>
          </cell>
          <cell r="E402">
            <v>43546</v>
          </cell>
          <cell r="F402">
            <v>1000</v>
          </cell>
          <cell r="G402">
            <v>300191</v>
          </cell>
          <cell r="H402" t="str">
            <v>10</v>
          </cell>
          <cell r="I402" t="str">
            <v>M</v>
          </cell>
          <cell r="J402">
            <v>43546</v>
          </cell>
          <cell r="K402">
            <v>43546</v>
          </cell>
          <cell r="L402" t="str">
            <v>WO</v>
          </cell>
          <cell r="M402" t="str">
            <v>KG</v>
          </cell>
          <cell r="N402" t="str">
            <v xml:space="preserve">       PL001</v>
          </cell>
          <cell r="O402">
            <v>43419</v>
          </cell>
          <cell r="P402">
            <v>0</v>
          </cell>
          <cell r="Q402" t="str">
            <v>Enrob Batonnet OREO New</v>
          </cell>
          <cell r="R402" t="str">
            <v xml:space="preserve"> </v>
          </cell>
          <cell r="S402"/>
          <cell r="T402" t="str">
            <v xml:space="preserve"> </v>
          </cell>
          <cell r="U402" t="str">
            <v xml:space="preserve"> BT vérifié//Ordre créé</v>
          </cell>
          <cell r="V402" t="str">
            <v xml:space="preserve"> </v>
          </cell>
          <cell r="W402" t="str">
            <v xml:space="preserve"> </v>
          </cell>
          <cell r="X402" t="str">
            <v xml:space="preserve"> </v>
          </cell>
          <cell r="Y402" t="str">
            <v xml:space="preserve"> </v>
          </cell>
          <cell r="Z402" t="str">
            <v xml:space="preserve"> </v>
          </cell>
          <cell r="AA402"/>
          <cell r="AB402"/>
          <cell r="AC402" t="str">
            <v>FSC</v>
          </cell>
          <cell r="AD402" t="str">
            <v xml:space="preserve"> </v>
          </cell>
          <cell r="AE402" t="str">
            <v xml:space="preserve"> </v>
          </cell>
          <cell r="AF402"/>
          <cell r="AG402" t="str">
            <v xml:space="preserve"> </v>
          </cell>
          <cell r="AH402" t="str">
            <v xml:space="preserve"> </v>
          </cell>
          <cell r="AI402">
            <v>1247071</v>
          </cell>
          <cell r="AJ402" t="str">
            <v>FR22000478</v>
          </cell>
          <cell r="AK402">
            <v>0</v>
          </cell>
          <cell r="AL402">
            <v>0</v>
          </cell>
          <cell r="AM402" t="str">
            <v xml:space="preserve"> </v>
          </cell>
          <cell r="AN402"/>
          <cell r="AO402" t="str">
            <v>[ENROB]</v>
          </cell>
          <cell r="AP402">
            <v>43547</v>
          </cell>
        </row>
        <row r="403">
          <cell r="B403">
            <v>2752081</v>
          </cell>
          <cell r="C403">
            <v>22000478</v>
          </cell>
          <cell r="D403" t="str">
            <v>Enrob Batonnet OREO New</v>
          </cell>
          <cell r="E403">
            <v>43546</v>
          </cell>
          <cell r="F403">
            <v>1000</v>
          </cell>
          <cell r="G403">
            <v>300191</v>
          </cell>
          <cell r="H403" t="str">
            <v>10</v>
          </cell>
          <cell r="I403" t="str">
            <v>M</v>
          </cell>
          <cell r="J403">
            <v>43546</v>
          </cell>
          <cell r="K403">
            <v>43546</v>
          </cell>
          <cell r="L403" t="str">
            <v>WO</v>
          </cell>
          <cell r="M403" t="str">
            <v>KG</v>
          </cell>
          <cell r="N403" t="str">
            <v xml:space="preserve">       PL001</v>
          </cell>
          <cell r="O403">
            <v>43419</v>
          </cell>
          <cell r="P403">
            <v>0</v>
          </cell>
          <cell r="Q403" t="str">
            <v>Enrob Batonnet OREO New</v>
          </cell>
          <cell r="R403" t="str">
            <v xml:space="preserve"> </v>
          </cell>
          <cell r="S403"/>
          <cell r="T403" t="str">
            <v xml:space="preserve"> </v>
          </cell>
          <cell r="U403" t="str">
            <v xml:space="preserve"> BT vérifié//Ordre créé</v>
          </cell>
          <cell r="V403" t="str">
            <v xml:space="preserve"> </v>
          </cell>
          <cell r="W403" t="str">
            <v xml:space="preserve"> </v>
          </cell>
          <cell r="X403" t="str">
            <v xml:space="preserve"> </v>
          </cell>
          <cell r="Y403" t="str">
            <v xml:space="preserve"> </v>
          </cell>
          <cell r="Z403" t="str">
            <v xml:space="preserve"> </v>
          </cell>
          <cell r="AA403"/>
          <cell r="AB403"/>
          <cell r="AC403" t="str">
            <v>FSC</v>
          </cell>
          <cell r="AD403" t="str">
            <v xml:space="preserve"> </v>
          </cell>
          <cell r="AE403" t="str">
            <v xml:space="preserve"> </v>
          </cell>
          <cell r="AF403"/>
          <cell r="AG403" t="str">
            <v xml:space="preserve"> </v>
          </cell>
          <cell r="AH403" t="str">
            <v xml:space="preserve"> </v>
          </cell>
          <cell r="AI403">
            <v>1247071</v>
          </cell>
          <cell r="AJ403" t="str">
            <v>FR22000478</v>
          </cell>
          <cell r="AK403">
            <v>0</v>
          </cell>
          <cell r="AL403">
            <v>0</v>
          </cell>
          <cell r="AM403" t="str">
            <v xml:space="preserve"> </v>
          </cell>
          <cell r="AN403"/>
          <cell r="AO403" t="str">
            <v>[ENROB]</v>
          </cell>
          <cell r="AP403">
            <v>43547</v>
          </cell>
        </row>
        <row r="404">
          <cell r="B404">
            <v>2752069</v>
          </cell>
          <cell r="C404">
            <v>22000478</v>
          </cell>
          <cell r="D404" t="str">
            <v>Enrob Batonnet OREO New</v>
          </cell>
          <cell r="E404">
            <v>43546</v>
          </cell>
          <cell r="F404">
            <v>1000</v>
          </cell>
          <cell r="G404">
            <v>300191</v>
          </cell>
          <cell r="H404" t="str">
            <v>10</v>
          </cell>
          <cell r="I404" t="str">
            <v>M</v>
          </cell>
          <cell r="J404">
            <v>43546</v>
          </cell>
          <cell r="K404">
            <v>43546</v>
          </cell>
          <cell r="L404" t="str">
            <v>WO</v>
          </cell>
          <cell r="M404" t="str">
            <v>KG</v>
          </cell>
          <cell r="N404" t="str">
            <v xml:space="preserve">       PL001</v>
          </cell>
          <cell r="O404">
            <v>43419</v>
          </cell>
          <cell r="P404">
            <v>0</v>
          </cell>
          <cell r="Q404" t="str">
            <v>Enrob Batonnet OREO New</v>
          </cell>
          <cell r="R404" t="str">
            <v xml:space="preserve"> </v>
          </cell>
          <cell r="S404"/>
          <cell r="T404" t="str">
            <v xml:space="preserve"> </v>
          </cell>
          <cell r="U404" t="str">
            <v xml:space="preserve"> BT vérifié//Ordre créé</v>
          </cell>
          <cell r="V404" t="str">
            <v xml:space="preserve"> </v>
          </cell>
          <cell r="W404" t="str">
            <v xml:space="preserve"> </v>
          </cell>
          <cell r="X404" t="str">
            <v xml:space="preserve"> </v>
          </cell>
          <cell r="Y404" t="str">
            <v xml:space="preserve"> </v>
          </cell>
          <cell r="Z404" t="str">
            <v xml:space="preserve"> </v>
          </cell>
          <cell r="AA404"/>
          <cell r="AB404"/>
          <cell r="AC404" t="str">
            <v>FSC</v>
          </cell>
          <cell r="AD404" t="str">
            <v xml:space="preserve"> </v>
          </cell>
          <cell r="AE404" t="str">
            <v xml:space="preserve"> </v>
          </cell>
          <cell r="AF404"/>
          <cell r="AG404" t="str">
            <v xml:space="preserve"> </v>
          </cell>
          <cell r="AH404" t="str">
            <v xml:space="preserve"> </v>
          </cell>
          <cell r="AI404">
            <v>1247071</v>
          </cell>
          <cell r="AJ404" t="str">
            <v>FR22000478</v>
          </cell>
          <cell r="AK404">
            <v>0</v>
          </cell>
          <cell r="AL404">
            <v>0</v>
          </cell>
          <cell r="AM404" t="str">
            <v xml:space="preserve"> </v>
          </cell>
          <cell r="AN404"/>
          <cell r="AO404" t="str">
            <v>[ENROB]</v>
          </cell>
          <cell r="AP404">
            <v>43547</v>
          </cell>
        </row>
        <row r="405">
          <cell r="B405">
            <v>2752070</v>
          </cell>
          <cell r="C405">
            <v>22000478</v>
          </cell>
          <cell r="D405" t="str">
            <v>Enrob Batonnet OREO New</v>
          </cell>
          <cell r="E405">
            <v>43546</v>
          </cell>
          <cell r="F405">
            <v>1000</v>
          </cell>
          <cell r="G405">
            <v>300191</v>
          </cell>
          <cell r="H405" t="str">
            <v>10</v>
          </cell>
          <cell r="I405" t="str">
            <v>M</v>
          </cell>
          <cell r="J405">
            <v>43546</v>
          </cell>
          <cell r="K405">
            <v>43546</v>
          </cell>
          <cell r="L405" t="str">
            <v>WO</v>
          </cell>
          <cell r="M405" t="str">
            <v>KG</v>
          </cell>
          <cell r="N405" t="str">
            <v xml:space="preserve">       PL001</v>
          </cell>
          <cell r="O405">
            <v>43419</v>
          </cell>
          <cell r="P405">
            <v>0</v>
          </cell>
          <cell r="Q405" t="str">
            <v>Enrob Batonnet OREO New</v>
          </cell>
          <cell r="R405" t="str">
            <v xml:space="preserve"> </v>
          </cell>
          <cell r="S405"/>
          <cell r="T405" t="str">
            <v xml:space="preserve"> </v>
          </cell>
          <cell r="U405" t="str">
            <v xml:space="preserve"> BT vérifié//Ordre créé</v>
          </cell>
          <cell r="V405" t="str">
            <v xml:space="preserve"> </v>
          </cell>
          <cell r="W405" t="str">
            <v xml:space="preserve"> </v>
          </cell>
          <cell r="X405" t="str">
            <v xml:space="preserve"> </v>
          </cell>
          <cell r="Y405" t="str">
            <v xml:space="preserve"> </v>
          </cell>
          <cell r="Z405" t="str">
            <v xml:space="preserve"> </v>
          </cell>
          <cell r="AA405"/>
          <cell r="AB405"/>
          <cell r="AC405" t="str">
            <v>FSC</v>
          </cell>
          <cell r="AD405" t="str">
            <v xml:space="preserve"> </v>
          </cell>
          <cell r="AE405" t="str">
            <v xml:space="preserve"> </v>
          </cell>
          <cell r="AF405"/>
          <cell r="AG405" t="str">
            <v xml:space="preserve"> </v>
          </cell>
          <cell r="AH405" t="str">
            <v xml:space="preserve"> </v>
          </cell>
          <cell r="AI405">
            <v>1247071</v>
          </cell>
          <cell r="AJ405" t="str">
            <v>FR22000478</v>
          </cell>
          <cell r="AK405">
            <v>0</v>
          </cell>
          <cell r="AL405">
            <v>0</v>
          </cell>
          <cell r="AM405" t="str">
            <v xml:space="preserve"> </v>
          </cell>
          <cell r="AN405"/>
          <cell r="AO405" t="str">
            <v>[ENROB]</v>
          </cell>
          <cell r="AP405">
            <v>43547</v>
          </cell>
        </row>
        <row r="406">
          <cell r="B406">
            <v>2752071</v>
          </cell>
          <cell r="C406">
            <v>22000478</v>
          </cell>
          <cell r="D406" t="str">
            <v>Enrob Batonnet OREO New</v>
          </cell>
          <cell r="E406">
            <v>43546</v>
          </cell>
          <cell r="F406">
            <v>1000</v>
          </cell>
          <cell r="G406">
            <v>300191</v>
          </cell>
          <cell r="H406" t="str">
            <v>10</v>
          </cell>
          <cell r="I406" t="str">
            <v>M</v>
          </cell>
          <cell r="J406">
            <v>43546</v>
          </cell>
          <cell r="K406">
            <v>43546</v>
          </cell>
          <cell r="L406" t="str">
            <v>WO</v>
          </cell>
          <cell r="M406" t="str">
            <v>KG</v>
          </cell>
          <cell r="N406" t="str">
            <v xml:space="preserve">       PL001</v>
          </cell>
          <cell r="O406">
            <v>43419</v>
          </cell>
          <cell r="P406">
            <v>0</v>
          </cell>
          <cell r="Q406" t="str">
            <v>Enrob Batonnet OREO New</v>
          </cell>
          <cell r="R406" t="str">
            <v xml:space="preserve"> </v>
          </cell>
          <cell r="S406"/>
          <cell r="T406" t="str">
            <v xml:space="preserve"> </v>
          </cell>
          <cell r="U406" t="str">
            <v xml:space="preserve"> BT vérifié//Ordre créé</v>
          </cell>
          <cell r="V406" t="str">
            <v xml:space="preserve"> </v>
          </cell>
          <cell r="W406" t="str">
            <v xml:space="preserve"> </v>
          </cell>
          <cell r="X406" t="str">
            <v xml:space="preserve"> </v>
          </cell>
          <cell r="Y406" t="str">
            <v xml:space="preserve"> </v>
          </cell>
          <cell r="Z406" t="str">
            <v xml:space="preserve"> </v>
          </cell>
          <cell r="AA406"/>
          <cell r="AB406"/>
          <cell r="AC406" t="str">
            <v>FSC</v>
          </cell>
          <cell r="AD406" t="str">
            <v xml:space="preserve"> </v>
          </cell>
          <cell r="AE406" t="str">
            <v xml:space="preserve"> </v>
          </cell>
          <cell r="AF406"/>
          <cell r="AG406" t="str">
            <v xml:space="preserve"> </v>
          </cell>
          <cell r="AH406" t="str">
            <v xml:space="preserve"> </v>
          </cell>
          <cell r="AI406">
            <v>1247071</v>
          </cell>
          <cell r="AJ406" t="str">
            <v>FR22000478</v>
          </cell>
          <cell r="AK406">
            <v>0</v>
          </cell>
          <cell r="AL406">
            <v>0</v>
          </cell>
          <cell r="AM406" t="str">
            <v xml:space="preserve"> </v>
          </cell>
          <cell r="AN406"/>
          <cell r="AO406" t="str">
            <v>[ENROB]</v>
          </cell>
          <cell r="AP406">
            <v>43547</v>
          </cell>
        </row>
        <row r="407">
          <cell r="B407">
            <v>2752074</v>
          </cell>
          <cell r="C407">
            <v>22000478</v>
          </cell>
          <cell r="D407" t="str">
            <v>Enrob Batonnet OREO New</v>
          </cell>
          <cell r="E407">
            <v>43546</v>
          </cell>
          <cell r="F407">
            <v>1000</v>
          </cell>
          <cell r="G407">
            <v>300191</v>
          </cell>
          <cell r="H407" t="str">
            <v>10</v>
          </cell>
          <cell r="I407" t="str">
            <v>M</v>
          </cell>
          <cell r="J407">
            <v>43546</v>
          </cell>
          <cell r="K407">
            <v>43546</v>
          </cell>
          <cell r="L407" t="str">
            <v>WO</v>
          </cell>
          <cell r="M407" t="str">
            <v>KG</v>
          </cell>
          <cell r="N407" t="str">
            <v xml:space="preserve">       PL001</v>
          </cell>
          <cell r="O407">
            <v>43419</v>
          </cell>
          <cell r="P407">
            <v>0</v>
          </cell>
          <cell r="Q407" t="str">
            <v>Enrob Batonnet OREO New</v>
          </cell>
          <cell r="R407" t="str">
            <v xml:space="preserve"> </v>
          </cell>
          <cell r="S407"/>
          <cell r="T407" t="str">
            <v xml:space="preserve"> </v>
          </cell>
          <cell r="U407" t="str">
            <v xml:space="preserve"> BT vérifié//Ordre créé</v>
          </cell>
          <cell r="V407" t="str">
            <v xml:space="preserve"> </v>
          </cell>
          <cell r="W407" t="str">
            <v xml:space="preserve"> </v>
          </cell>
          <cell r="X407" t="str">
            <v xml:space="preserve"> </v>
          </cell>
          <cell r="Y407" t="str">
            <v xml:space="preserve"> </v>
          </cell>
          <cell r="Z407" t="str">
            <v xml:space="preserve"> </v>
          </cell>
          <cell r="AA407"/>
          <cell r="AB407"/>
          <cell r="AC407" t="str">
            <v>FSC</v>
          </cell>
          <cell r="AD407" t="str">
            <v xml:space="preserve"> </v>
          </cell>
          <cell r="AE407" t="str">
            <v xml:space="preserve"> </v>
          </cell>
          <cell r="AF407"/>
          <cell r="AG407" t="str">
            <v xml:space="preserve"> </v>
          </cell>
          <cell r="AH407" t="str">
            <v xml:space="preserve"> </v>
          </cell>
          <cell r="AI407">
            <v>1247071</v>
          </cell>
          <cell r="AJ407" t="str">
            <v>FR22000478</v>
          </cell>
          <cell r="AK407">
            <v>0</v>
          </cell>
          <cell r="AL407">
            <v>0</v>
          </cell>
          <cell r="AM407" t="str">
            <v xml:space="preserve"> </v>
          </cell>
          <cell r="AN407"/>
          <cell r="AO407" t="str">
            <v>[ENROB]</v>
          </cell>
          <cell r="AP407">
            <v>43547</v>
          </cell>
        </row>
        <row r="408">
          <cell r="B408">
            <v>2752075</v>
          </cell>
          <cell r="C408">
            <v>22000478</v>
          </cell>
          <cell r="D408" t="str">
            <v>Enrob Batonnet OREO New</v>
          </cell>
          <cell r="E408">
            <v>43546</v>
          </cell>
          <cell r="F408">
            <v>1000</v>
          </cell>
          <cell r="G408">
            <v>300191</v>
          </cell>
          <cell r="H408" t="str">
            <v>10</v>
          </cell>
          <cell r="I408" t="str">
            <v>M</v>
          </cell>
          <cell r="J408">
            <v>43546</v>
          </cell>
          <cell r="K408">
            <v>43546</v>
          </cell>
          <cell r="L408" t="str">
            <v>WO</v>
          </cell>
          <cell r="M408" t="str">
            <v>KG</v>
          </cell>
          <cell r="N408" t="str">
            <v xml:space="preserve">       PL001</v>
          </cell>
          <cell r="O408">
            <v>43419</v>
          </cell>
          <cell r="P408">
            <v>0</v>
          </cell>
          <cell r="Q408" t="str">
            <v>Enrob Batonnet OREO New</v>
          </cell>
          <cell r="R408" t="str">
            <v xml:space="preserve"> </v>
          </cell>
          <cell r="S408"/>
          <cell r="T408" t="str">
            <v xml:space="preserve"> </v>
          </cell>
          <cell r="U408" t="str">
            <v xml:space="preserve"> BT vérifié//Ordre créé</v>
          </cell>
          <cell r="V408" t="str">
            <v xml:space="preserve"> </v>
          </cell>
          <cell r="W408" t="str">
            <v xml:space="preserve"> </v>
          </cell>
          <cell r="X408" t="str">
            <v xml:space="preserve"> </v>
          </cell>
          <cell r="Y408" t="str">
            <v xml:space="preserve"> </v>
          </cell>
          <cell r="Z408" t="str">
            <v xml:space="preserve"> </v>
          </cell>
          <cell r="AA408"/>
          <cell r="AB408"/>
          <cell r="AC408" t="str">
            <v>FSC</v>
          </cell>
          <cell r="AD408" t="str">
            <v xml:space="preserve"> </v>
          </cell>
          <cell r="AE408" t="str">
            <v xml:space="preserve"> </v>
          </cell>
          <cell r="AF408"/>
          <cell r="AG408" t="str">
            <v xml:space="preserve"> </v>
          </cell>
          <cell r="AH408" t="str">
            <v xml:space="preserve"> </v>
          </cell>
          <cell r="AI408">
            <v>1247071</v>
          </cell>
          <cell r="AJ408" t="str">
            <v>FR22000478</v>
          </cell>
          <cell r="AK408">
            <v>0</v>
          </cell>
          <cell r="AL408">
            <v>0</v>
          </cell>
          <cell r="AM408" t="str">
            <v xml:space="preserve"> </v>
          </cell>
          <cell r="AN408"/>
          <cell r="AO408" t="str">
            <v>[ENROB]</v>
          </cell>
          <cell r="AP408">
            <v>43547</v>
          </cell>
        </row>
        <row r="409">
          <cell r="B409">
            <v>2752076</v>
          </cell>
          <cell r="C409">
            <v>22000478</v>
          </cell>
          <cell r="D409" t="str">
            <v>Enrob Batonnet OREO New</v>
          </cell>
          <cell r="E409">
            <v>43546</v>
          </cell>
          <cell r="F409">
            <v>1000</v>
          </cell>
          <cell r="G409">
            <v>300191</v>
          </cell>
          <cell r="H409" t="str">
            <v>10</v>
          </cell>
          <cell r="I409" t="str">
            <v>M</v>
          </cell>
          <cell r="J409">
            <v>43546</v>
          </cell>
          <cell r="K409">
            <v>43546</v>
          </cell>
          <cell r="L409" t="str">
            <v>WO</v>
          </cell>
          <cell r="M409" t="str">
            <v>KG</v>
          </cell>
          <cell r="N409" t="str">
            <v xml:space="preserve">       PL001</v>
          </cell>
          <cell r="O409">
            <v>43419</v>
          </cell>
          <cell r="P409">
            <v>0</v>
          </cell>
          <cell r="Q409" t="str">
            <v>Enrob Batonnet OREO New</v>
          </cell>
          <cell r="R409" t="str">
            <v xml:space="preserve"> </v>
          </cell>
          <cell r="S409"/>
          <cell r="T409" t="str">
            <v xml:space="preserve"> </v>
          </cell>
          <cell r="U409" t="str">
            <v xml:space="preserve"> BT vérifié//Ordre créé</v>
          </cell>
          <cell r="V409" t="str">
            <v xml:space="preserve"> </v>
          </cell>
          <cell r="W409" t="str">
            <v xml:space="preserve"> </v>
          </cell>
          <cell r="X409" t="str">
            <v xml:space="preserve"> </v>
          </cell>
          <cell r="Y409" t="str">
            <v xml:space="preserve"> </v>
          </cell>
          <cell r="Z409" t="str">
            <v xml:space="preserve"> </v>
          </cell>
          <cell r="AA409"/>
          <cell r="AB409"/>
          <cell r="AC409" t="str">
            <v>FSC</v>
          </cell>
          <cell r="AD409" t="str">
            <v xml:space="preserve"> </v>
          </cell>
          <cell r="AE409" t="str">
            <v xml:space="preserve"> </v>
          </cell>
          <cell r="AF409"/>
          <cell r="AG409" t="str">
            <v xml:space="preserve"> </v>
          </cell>
          <cell r="AH409" t="str">
            <v xml:space="preserve"> </v>
          </cell>
          <cell r="AI409">
            <v>1247071</v>
          </cell>
          <cell r="AJ409" t="str">
            <v>FR22000478</v>
          </cell>
          <cell r="AK409">
            <v>0</v>
          </cell>
          <cell r="AL409">
            <v>0</v>
          </cell>
          <cell r="AM409" t="str">
            <v xml:space="preserve"> </v>
          </cell>
          <cell r="AN409"/>
          <cell r="AO409" t="str">
            <v>[ENROB]</v>
          </cell>
          <cell r="AP409">
            <v>43547</v>
          </cell>
        </row>
        <row r="410">
          <cell r="B410">
            <v>2752077</v>
          </cell>
          <cell r="C410">
            <v>22000478</v>
          </cell>
          <cell r="D410" t="str">
            <v>Enrob Batonnet OREO New</v>
          </cell>
          <cell r="E410">
            <v>43546</v>
          </cell>
          <cell r="F410">
            <v>1000</v>
          </cell>
          <cell r="G410">
            <v>300191</v>
          </cell>
          <cell r="H410" t="str">
            <v>10</v>
          </cell>
          <cell r="I410" t="str">
            <v>M</v>
          </cell>
          <cell r="J410">
            <v>43546</v>
          </cell>
          <cell r="K410">
            <v>43546</v>
          </cell>
          <cell r="L410" t="str">
            <v>WO</v>
          </cell>
          <cell r="M410" t="str">
            <v>KG</v>
          </cell>
          <cell r="N410" t="str">
            <v xml:space="preserve">       PL001</v>
          </cell>
          <cell r="O410">
            <v>43419</v>
          </cell>
          <cell r="P410">
            <v>0</v>
          </cell>
          <cell r="Q410" t="str">
            <v>Enrob Batonnet OREO New</v>
          </cell>
          <cell r="R410" t="str">
            <v xml:space="preserve"> </v>
          </cell>
          <cell r="S410"/>
          <cell r="T410" t="str">
            <v xml:space="preserve"> </v>
          </cell>
          <cell r="U410" t="str">
            <v xml:space="preserve"> BT vérifié//Ordre créé</v>
          </cell>
          <cell r="V410" t="str">
            <v xml:space="preserve"> </v>
          </cell>
          <cell r="W410" t="str">
            <v xml:space="preserve"> </v>
          </cell>
          <cell r="X410" t="str">
            <v xml:space="preserve"> </v>
          </cell>
          <cell r="Y410" t="str">
            <v xml:space="preserve"> </v>
          </cell>
          <cell r="Z410" t="str">
            <v xml:space="preserve"> </v>
          </cell>
          <cell r="AA410"/>
          <cell r="AB410"/>
          <cell r="AC410" t="str">
            <v>FSC</v>
          </cell>
          <cell r="AD410" t="str">
            <v xml:space="preserve"> </v>
          </cell>
          <cell r="AE410" t="str">
            <v xml:space="preserve"> </v>
          </cell>
          <cell r="AF410"/>
          <cell r="AG410" t="str">
            <v xml:space="preserve"> </v>
          </cell>
          <cell r="AH410" t="str">
            <v xml:space="preserve"> </v>
          </cell>
          <cell r="AI410">
            <v>1247071</v>
          </cell>
          <cell r="AJ410" t="str">
            <v>FR22000478</v>
          </cell>
          <cell r="AK410">
            <v>0</v>
          </cell>
          <cell r="AL410">
            <v>0</v>
          </cell>
          <cell r="AM410" t="str">
            <v xml:space="preserve"> </v>
          </cell>
          <cell r="AN410"/>
          <cell r="AO410" t="str">
            <v>[ENROB]</v>
          </cell>
          <cell r="AP410">
            <v>43547</v>
          </cell>
        </row>
        <row r="411">
          <cell r="B411"/>
          <cell r="C411"/>
          <cell r="D411"/>
          <cell r="E411"/>
          <cell r="F411"/>
          <cell r="G411"/>
          <cell r="H411"/>
          <cell r="I411"/>
          <cell r="J411"/>
          <cell r="K411"/>
          <cell r="L411"/>
          <cell r="M411"/>
          <cell r="N411"/>
          <cell r="O411"/>
          <cell r="P411"/>
          <cell r="Q411"/>
          <cell r="R411"/>
          <cell r="S411"/>
          <cell r="T411"/>
          <cell r="U411"/>
          <cell r="V411"/>
          <cell r="W411"/>
          <cell r="X411"/>
          <cell r="Y411"/>
          <cell r="Z411"/>
          <cell r="AA411"/>
          <cell r="AB411"/>
          <cell r="AC411"/>
          <cell r="AD411"/>
          <cell r="AE411"/>
          <cell r="AF411"/>
          <cell r="AG411"/>
          <cell r="AH411"/>
          <cell r="AI411"/>
          <cell r="AJ411"/>
          <cell r="AK411"/>
          <cell r="AL411"/>
          <cell r="AM411"/>
          <cell r="AN411"/>
          <cell r="AO411"/>
          <cell r="AP411"/>
        </row>
        <row r="412">
          <cell r="B412">
            <v>2751971</v>
          </cell>
          <cell r="C412">
            <v>22000080</v>
          </cell>
          <cell r="D412" t="str">
            <v>SCE Cacao Maigre C9 PALL/0313</v>
          </cell>
          <cell r="E412">
            <v>43549</v>
          </cell>
          <cell r="F412">
            <v>1600</v>
          </cell>
          <cell r="G412">
            <v>300191</v>
          </cell>
          <cell r="H412" t="str">
            <v>10</v>
          </cell>
          <cell r="I412" t="str">
            <v>M</v>
          </cell>
          <cell r="J412">
            <v>43549</v>
          </cell>
          <cell r="K412">
            <v>43549</v>
          </cell>
          <cell r="L412" t="str">
            <v>WO</v>
          </cell>
          <cell r="M412" t="str">
            <v>KG</v>
          </cell>
          <cell r="N412" t="str">
            <v xml:space="preserve">       PL001</v>
          </cell>
          <cell r="O412">
            <v>43419</v>
          </cell>
          <cell r="P412">
            <v>0</v>
          </cell>
          <cell r="Q412" t="str">
            <v>SCE Cacao Maigre C9 PALL/0313</v>
          </cell>
          <cell r="R412" t="str">
            <v xml:space="preserve"> </v>
          </cell>
          <cell r="S412"/>
          <cell r="T412" t="str">
            <v xml:space="preserve"> </v>
          </cell>
          <cell r="U412" t="str">
            <v xml:space="preserve"> BT vérifié//Ordre créé</v>
          </cell>
          <cell r="V412" t="str">
            <v xml:space="preserve"> </v>
          </cell>
          <cell r="W412" t="str">
            <v xml:space="preserve"> </v>
          </cell>
          <cell r="X412" t="str">
            <v xml:space="preserve"> </v>
          </cell>
          <cell r="Y412" t="str">
            <v xml:space="preserve"> </v>
          </cell>
          <cell r="Z412" t="str">
            <v xml:space="preserve"> </v>
          </cell>
          <cell r="AA412"/>
          <cell r="AB412"/>
          <cell r="AC412" t="str">
            <v>FSC</v>
          </cell>
          <cell r="AD412" t="str">
            <v xml:space="preserve"> </v>
          </cell>
          <cell r="AE412" t="str">
            <v xml:space="preserve"> </v>
          </cell>
          <cell r="AF412"/>
          <cell r="AG412" t="str">
            <v xml:space="preserve"> </v>
          </cell>
          <cell r="AH412" t="str">
            <v xml:space="preserve"> </v>
          </cell>
          <cell r="AI412">
            <v>1148525</v>
          </cell>
          <cell r="AJ412" t="str">
            <v>FR12800232</v>
          </cell>
          <cell r="AK412">
            <v>0</v>
          </cell>
          <cell r="AL412">
            <v>0</v>
          </cell>
          <cell r="AM412" t="str">
            <v xml:space="preserve"> </v>
          </cell>
          <cell r="AN412"/>
          <cell r="AO412" t="str">
            <v>[0313]</v>
          </cell>
          <cell r="AP412">
            <v>43564</v>
          </cell>
        </row>
        <row r="413">
          <cell r="B413">
            <v>2751973</v>
          </cell>
          <cell r="C413">
            <v>22000080</v>
          </cell>
          <cell r="D413" t="str">
            <v>SCE Cacao Maigre C9 PALL/0313</v>
          </cell>
          <cell r="E413">
            <v>43549</v>
          </cell>
          <cell r="F413">
            <v>1600</v>
          </cell>
          <cell r="G413">
            <v>300191</v>
          </cell>
          <cell r="H413" t="str">
            <v>10</v>
          </cell>
          <cell r="I413" t="str">
            <v>M</v>
          </cell>
          <cell r="J413">
            <v>43549</v>
          </cell>
          <cell r="K413">
            <v>43549</v>
          </cell>
          <cell r="L413" t="str">
            <v>WO</v>
          </cell>
          <cell r="M413" t="str">
            <v>KG</v>
          </cell>
          <cell r="N413" t="str">
            <v xml:space="preserve">       PL001</v>
          </cell>
          <cell r="O413">
            <v>43419</v>
          </cell>
          <cell r="P413">
            <v>0</v>
          </cell>
          <cell r="Q413" t="str">
            <v>SCE Cacao Maigre C9 PALL/0313</v>
          </cell>
          <cell r="R413" t="str">
            <v xml:space="preserve"> </v>
          </cell>
          <cell r="S413"/>
          <cell r="T413" t="str">
            <v xml:space="preserve"> </v>
          </cell>
          <cell r="U413" t="str">
            <v xml:space="preserve"> BT vérifié//Ordre créé</v>
          </cell>
          <cell r="V413" t="str">
            <v xml:space="preserve"> </v>
          </cell>
          <cell r="W413" t="str">
            <v xml:space="preserve"> </v>
          </cell>
          <cell r="X413" t="str">
            <v xml:space="preserve"> </v>
          </cell>
          <cell r="Y413" t="str">
            <v xml:space="preserve"> </v>
          </cell>
          <cell r="Z413" t="str">
            <v xml:space="preserve"> </v>
          </cell>
          <cell r="AA413"/>
          <cell r="AB413"/>
          <cell r="AC413" t="str">
            <v>FSC</v>
          </cell>
          <cell r="AD413" t="str">
            <v xml:space="preserve"> </v>
          </cell>
          <cell r="AE413" t="str">
            <v xml:space="preserve"> </v>
          </cell>
          <cell r="AF413"/>
          <cell r="AG413" t="str">
            <v xml:space="preserve"> </v>
          </cell>
          <cell r="AH413" t="str">
            <v xml:space="preserve"> </v>
          </cell>
          <cell r="AI413">
            <v>1148525</v>
          </cell>
          <cell r="AJ413" t="str">
            <v>FR12800232</v>
          </cell>
          <cell r="AK413">
            <v>0</v>
          </cell>
          <cell r="AL413">
            <v>0</v>
          </cell>
          <cell r="AM413" t="str">
            <v xml:space="preserve"> </v>
          </cell>
          <cell r="AN413"/>
          <cell r="AO413" t="str">
            <v>[0313]</v>
          </cell>
          <cell r="AP413">
            <v>43564</v>
          </cell>
        </row>
        <row r="414">
          <cell r="B414">
            <v>2751972</v>
          </cell>
          <cell r="C414">
            <v>22000080</v>
          </cell>
          <cell r="D414" t="str">
            <v>SCE Cacao Maigre C9 PALL/0313</v>
          </cell>
          <cell r="E414">
            <v>43549</v>
          </cell>
          <cell r="F414">
            <v>1600</v>
          </cell>
          <cell r="G414">
            <v>300191</v>
          </cell>
          <cell r="H414" t="str">
            <v>10</v>
          </cell>
          <cell r="I414" t="str">
            <v>M</v>
          </cell>
          <cell r="J414">
            <v>43549</v>
          </cell>
          <cell r="K414">
            <v>43549</v>
          </cell>
          <cell r="L414" t="str">
            <v>WO</v>
          </cell>
          <cell r="M414" t="str">
            <v>KG</v>
          </cell>
          <cell r="N414" t="str">
            <v xml:space="preserve">       PL001</v>
          </cell>
          <cell r="O414">
            <v>43419</v>
          </cell>
          <cell r="P414">
            <v>0</v>
          </cell>
          <cell r="Q414" t="str">
            <v>SCE Cacao Maigre C9 PALL/0313</v>
          </cell>
          <cell r="R414" t="str">
            <v xml:space="preserve"> </v>
          </cell>
          <cell r="S414"/>
          <cell r="T414" t="str">
            <v xml:space="preserve"> </v>
          </cell>
          <cell r="U414" t="str">
            <v xml:space="preserve"> BT vérifié//Ordre créé</v>
          </cell>
          <cell r="V414" t="str">
            <v xml:space="preserve"> </v>
          </cell>
          <cell r="W414" t="str">
            <v xml:space="preserve"> </v>
          </cell>
          <cell r="X414" t="str">
            <v xml:space="preserve"> </v>
          </cell>
          <cell r="Y414" t="str">
            <v xml:space="preserve"> </v>
          </cell>
          <cell r="Z414" t="str">
            <v xml:space="preserve"> </v>
          </cell>
          <cell r="AA414"/>
          <cell r="AB414"/>
          <cell r="AC414" t="str">
            <v>FSC</v>
          </cell>
          <cell r="AD414" t="str">
            <v xml:space="preserve"> </v>
          </cell>
          <cell r="AE414" t="str">
            <v xml:space="preserve"> </v>
          </cell>
          <cell r="AF414"/>
          <cell r="AG414" t="str">
            <v xml:space="preserve"> </v>
          </cell>
          <cell r="AH414" t="str">
            <v xml:space="preserve"> </v>
          </cell>
          <cell r="AI414">
            <v>1148525</v>
          </cell>
          <cell r="AJ414" t="str">
            <v>FR12800232</v>
          </cell>
          <cell r="AK414">
            <v>0</v>
          </cell>
          <cell r="AL414">
            <v>0</v>
          </cell>
          <cell r="AM414" t="str">
            <v xml:space="preserve"> </v>
          </cell>
          <cell r="AN414"/>
          <cell r="AO414" t="str">
            <v>[0313]</v>
          </cell>
          <cell r="AP414">
            <v>43564</v>
          </cell>
        </row>
        <row r="415">
          <cell r="B415">
            <v>2751970</v>
          </cell>
          <cell r="C415">
            <v>22000080</v>
          </cell>
          <cell r="D415" t="str">
            <v>SCE Cacao Maigre C9 PALL/0313</v>
          </cell>
          <cell r="E415">
            <v>43549</v>
          </cell>
          <cell r="F415">
            <v>1600</v>
          </cell>
          <cell r="G415">
            <v>300191</v>
          </cell>
          <cell r="H415" t="str">
            <v>10</v>
          </cell>
          <cell r="I415" t="str">
            <v>M</v>
          </cell>
          <cell r="J415">
            <v>43549</v>
          </cell>
          <cell r="K415">
            <v>43549</v>
          </cell>
          <cell r="L415" t="str">
            <v>WO</v>
          </cell>
          <cell r="M415" t="str">
            <v>KG</v>
          </cell>
          <cell r="N415" t="str">
            <v xml:space="preserve">       PL001</v>
          </cell>
          <cell r="O415">
            <v>43419</v>
          </cell>
          <cell r="P415">
            <v>0</v>
          </cell>
          <cell r="Q415" t="str">
            <v>SCE Cacao Maigre C9 PALL/0313</v>
          </cell>
          <cell r="R415" t="str">
            <v xml:space="preserve"> </v>
          </cell>
          <cell r="S415"/>
          <cell r="T415" t="str">
            <v xml:space="preserve"> </v>
          </cell>
          <cell r="U415" t="str">
            <v xml:space="preserve"> BT vérifié//Ordre créé</v>
          </cell>
          <cell r="V415" t="str">
            <v xml:space="preserve"> </v>
          </cell>
          <cell r="W415" t="str">
            <v xml:space="preserve"> </v>
          </cell>
          <cell r="X415" t="str">
            <v xml:space="preserve"> </v>
          </cell>
          <cell r="Y415" t="str">
            <v xml:space="preserve"> </v>
          </cell>
          <cell r="Z415" t="str">
            <v xml:space="preserve"> </v>
          </cell>
          <cell r="AA415"/>
          <cell r="AB415"/>
          <cell r="AC415" t="str">
            <v>FSC</v>
          </cell>
          <cell r="AD415" t="str">
            <v xml:space="preserve"> </v>
          </cell>
          <cell r="AE415" t="str">
            <v xml:space="preserve"> </v>
          </cell>
          <cell r="AF415"/>
          <cell r="AG415" t="str">
            <v xml:space="preserve"> </v>
          </cell>
          <cell r="AH415" t="str">
            <v xml:space="preserve"> </v>
          </cell>
          <cell r="AI415">
            <v>1148525</v>
          </cell>
          <cell r="AJ415" t="str">
            <v>FR12800232</v>
          </cell>
          <cell r="AK415">
            <v>0</v>
          </cell>
          <cell r="AL415">
            <v>0</v>
          </cell>
          <cell r="AM415" t="str">
            <v xml:space="preserve"> </v>
          </cell>
          <cell r="AN415"/>
          <cell r="AO415" t="str">
            <v>[0313]</v>
          </cell>
          <cell r="AP415">
            <v>43564</v>
          </cell>
        </row>
        <row r="416">
          <cell r="B416">
            <v>2751998</v>
          </cell>
          <cell r="C416">
            <v>22000268</v>
          </cell>
          <cell r="D416" t="str">
            <v>SCE Cacao Maigre C9 FUT/0313</v>
          </cell>
          <cell r="E416">
            <v>43549</v>
          </cell>
          <cell r="F416">
            <v>1200</v>
          </cell>
          <cell r="G416">
            <v>300191</v>
          </cell>
          <cell r="H416" t="str">
            <v>10</v>
          </cell>
          <cell r="I416" t="str">
            <v>M</v>
          </cell>
          <cell r="J416">
            <v>43549</v>
          </cell>
          <cell r="K416">
            <v>43549</v>
          </cell>
          <cell r="L416" t="str">
            <v>WO</v>
          </cell>
          <cell r="M416" t="str">
            <v>KG</v>
          </cell>
          <cell r="N416" t="str">
            <v xml:space="preserve">       PL001</v>
          </cell>
          <cell r="O416">
            <v>43419</v>
          </cell>
          <cell r="P416">
            <v>0</v>
          </cell>
          <cell r="Q416" t="str">
            <v>SCE Cacao Maigre C9 FUT/0313</v>
          </cell>
          <cell r="R416" t="str">
            <v xml:space="preserve"> </v>
          </cell>
          <cell r="S416"/>
          <cell r="T416" t="str">
            <v xml:space="preserve"> </v>
          </cell>
          <cell r="U416" t="str">
            <v xml:space="preserve"> BT vérifié//Ordre créé</v>
          </cell>
          <cell r="V416" t="str">
            <v xml:space="preserve"> </v>
          </cell>
          <cell r="W416" t="str">
            <v xml:space="preserve"> </v>
          </cell>
          <cell r="X416" t="str">
            <v xml:space="preserve"> </v>
          </cell>
          <cell r="Y416" t="str">
            <v xml:space="preserve"> </v>
          </cell>
          <cell r="Z416" t="str">
            <v xml:space="preserve"> </v>
          </cell>
          <cell r="AA416"/>
          <cell r="AB416"/>
          <cell r="AC416" t="str">
            <v>FSC</v>
          </cell>
          <cell r="AD416" t="str">
            <v xml:space="preserve"> </v>
          </cell>
          <cell r="AE416" t="str">
            <v xml:space="preserve"> </v>
          </cell>
          <cell r="AF416"/>
          <cell r="AG416" t="str">
            <v xml:space="preserve"> </v>
          </cell>
          <cell r="AH416" t="str">
            <v xml:space="preserve"> </v>
          </cell>
          <cell r="AI416">
            <v>1157460</v>
          </cell>
          <cell r="AJ416" t="str">
            <v>FR12800232F</v>
          </cell>
          <cell r="AK416">
            <v>0</v>
          </cell>
          <cell r="AL416">
            <v>0</v>
          </cell>
          <cell r="AM416" t="str">
            <v xml:space="preserve"> </v>
          </cell>
          <cell r="AN416"/>
          <cell r="AO416" t="str">
            <v>[0313]</v>
          </cell>
          <cell r="AP416">
            <v>43564</v>
          </cell>
        </row>
        <row r="417">
          <cell r="B417">
            <v>2752197</v>
          </cell>
          <cell r="C417">
            <v>22000080</v>
          </cell>
          <cell r="D417" t="str">
            <v>SCE Cacao Maigre C9 PALL/0313</v>
          </cell>
          <cell r="E417">
            <v>43549</v>
          </cell>
          <cell r="F417">
            <v>1600</v>
          </cell>
          <cell r="G417">
            <v>300191</v>
          </cell>
          <cell r="H417" t="str">
            <v>10</v>
          </cell>
          <cell r="I417" t="str">
            <v>M</v>
          </cell>
          <cell r="J417">
            <v>43549</v>
          </cell>
          <cell r="K417">
            <v>43549</v>
          </cell>
          <cell r="L417" t="str">
            <v>WO</v>
          </cell>
          <cell r="M417" t="str">
            <v>KG</v>
          </cell>
          <cell r="N417" t="str">
            <v xml:space="preserve">       PL001</v>
          </cell>
          <cell r="O417">
            <v>43420</v>
          </cell>
          <cell r="P417">
            <v>0</v>
          </cell>
          <cell r="Q417" t="str">
            <v>SCE Cacao Maigre C9 PALL/0313</v>
          </cell>
          <cell r="R417" t="str">
            <v xml:space="preserve"> </v>
          </cell>
          <cell r="S417"/>
          <cell r="T417" t="str">
            <v xml:space="preserve"> </v>
          </cell>
          <cell r="U417" t="str">
            <v xml:space="preserve"> BT vérifié//Ordre créé</v>
          </cell>
          <cell r="V417" t="str">
            <v xml:space="preserve"> </v>
          </cell>
          <cell r="W417" t="str">
            <v xml:space="preserve"> </v>
          </cell>
          <cell r="X417" t="str">
            <v xml:space="preserve"> </v>
          </cell>
          <cell r="Y417" t="str">
            <v xml:space="preserve"> </v>
          </cell>
          <cell r="Z417" t="str">
            <v xml:space="preserve"> </v>
          </cell>
          <cell r="AA417"/>
          <cell r="AB417"/>
          <cell r="AC417" t="str">
            <v>FSC</v>
          </cell>
          <cell r="AD417" t="str">
            <v xml:space="preserve"> </v>
          </cell>
          <cell r="AE417" t="str">
            <v xml:space="preserve"> </v>
          </cell>
          <cell r="AF417"/>
          <cell r="AG417" t="str">
            <v xml:space="preserve"> </v>
          </cell>
          <cell r="AH417" t="str">
            <v xml:space="preserve"> </v>
          </cell>
          <cell r="AI417">
            <v>1148525</v>
          </cell>
          <cell r="AJ417" t="str">
            <v>FR12800232</v>
          </cell>
          <cell r="AK417">
            <v>0</v>
          </cell>
          <cell r="AL417">
            <v>0</v>
          </cell>
          <cell r="AM417" t="str">
            <v xml:space="preserve"> </v>
          </cell>
          <cell r="AN417"/>
          <cell r="AO417" t="str">
            <v>[0313]</v>
          </cell>
          <cell r="AP417">
            <v>43564</v>
          </cell>
        </row>
        <row r="418">
          <cell r="B418">
            <v>2752198</v>
          </cell>
          <cell r="C418">
            <v>22000080</v>
          </cell>
          <cell r="D418" t="str">
            <v>SCE Cacao Maigre C9 PALL/0313</v>
          </cell>
          <cell r="E418">
            <v>43549</v>
          </cell>
          <cell r="F418">
            <v>1600</v>
          </cell>
          <cell r="G418">
            <v>300191</v>
          </cell>
          <cell r="H418" t="str">
            <v>10</v>
          </cell>
          <cell r="I418" t="str">
            <v>M</v>
          </cell>
          <cell r="J418">
            <v>43549</v>
          </cell>
          <cell r="K418">
            <v>43549</v>
          </cell>
          <cell r="L418" t="str">
            <v>WO</v>
          </cell>
          <cell r="M418" t="str">
            <v>KG</v>
          </cell>
          <cell r="N418" t="str">
            <v xml:space="preserve">       PL001</v>
          </cell>
          <cell r="O418">
            <v>43420</v>
          </cell>
          <cell r="P418">
            <v>0</v>
          </cell>
          <cell r="Q418" t="str">
            <v>SCE Cacao Maigre C9 PALL/0313</v>
          </cell>
          <cell r="R418" t="str">
            <v xml:space="preserve"> </v>
          </cell>
          <cell r="S418"/>
          <cell r="T418" t="str">
            <v xml:space="preserve"> </v>
          </cell>
          <cell r="U418" t="str">
            <v xml:space="preserve"> BT vérifié//Ordre créé</v>
          </cell>
          <cell r="V418" t="str">
            <v xml:space="preserve"> </v>
          </cell>
          <cell r="W418" t="str">
            <v xml:space="preserve"> </v>
          </cell>
          <cell r="X418" t="str">
            <v xml:space="preserve"> </v>
          </cell>
          <cell r="Y418" t="str">
            <v xml:space="preserve"> </v>
          </cell>
          <cell r="Z418" t="str">
            <v xml:space="preserve"> </v>
          </cell>
          <cell r="AA418"/>
          <cell r="AB418"/>
          <cell r="AC418" t="str">
            <v>FSC</v>
          </cell>
          <cell r="AD418" t="str">
            <v xml:space="preserve"> </v>
          </cell>
          <cell r="AE418" t="str">
            <v xml:space="preserve"> </v>
          </cell>
          <cell r="AF418"/>
          <cell r="AG418" t="str">
            <v xml:space="preserve"> </v>
          </cell>
          <cell r="AH418" t="str">
            <v xml:space="preserve"> </v>
          </cell>
          <cell r="AI418">
            <v>1148525</v>
          </cell>
          <cell r="AJ418" t="str">
            <v>FR12800232</v>
          </cell>
          <cell r="AK418">
            <v>0</v>
          </cell>
          <cell r="AL418">
            <v>0</v>
          </cell>
          <cell r="AM418" t="str">
            <v xml:space="preserve"> </v>
          </cell>
          <cell r="AN418"/>
          <cell r="AO418" t="str">
            <v>[0313]</v>
          </cell>
          <cell r="AP418">
            <v>43564</v>
          </cell>
        </row>
        <row r="419">
          <cell r="B419">
            <v>2827308</v>
          </cell>
          <cell r="C419">
            <v>22000080</v>
          </cell>
          <cell r="D419" t="str">
            <v>SCE Cacao Maigre C9 PALL/0313</v>
          </cell>
          <cell r="E419">
            <v>43549</v>
          </cell>
          <cell r="F419">
            <v>1600</v>
          </cell>
          <cell r="G419">
            <v>300191</v>
          </cell>
          <cell r="H419" t="str">
            <v>15</v>
          </cell>
          <cell r="I419" t="str">
            <v>M</v>
          </cell>
          <cell r="J419">
            <v>43549</v>
          </cell>
          <cell r="K419">
            <v>43549</v>
          </cell>
          <cell r="L419" t="str">
            <v>WO</v>
          </cell>
          <cell r="M419" t="str">
            <v>KG</v>
          </cell>
          <cell r="N419" t="str">
            <v xml:space="preserve">       PL001</v>
          </cell>
          <cell r="O419">
            <v>43454</v>
          </cell>
          <cell r="P419">
            <v>0</v>
          </cell>
          <cell r="Q419" t="str">
            <v>SCE Cacao Maigre C9 PALL/0313</v>
          </cell>
          <cell r="R419" t="str">
            <v xml:space="preserve"> </v>
          </cell>
          <cell r="S419"/>
          <cell r="T419" t="str">
            <v xml:space="preserve"> </v>
          </cell>
          <cell r="U419" t="str">
            <v>BT comm. client non traité//Or</v>
          </cell>
          <cell r="V419" t="str">
            <v xml:space="preserve"> </v>
          </cell>
          <cell r="W419" t="str">
            <v xml:space="preserve"> </v>
          </cell>
          <cell r="X419" t="str">
            <v xml:space="preserve"> </v>
          </cell>
          <cell r="Y419" t="str">
            <v xml:space="preserve"> </v>
          </cell>
          <cell r="Z419" t="str">
            <v xml:space="preserve"> </v>
          </cell>
          <cell r="AA419"/>
          <cell r="AB419"/>
          <cell r="AC419" t="str">
            <v>FSC</v>
          </cell>
          <cell r="AD419" t="str">
            <v xml:space="preserve"> </v>
          </cell>
          <cell r="AE419" t="str">
            <v xml:space="preserve"> </v>
          </cell>
          <cell r="AF419"/>
          <cell r="AG419" t="str">
            <v xml:space="preserve"> </v>
          </cell>
          <cell r="AH419" t="str">
            <v xml:space="preserve"> </v>
          </cell>
          <cell r="AI419">
            <v>1148525</v>
          </cell>
          <cell r="AJ419" t="str">
            <v>FR12800232</v>
          </cell>
          <cell r="AK419">
            <v>0</v>
          </cell>
          <cell r="AL419">
            <v>0</v>
          </cell>
          <cell r="AM419" t="str">
            <v xml:space="preserve"> </v>
          </cell>
          <cell r="AN419"/>
          <cell r="AO419" t="str">
            <v>[0313]</v>
          </cell>
          <cell r="AP419">
            <v>43564</v>
          </cell>
        </row>
        <row r="420">
          <cell r="B420">
            <v>2751985</v>
          </cell>
          <cell r="C420">
            <v>22000142</v>
          </cell>
          <cell r="D420" t="str">
            <v>SCE Caramel Lait C9 FUT/0316</v>
          </cell>
          <cell r="E420">
            <v>43549</v>
          </cell>
          <cell r="F420">
            <v>1200</v>
          </cell>
          <cell r="G420">
            <v>300191</v>
          </cell>
          <cell r="H420" t="str">
            <v>10</v>
          </cell>
          <cell r="I420" t="str">
            <v>M</v>
          </cell>
          <cell r="J420">
            <v>43549</v>
          </cell>
          <cell r="K420">
            <v>43549</v>
          </cell>
          <cell r="L420" t="str">
            <v>WO</v>
          </cell>
          <cell r="M420" t="str">
            <v>KG</v>
          </cell>
          <cell r="N420" t="str">
            <v xml:space="preserve">       PL001</v>
          </cell>
          <cell r="O420">
            <v>43419</v>
          </cell>
          <cell r="P420">
            <v>0</v>
          </cell>
          <cell r="Q420" t="str">
            <v>SCE Caramel Lait C9 FUT/0316</v>
          </cell>
          <cell r="R420" t="str">
            <v xml:space="preserve"> </v>
          </cell>
          <cell r="S420"/>
          <cell r="T420" t="str">
            <v xml:space="preserve"> </v>
          </cell>
          <cell r="U420" t="str">
            <v xml:space="preserve"> BT vérifié//Ordre créé</v>
          </cell>
          <cell r="V420" t="str">
            <v xml:space="preserve"> </v>
          </cell>
          <cell r="W420" t="str">
            <v xml:space="preserve"> </v>
          </cell>
          <cell r="X420" t="str">
            <v xml:space="preserve"> </v>
          </cell>
          <cell r="Y420" t="str">
            <v xml:space="preserve"> </v>
          </cell>
          <cell r="Z420" t="str">
            <v xml:space="preserve"> </v>
          </cell>
          <cell r="AA420"/>
          <cell r="AB420"/>
          <cell r="AC420" t="str">
            <v>FSC</v>
          </cell>
          <cell r="AD420" t="str">
            <v xml:space="preserve"> </v>
          </cell>
          <cell r="AE420" t="str">
            <v xml:space="preserve"> </v>
          </cell>
          <cell r="AF420"/>
          <cell r="AG420" t="str">
            <v xml:space="preserve"> </v>
          </cell>
          <cell r="AH420" t="str">
            <v xml:space="preserve"> </v>
          </cell>
          <cell r="AI420">
            <v>1148587</v>
          </cell>
          <cell r="AJ420" t="str">
            <v>FR12800586</v>
          </cell>
          <cell r="AK420">
            <v>0</v>
          </cell>
          <cell r="AL420">
            <v>0</v>
          </cell>
          <cell r="AM420" t="str">
            <v xml:space="preserve"> </v>
          </cell>
          <cell r="AN420"/>
          <cell r="AO420" t="str">
            <v>[0316]</v>
          </cell>
          <cell r="AP420">
            <v>43580</v>
          </cell>
        </row>
        <row r="421">
          <cell r="B421">
            <v>2751975</v>
          </cell>
          <cell r="C421">
            <v>22000084</v>
          </cell>
          <cell r="D421" t="str">
            <v>SCE Caramel BS C14 FUT/0317</v>
          </cell>
          <cell r="E421">
            <v>43549</v>
          </cell>
          <cell r="F421">
            <v>1600</v>
          </cell>
          <cell r="G421">
            <v>300191</v>
          </cell>
          <cell r="H421" t="str">
            <v>10</v>
          </cell>
          <cell r="I421" t="str">
            <v>M</v>
          </cell>
          <cell r="J421">
            <v>43549</v>
          </cell>
          <cell r="K421">
            <v>43549</v>
          </cell>
          <cell r="L421" t="str">
            <v>WO</v>
          </cell>
          <cell r="M421" t="str">
            <v>KG</v>
          </cell>
          <cell r="N421" t="str">
            <v xml:space="preserve">       PL001</v>
          </cell>
          <cell r="O421">
            <v>43419</v>
          </cell>
          <cell r="P421">
            <v>0</v>
          </cell>
          <cell r="Q421" t="str">
            <v>SCE Caramel BS C14 FUT/0317</v>
          </cell>
          <cell r="R421" t="str">
            <v xml:space="preserve"> </v>
          </cell>
          <cell r="S421"/>
          <cell r="T421" t="str">
            <v xml:space="preserve"> </v>
          </cell>
          <cell r="U421" t="str">
            <v xml:space="preserve"> BT vérifié//Ordre créé</v>
          </cell>
          <cell r="V421" t="str">
            <v xml:space="preserve"> </v>
          </cell>
          <cell r="W421" t="str">
            <v xml:space="preserve"> </v>
          </cell>
          <cell r="X421" t="str">
            <v xml:space="preserve"> </v>
          </cell>
          <cell r="Y421" t="str">
            <v xml:space="preserve"> </v>
          </cell>
          <cell r="Z421" t="str">
            <v xml:space="preserve"> </v>
          </cell>
          <cell r="AA421"/>
          <cell r="AB421"/>
          <cell r="AC421" t="str">
            <v>FSC</v>
          </cell>
          <cell r="AD421" t="str">
            <v xml:space="preserve"> </v>
          </cell>
          <cell r="AE421" t="str">
            <v xml:space="preserve"> </v>
          </cell>
          <cell r="AF421"/>
          <cell r="AG421" t="str">
            <v xml:space="preserve"> </v>
          </cell>
          <cell r="AH421" t="str">
            <v xml:space="preserve"> </v>
          </cell>
          <cell r="AI421">
            <v>1148529</v>
          </cell>
          <cell r="AJ421" t="str">
            <v>FR12800262</v>
          </cell>
          <cell r="AK421">
            <v>0</v>
          </cell>
          <cell r="AL421">
            <v>0</v>
          </cell>
          <cell r="AM421" t="str">
            <v xml:space="preserve"> </v>
          </cell>
          <cell r="AN421"/>
          <cell r="AO421" t="str">
            <v>[0317]</v>
          </cell>
          <cell r="AP421">
            <v>43609</v>
          </cell>
        </row>
        <row r="422">
          <cell r="B422">
            <v>2792682</v>
          </cell>
          <cell r="C422">
            <v>22000048</v>
          </cell>
          <cell r="D422" t="str">
            <v>SCE Gout Caramel C11 PALL/0357</v>
          </cell>
          <cell r="E422">
            <v>43549</v>
          </cell>
          <cell r="F422">
            <v>1600</v>
          </cell>
          <cell r="G422">
            <v>300191</v>
          </cell>
          <cell r="H422" t="str">
            <v>10</v>
          </cell>
          <cell r="I422" t="str">
            <v>M</v>
          </cell>
          <cell r="J422">
            <v>43549</v>
          </cell>
          <cell r="K422">
            <v>43549</v>
          </cell>
          <cell r="L422" t="str">
            <v>WO</v>
          </cell>
          <cell r="M422" t="str">
            <v>KG</v>
          </cell>
          <cell r="N422" t="str">
            <v xml:space="preserve">       PL001</v>
          </cell>
          <cell r="O422">
            <v>43438</v>
          </cell>
          <cell r="P422">
            <v>0</v>
          </cell>
          <cell r="Q422" t="str">
            <v>SCE Gout Caramel C11 PALL/0357</v>
          </cell>
          <cell r="R422" t="str">
            <v xml:space="preserve"> </v>
          </cell>
          <cell r="S422"/>
          <cell r="T422" t="str">
            <v xml:space="preserve"> </v>
          </cell>
          <cell r="U422" t="str">
            <v xml:space="preserve"> BT vérifié//Ordre créé</v>
          </cell>
          <cell r="V422" t="str">
            <v xml:space="preserve"> </v>
          </cell>
          <cell r="W422" t="str">
            <v xml:space="preserve"> </v>
          </cell>
          <cell r="X422" t="str">
            <v xml:space="preserve"> </v>
          </cell>
          <cell r="Y422" t="str">
            <v xml:space="preserve"> </v>
          </cell>
          <cell r="Z422" t="str">
            <v xml:space="preserve"> </v>
          </cell>
          <cell r="AA422"/>
          <cell r="AB422"/>
          <cell r="AC422" t="str">
            <v>FSC</v>
          </cell>
          <cell r="AD422" t="str">
            <v xml:space="preserve"> </v>
          </cell>
          <cell r="AE422" t="str">
            <v xml:space="preserve"> </v>
          </cell>
          <cell r="AF422"/>
          <cell r="AG422" t="str">
            <v xml:space="preserve"> </v>
          </cell>
          <cell r="AH422" t="str">
            <v xml:space="preserve"> </v>
          </cell>
          <cell r="AI422">
            <v>1148493</v>
          </cell>
          <cell r="AJ422" t="str">
            <v>FR12800024</v>
          </cell>
          <cell r="AK422">
            <v>0</v>
          </cell>
          <cell r="AL422">
            <v>0</v>
          </cell>
          <cell r="AM422" t="str">
            <v xml:space="preserve"> </v>
          </cell>
          <cell r="AN422"/>
          <cell r="AO422" t="str">
            <v>[0357]</v>
          </cell>
          <cell r="AP422">
            <v>43639</v>
          </cell>
        </row>
        <row r="423">
          <cell r="B423">
            <v>2792680</v>
          </cell>
          <cell r="C423">
            <v>22000048</v>
          </cell>
          <cell r="D423" t="str">
            <v>SCE Gout Caramel C11 PALL/0357</v>
          </cell>
          <cell r="E423">
            <v>43549</v>
          </cell>
          <cell r="F423">
            <v>1600</v>
          </cell>
          <cell r="G423">
            <v>300191</v>
          </cell>
          <cell r="H423" t="str">
            <v>10</v>
          </cell>
          <cell r="I423" t="str">
            <v>M</v>
          </cell>
          <cell r="J423">
            <v>43549</v>
          </cell>
          <cell r="K423">
            <v>43549</v>
          </cell>
          <cell r="L423" t="str">
            <v>WO</v>
          </cell>
          <cell r="M423" t="str">
            <v>KG</v>
          </cell>
          <cell r="N423" t="str">
            <v xml:space="preserve">       PL001</v>
          </cell>
          <cell r="O423">
            <v>43438</v>
          </cell>
          <cell r="P423">
            <v>0</v>
          </cell>
          <cell r="Q423" t="str">
            <v>SCE Gout Caramel C11 PALL/0357</v>
          </cell>
          <cell r="R423" t="str">
            <v xml:space="preserve"> </v>
          </cell>
          <cell r="S423"/>
          <cell r="T423" t="str">
            <v xml:space="preserve"> </v>
          </cell>
          <cell r="U423" t="str">
            <v xml:space="preserve"> BT vérifié//Ordre créé</v>
          </cell>
          <cell r="V423" t="str">
            <v xml:space="preserve"> </v>
          </cell>
          <cell r="W423" t="str">
            <v xml:space="preserve"> </v>
          </cell>
          <cell r="X423" t="str">
            <v xml:space="preserve"> </v>
          </cell>
          <cell r="Y423" t="str">
            <v xml:space="preserve"> </v>
          </cell>
          <cell r="Z423" t="str">
            <v xml:space="preserve"> </v>
          </cell>
          <cell r="AA423"/>
          <cell r="AB423"/>
          <cell r="AC423" t="str">
            <v>FSC</v>
          </cell>
          <cell r="AD423" t="str">
            <v xml:space="preserve"> </v>
          </cell>
          <cell r="AE423" t="str">
            <v xml:space="preserve"> </v>
          </cell>
          <cell r="AF423"/>
          <cell r="AG423" t="str">
            <v xml:space="preserve"> </v>
          </cell>
          <cell r="AH423" t="str">
            <v xml:space="preserve"> </v>
          </cell>
          <cell r="AI423">
            <v>1148493</v>
          </cell>
          <cell r="AJ423" t="str">
            <v>FR12800024</v>
          </cell>
          <cell r="AK423">
            <v>0</v>
          </cell>
          <cell r="AL423">
            <v>0</v>
          </cell>
          <cell r="AM423" t="str">
            <v xml:space="preserve"> </v>
          </cell>
          <cell r="AN423"/>
          <cell r="AO423" t="str">
            <v>[0357]</v>
          </cell>
          <cell r="AP423">
            <v>43639</v>
          </cell>
        </row>
        <row r="424">
          <cell r="B424">
            <v>2792681</v>
          </cell>
          <cell r="C424">
            <v>22000048</v>
          </cell>
          <cell r="D424" t="str">
            <v>SCE Gout Caramel C11 PALL/0357</v>
          </cell>
          <cell r="E424">
            <v>43549</v>
          </cell>
          <cell r="F424">
            <v>1600</v>
          </cell>
          <cell r="G424">
            <v>300191</v>
          </cell>
          <cell r="H424" t="str">
            <v>10</v>
          </cell>
          <cell r="I424" t="str">
            <v>M</v>
          </cell>
          <cell r="J424">
            <v>43549</v>
          </cell>
          <cell r="K424">
            <v>43549</v>
          </cell>
          <cell r="L424" t="str">
            <v>WO</v>
          </cell>
          <cell r="M424" t="str">
            <v>KG</v>
          </cell>
          <cell r="N424" t="str">
            <v xml:space="preserve">       PL001</v>
          </cell>
          <cell r="O424">
            <v>43438</v>
          </cell>
          <cell r="P424">
            <v>0</v>
          </cell>
          <cell r="Q424" t="str">
            <v>SCE Gout Caramel C11 PALL/0357</v>
          </cell>
          <cell r="R424" t="str">
            <v xml:space="preserve"> </v>
          </cell>
          <cell r="S424"/>
          <cell r="T424" t="str">
            <v xml:space="preserve"> </v>
          </cell>
          <cell r="U424" t="str">
            <v xml:space="preserve"> BT vérifié//Ordre créé</v>
          </cell>
          <cell r="V424" t="str">
            <v xml:space="preserve"> </v>
          </cell>
          <cell r="W424" t="str">
            <v xml:space="preserve"> </v>
          </cell>
          <cell r="X424" t="str">
            <v xml:space="preserve"> </v>
          </cell>
          <cell r="Y424" t="str">
            <v xml:space="preserve"> </v>
          </cell>
          <cell r="Z424" t="str">
            <v xml:space="preserve"> </v>
          </cell>
          <cell r="AA424"/>
          <cell r="AB424"/>
          <cell r="AC424" t="str">
            <v>FSC</v>
          </cell>
          <cell r="AD424" t="str">
            <v xml:space="preserve"> </v>
          </cell>
          <cell r="AE424" t="str">
            <v xml:space="preserve"> </v>
          </cell>
          <cell r="AF424"/>
          <cell r="AG424" t="str">
            <v xml:space="preserve"> </v>
          </cell>
          <cell r="AH424" t="str">
            <v xml:space="preserve"> </v>
          </cell>
          <cell r="AI424">
            <v>1148493</v>
          </cell>
          <cell r="AJ424" t="str">
            <v>FR12800024</v>
          </cell>
          <cell r="AK424">
            <v>0</v>
          </cell>
          <cell r="AL424">
            <v>0</v>
          </cell>
          <cell r="AM424" t="str">
            <v xml:space="preserve"> </v>
          </cell>
          <cell r="AN424"/>
          <cell r="AO424" t="str">
            <v>[0357]</v>
          </cell>
          <cell r="AP424">
            <v>43639</v>
          </cell>
        </row>
        <row r="425">
          <cell r="B425">
            <v>2792683</v>
          </cell>
          <cell r="C425">
            <v>22000048</v>
          </cell>
          <cell r="D425" t="str">
            <v>SCE Gout Caramel C11 PALL/0357</v>
          </cell>
          <cell r="E425">
            <v>43549</v>
          </cell>
          <cell r="F425">
            <v>1600</v>
          </cell>
          <cell r="G425">
            <v>300191</v>
          </cell>
          <cell r="H425" t="str">
            <v>10</v>
          </cell>
          <cell r="I425" t="str">
            <v>M</v>
          </cell>
          <cell r="J425">
            <v>43549</v>
          </cell>
          <cell r="K425">
            <v>43549</v>
          </cell>
          <cell r="L425" t="str">
            <v>WO</v>
          </cell>
          <cell r="M425" t="str">
            <v>KG</v>
          </cell>
          <cell r="N425" t="str">
            <v xml:space="preserve">       PL001</v>
          </cell>
          <cell r="O425">
            <v>43438</v>
          </cell>
          <cell r="P425">
            <v>0</v>
          </cell>
          <cell r="Q425" t="str">
            <v>SCE Gout Caramel C11 PALL/0357</v>
          </cell>
          <cell r="R425" t="str">
            <v xml:space="preserve"> </v>
          </cell>
          <cell r="S425"/>
          <cell r="T425" t="str">
            <v xml:space="preserve"> </v>
          </cell>
          <cell r="U425" t="str">
            <v xml:space="preserve"> BT vérifié//Ordre créé</v>
          </cell>
          <cell r="V425" t="str">
            <v xml:space="preserve"> </v>
          </cell>
          <cell r="W425" t="str">
            <v xml:space="preserve"> </v>
          </cell>
          <cell r="X425" t="str">
            <v xml:space="preserve"> </v>
          </cell>
          <cell r="Y425" t="str">
            <v xml:space="preserve"> </v>
          </cell>
          <cell r="Z425" t="str">
            <v xml:space="preserve"> </v>
          </cell>
          <cell r="AA425"/>
          <cell r="AB425"/>
          <cell r="AC425" t="str">
            <v>FSC</v>
          </cell>
          <cell r="AD425" t="str">
            <v xml:space="preserve"> </v>
          </cell>
          <cell r="AE425" t="str">
            <v xml:space="preserve"> </v>
          </cell>
          <cell r="AF425"/>
          <cell r="AG425" t="str">
            <v xml:space="preserve"> </v>
          </cell>
          <cell r="AH425" t="str">
            <v xml:space="preserve"> </v>
          </cell>
          <cell r="AI425">
            <v>1148493</v>
          </cell>
          <cell r="AJ425" t="str">
            <v>FR12800024</v>
          </cell>
          <cell r="AK425">
            <v>0</v>
          </cell>
          <cell r="AL425">
            <v>0</v>
          </cell>
          <cell r="AM425" t="str">
            <v xml:space="preserve"> </v>
          </cell>
          <cell r="AN425"/>
          <cell r="AO425" t="str">
            <v>[0357]</v>
          </cell>
          <cell r="AP425">
            <v>43639</v>
          </cell>
        </row>
        <row r="426">
          <cell r="B426">
            <v>2715738</v>
          </cell>
          <cell r="C426">
            <v>22000537</v>
          </cell>
          <cell r="D426" t="str">
            <v>SCE CitVer Mojito C9 PALL/0427</v>
          </cell>
          <cell r="E426">
            <v>43549</v>
          </cell>
          <cell r="F426">
            <v>1500</v>
          </cell>
          <cell r="G426">
            <v>300191</v>
          </cell>
          <cell r="H426" t="str">
            <v>10</v>
          </cell>
          <cell r="I426" t="str">
            <v>M</v>
          </cell>
          <cell r="J426">
            <v>43549</v>
          </cell>
          <cell r="K426">
            <v>43549</v>
          </cell>
          <cell r="L426" t="str">
            <v>WO</v>
          </cell>
          <cell r="M426" t="str">
            <v>KG</v>
          </cell>
          <cell r="N426" t="str">
            <v xml:space="preserve">       PL001</v>
          </cell>
          <cell r="O426">
            <v>43404</v>
          </cell>
          <cell r="P426">
            <v>0</v>
          </cell>
          <cell r="Q426" t="str">
            <v>SCE CitVer Mojito C9 PALL/0427</v>
          </cell>
          <cell r="R426" t="str">
            <v xml:space="preserve"> </v>
          </cell>
          <cell r="S426"/>
          <cell r="T426" t="str">
            <v xml:space="preserve"> </v>
          </cell>
          <cell r="U426" t="str">
            <v xml:space="preserve"> BT vérifié//Ordre créé</v>
          </cell>
          <cell r="V426" t="str">
            <v xml:space="preserve"> </v>
          </cell>
          <cell r="W426" t="str">
            <v xml:space="preserve"> </v>
          </cell>
          <cell r="X426" t="str">
            <v xml:space="preserve"> </v>
          </cell>
          <cell r="Y426" t="str">
            <v xml:space="preserve"> </v>
          </cell>
          <cell r="Z426" t="str">
            <v xml:space="preserve"> </v>
          </cell>
          <cell r="AA426"/>
          <cell r="AB426"/>
          <cell r="AC426" t="str">
            <v>FSC</v>
          </cell>
          <cell r="AD426" t="str">
            <v xml:space="preserve"> </v>
          </cell>
          <cell r="AE426" t="str">
            <v xml:space="preserve"> </v>
          </cell>
          <cell r="AF426"/>
          <cell r="AG426" t="str">
            <v xml:space="preserve"> </v>
          </cell>
          <cell r="AH426" t="str">
            <v xml:space="preserve"> </v>
          </cell>
          <cell r="AI426">
            <v>1255599</v>
          </cell>
          <cell r="AJ426" t="str">
            <v>FR43840499</v>
          </cell>
          <cell r="AK426">
            <v>0</v>
          </cell>
          <cell r="AL426">
            <v>0</v>
          </cell>
          <cell r="AM426" t="str">
            <v xml:space="preserve"> </v>
          </cell>
          <cell r="AN426"/>
          <cell r="AO426" t="str">
            <v>[0427]</v>
          </cell>
          <cell r="AP426">
            <v>43609</v>
          </cell>
        </row>
        <row r="427">
          <cell r="B427">
            <v>2715739</v>
          </cell>
          <cell r="C427">
            <v>22000537</v>
          </cell>
          <cell r="D427" t="str">
            <v>SCE CitVer Mojito C9 PALL/0427</v>
          </cell>
          <cell r="E427">
            <v>43549</v>
          </cell>
          <cell r="F427">
            <v>1500</v>
          </cell>
          <cell r="G427">
            <v>300191</v>
          </cell>
          <cell r="H427" t="str">
            <v>10</v>
          </cell>
          <cell r="I427" t="str">
            <v>M</v>
          </cell>
          <cell r="J427">
            <v>43549</v>
          </cell>
          <cell r="K427">
            <v>43549</v>
          </cell>
          <cell r="L427" t="str">
            <v>WO</v>
          </cell>
          <cell r="M427" t="str">
            <v>KG</v>
          </cell>
          <cell r="N427" t="str">
            <v xml:space="preserve">       PL001</v>
          </cell>
          <cell r="O427">
            <v>43404</v>
          </cell>
          <cell r="P427">
            <v>0</v>
          </cell>
          <cell r="Q427" t="str">
            <v>SCE CitVer Mojito C9 PALL/0427</v>
          </cell>
          <cell r="R427" t="str">
            <v xml:space="preserve"> </v>
          </cell>
          <cell r="S427"/>
          <cell r="T427" t="str">
            <v xml:space="preserve"> </v>
          </cell>
          <cell r="U427" t="str">
            <v xml:space="preserve"> BT vérifié//Ordre créé</v>
          </cell>
          <cell r="V427" t="str">
            <v xml:space="preserve"> </v>
          </cell>
          <cell r="W427" t="str">
            <v xml:space="preserve"> </v>
          </cell>
          <cell r="X427" t="str">
            <v xml:space="preserve"> </v>
          </cell>
          <cell r="Y427" t="str">
            <v xml:space="preserve"> </v>
          </cell>
          <cell r="Z427" t="str">
            <v xml:space="preserve"> </v>
          </cell>
          <cell r="AA427"/>
          <cell r="AB427"/>
          <cell r="AC427" t="str">
            <v>FSC</v>
          </cell>
          <cell r="AD427" t="str">
            <v xml:space="preserve"> </v>
          </cell>
          <cell r="AE427" t="str">
            <v xml:space="preserve"> </v>
          </cell>
          <cell r="AF427"/>
          <cell r="AG427" t="str">
            <v xml:space="preserve"> </v>
          </cell>
          <cell r="AH427" t="str">
            <v xml:space="preserve"> </v>
          </cell>
          <cell r="AI427">
            <v>1255599</v>
          </cell>
          <cell r="AJ427" t="str">
            <v>FR43840499</v>
          </cell>
          <cell r="AK427">
            <v>0</v>
          </cell>
          <cell r="AL427">
            <v>0</v>
          </cell>
          <cell r="AM427" t="str">
            <v xml:space="preserve"> </v>
          </cell>
          <cell r="AN427"/>
          <cell r="AO427" t="str">
            <v>[0427]</v>
          </cell>
          <cell r="AP427">
            <v>43609</v>
          </cell>
        </row>
        <row r="428">
          <cell r="B428">
            <v>2860933</v>
          </cell>
          <cell r="C428">
            <v>22000537</v>
          </cell>
          <cell r="D428" t="str">
            <v>SCE CitVer Mojito C9 PALL/0427</v>
          </cell>
          <cell r="E428">
            <v>43551</v>
          </cell>
          <cell r="F428">
            <v>1500</v>
          </cell>
          <cell r="G428">
            <v>300191</v>
          </cell>
          <cell r="H428" t="str">
            <v>10</v>
          </cell>
          <cell r="I428" t="str">
            <v>M</v>
          </cell>
          <cell r="J428">
            <v>43551</v>
          </cell>
          <cell r="K428">
            <v>43551</v>
          </cell>
          <cell r="L428" t="str">
            <v>WO</v>
          </cell>
          <cell r="M428" t="str">
            <v>KG</v>
          </cell>
          <cell r="N428" t="str">
            <v xml:space="preserve">       PL001</v>
          </cell>
          <cell r="O428">
            <v>43474</v>
          </cell>
          <cell r="P428">
            <v>0</v>
          </cell>
          <cell r="Q428" t="str">
            <v>SCE CitVer Mojito C9 PALL/0427</v>
          </cell>
          <cell r="R428" t="str">
            <v xml:space="preserve"> </v>
          </cell>
          <cell r="S428"/>
          <cell r="T428" t="str">
            <v xml:space="preserve"> </v>
          </cell>
          <cell r="U428" t="str">
            <v xml:space="preserve"> BT vérifié//Ordre créé</v>
          </cell>
          <cell r="V428" t="str">
            <v xml:space="preserve"> </v>
          </cell>
          <cell r="W428" t="str">
            <v xml:space="preserve"> </v>
          </cell>
          <cell r="X428" t="str">
            <v xml:space="preserve"> </v>
          </cell>
          <cell r="Y428" t="str">
            <v xml:space="preserve"> </v>
          </cell>
          <cell r="Z428" t="str">
            <v xml:space="preserve"> </v>
          </cell>
          <cell r="AA428"/>
          <cell r="AB428"/>
          <cell r="AC428" t="str">
            <v>FSC</v>
          </cell>
          <cell r="AD428" t="str">
            <v xml:space="preserve"> </v>
          </cell>
          <cell r="AE428" t="str">
            <v xml:space="preserve"> </v>
          </cell>
          <cell r="AF428"/>
          <cell r="AG428" t="str">
            <v xml:space="preserve"> </v>
          </cell>
          <cell r="AH428" t="str">
            <v xml:space="preserve"> </v>
          </cell>
          <cell r="AI428">
            <v>1255599</v>
          </cell>
          <cell r="AJ428" t="str">
            <v>FR43840499</v>
          </cell>
          <cell r="AK428">
            <v>0</v>
          </cell>
          <cell r="AL428">
            <v>0</v>
          </cell>
          <cell r="AM428" t="str">
            <v xml:space="preserve"> </v>
          </cell>
          <cell r="AN428"/>
          <cell r="AO428" t="str">
            <v>[0427]</v>
          </cell>
          <cell r="AP428">
            <v>43611</v>
          </cell>
        </row>
        <row r="429">
          <cell r="B429">
            <v>2860934</v>
          </cell>
          <cell r="C429">
            <v>22000537</v>
          </cell>
          <cell r="D429" t="str">
            <v>SCE CitVer Mojito C9 PALL/0427</v>
          </cell>
          <cell r="E429">
            <v>43551</v>
          </cell>
          <cell r="F429">
            <v>1500</v>
          </cell>
          <cell r="G429">
            <v>300191</v>
          </cell>
          <cell r="H429" t="str">
            <v>10</v>
          </cell>
          <cell r="I429" t="str">
            <v>M</v>
          </cell>
          <cell r="J429">
            <v>43551</v>
          </cell>
          <cell r="K429">
            <v>43551</v>
          </cell>
          <cell r="L429" t="str">
            <v>WO</v>
          </cell>
          <cell r="M429" t="str">
            <v>KG</v>
          </cell>
          <cell r="N429" t="str">
            <v xml:space="preserve">       PL001</v>
          </cell>
          <cell r="O429">
            <v>43474</v>
          </cell>
          <cell r="P429">
            <v>0</v>
          </cell>
          <cell r="Q429" t="str">
            <v>SCE CitVer Mojito C9 PALL/0427</v>
          </cell>
          <cell r="R429" t="str">
            <v xml:space="preserve"> </v>
          </cell>
          <cell r="S429"/>
          <cell r="T429" t="str">
            <v xml:space="preserve"> </v>
          </cell>
          <cell r="U429" t="str">
            <v xml:space="preserve"> BT vérifié//Ordre créé</v>
          </cell>
          <cell r="V429" t="str">
            <v xml:space="preserve"> </v>
          </cell>
          <cell r="W429" t="str">
            <v xml:space="preserve"> </v>
          </cell>
          <cell r="X429" t="str">
            <v xml:space="preserve"> </v>
          </cell>
          <cell r="Y429" t="str">
            <v xml:space="preserve"> </v>
          </cell>
          <cell r="Z429" t="str">
            <v xml:space="preserve"> </v>
          </cell>
          <cell r="AA429"/>
          <cell r="AB429"/>
          <cell r="AC429" t="str">
            <v>FSC</v>
          </cell>
          <cell r="AD429" t="str">
            <v xml:space="preserve"> </v>
          </cell>
          <cell r="AE429" t="str">
            <v xml:space="preserve"> </v>
          </cell>
          <cell r="AF429"/>
          <cell r="AG429" t="str">
            <v xml:space="preserve"> </v>
          </cell>
          <cell r="AH429" t="str">
            <v xml:space="preserve"> </v>
          </cell>
          <cell r="AI429">
            <v>1255599</v>
          </cell>
          <cell r="AJ429" t="str">
            <v>FR43840499</v>
          </cell>
          <cell r="AK429">
            <v>0</v>
          </cell>
          <cell r="AL429">
            <v>0</v>
          </cell>
          <cell r="AM429" t="str">
            <v xml:space="preserve"> </v>
          </cell>
          <cell r="AN429"/>
          <cell r="AO429" t="str">
            <v>[0427]</v>
          </cell>
          <cell r="AP429">
            <v>43611</v>
          </cell>
        </row>
        <row r="430">
          <cell r="B430">
            <v>2715735</v>
          </cell>
          <cell r="C430">
            <v>22000537</v>
          </cell>
          <cell r="D430" t="str">
            <v>SCE CitVer Mojito C9 PALL/0427</v>
          </cell>
          <cell r="E430">
            <v>43549</v>
          </cell>
          <cell r="F430">
            <v>1500</v>
          </cell>
          <cell r="G430">
            <v>300191</v>
          </cell>
          <cell r="H430" t="str">
            <v>10</v>
          </cell>
          <cell r="I430" t="str">
            <v>M</v>
          </cell>
          <cell r="J430">
            <v>43549</v>
          </cell>
          <cell r="K430">
            <v>43549</v>
          </cell>
          <cell r="L430" t="str">
            <v>WO</v>
          </cell>
          <cell r="M430" t="str">
            <v>KG</v>
          </cell>
          <cell r="N430" t="str">
            <v xml:space="preserve">       PL001</v>
          </cell>
          <cell r="O430">
            <v>43404</v>
          </cell>
          <cell r="P430">
            <v>0</v>
          </cell>
          <cell r="Q430" t="str">
            <v>SCE CitVer Mojito C9 PALL/0427</v>
          </cell>
          <cell r="R430" t="str">
            <v xml:space="preserve"> </v>
          </cell>
          <cell r="S430"/>
          <cell r="T430" t="str">
            <v xml:space="preserve"> </v>
          </cell>
          <cell r="U430" t="str">
            <v xml:space="preserve"> BT vérifié//Ordre créé</v>
          </cell>
          <cell r="V430" t="str">
            <v xml:space="preserve"> </v>
          </cell>
          <cell r="W430" t="str">
            <v xml:space="preserve"> </v>
          </cell>
          <cell r="X430" t="str">
            <v xml:space="preserve"> </v>
          </cell>
          <cell r="Y430" t="str">
            <v xml:space="preserve"> </v>
          </cell>
          <cell r="Z430" t="str">
            <v xml:space="preserve"> </v>
          </cell>
          <cell r="AA430"/>
          <cell r="AB430"/>
          <cell r="AC430" t="str">
            <v>FSC</v>
          </cell>
          <cell r="AD430" t="str">
            <v xml:space="preserve"> </v>
          </cell>
          <cell r="AE430" t="str">
            <v xml:space="preserve"> </v>
          </cell>
          <cell r="AF430"/>
          <cell r="AG430" t="str">
            <v xml:space="preserve"> </v>
          </cell>
          <cell r="AH430" t="str">
            <v xml:space="preserve"> </v>
          </cell>
          <cell r="AI430">
            <v>1255599</v>
          </cell>
          <cell r="AJ430" t="str">
            <v>FR43840499</v>
          </cell>
          <cell r="AK430">
            <v>0</v>
          </cell>
          <cell r="AL430">
            <v>0</v>
          </cell>
          <cell r="AM430" t="str">
            <v xml:space="preserve"> </v>
          </cell>
          <cell r="AN430"/>
          <cell r="AO430" t="str">
            <v>[0427]</v>
          </cell>
          <cell r="AP430">
            <v>43609</v>
          </cell>
        </row>
        <row r="431">
          <cell r="B431">
            <v>2715736</v>
          </cell>
          <cell r="C431">
            <v>22000537</v>
          </cell>
          <cell r="D431" t="str">
            <v>SCE CitVer Mojito C9 PALL/0427</v>
          </cell>
          <cell r="E431">
            <v>43549</v>
          </cell>
          <cell r="F431">
            <v>1500</v>
          </cell>
          <cell r="G431">
            <v>300191</v>
          </cell>
          <cell r="H431" t="str">
            <v>10</v>
          </cell>
          <cell r="I431" t="str">
            <v>M</v>
          </cell>
          <cell r="J431">
            <v>43549</v>
          </cell>
          <cell r="K431">
            <v>43549</v>
          </cell>
          <cell r="L431" t="str">
            <v>WO</v>
          </cell>
          <cell r="M431" t="str">
            <v>KG</v>
          </cell>
          <cell r="N431" t="str">
            <v xml:space="preserve">       PL001</v>
          </cell>
          <cell r="O431">
            <v>43404</v>
          </cell>
          <cell r="P431">
            <v>0</v>
          </cell>
          <cell r="Q431" t="str">
            <v>SCE CitVer Mojito C9 PALL/0427</v>
          </cell>
          <cell r="R431" t="str">
            <v xml:space="preserve"> </v>
          </cell>
          <cell r="S431"/>
          <cell r="T431" t="str">
            <v xml:space="preserve"> </v>
          </cell>
          <cell r="U431" t="str">
            <v xml:space="preserve"> BT vérifié//Ordre créé</v>
          </cell>
          <cell r="V431" t="str">
            <v xml:space="preserve"> </v>
          </cell>
          <cell r="W431" t="str">
            <v xml:space="preserve"> </v>
          </cell>
          <cell r="X431" t="str">
            <v xml:space="preserve"> </v>
          </cell>
          <cell r="Y431" t="str">
            <v xml:space="preserve"> </v>
          </cell>
          <cell r="Z431" t="str">
            <v xml:space="preserve"> </v>
          </cell>
          <cell r="AA431"/>
          <cell r="AB431"/>
          <cell r="AC431" t="str">
            <v>FSC</v>
          </cell>
          <cell r="AD431" t="str">
            <v xml:space="preserve"> </v>
          </cell>
          <cell r="AE431" t="str">
            <v xml:space="preserve"> </v>
          </cell>
          <cell r="AF431"/>
          <cell r="AG431" t="str">
            <v xml:space="preserve"> </v>
          </cell>
          <cell r="AH431" t="str">
            <v xml:space="preserve"> </v>
          </cell>
          <cell r="AI431">
            <v>1255599</v>
          </cell>
          <cell r="AJ431" t="str">
            <v>FR43840499</v>
          </cell>
          <cell r="AK431">
            <v>0</v>
          </cell>
          <cell r="AL431">
            <v>0</v>
          </cell>
          <cell r="AM431" t="str">
            <v xml:space="preserve"> </v>
          </cell>
          <cell r="AN431"/>
          <cell r="AO431" t="str">
            <v>[0427]</v>
          </cell>
          <cell r="AP431">
            <v>43609</v>
          </cell>
        </row>
        <row r="432">
          <cell r="B432">
            <v>2715737</v>
          </cell>
          <cell r="C432">
            <v>22000537</v>
          </cell>
          <cell r="D432" t="str">
            <v>SCE CitVer Mojito C9 PALL/0427</v>
          </cell>
          <cell r="E432">
            <v>43549</v>
          </cell>
          <cell r="F432">
            <v>1500</v>
          </cell>
          <cell r="G432">
            <v>300191</v>
          </cell>
          <cell r="H432" t="str">
            <v>10</v>
          </cell>
          <cell r="I432" t="str">
            <v>M</v>
          </cell>
          <cell r="J432">
            <v>43549</v>
          </cell>
          <cell r="K432">
            <v>43549</v>
          </cell>
          <cell r="L432" t="str">
            <v>WO</v>
          </cell>
          <cell r="M432" t="str">
            <v>KG</v>
          </cell>
          <cell r="N432" t="str">
            <v xml:space="preserve">       PL001</v>
          </cell>
          <cell r="O432">
            <v>43404</v>
          </cell>
          <cell r="P432">
            <v>0</v>
          </cell>
          <cell r="Q432" t="str">
            <v>SCE CitVer Mojito C9 PALL/0427</v>
          </cell>
          <cell r="R432" t="str">
            <v xml:space="preserve"> </v>
          </cell>
          <cell r="S432"/>
          <cell r="T432" t="str">
            <v xml:space="preserve"> </v>
          </cell>
          <cell r="U432" t="str">
            <v xml:space="preserve"> BT vérifié//Ordre créé</v>
          </cell>
          <cell r="V432" t="str">
            <v xml:space="preserve"> </v>
          </cell>
          <cell r="W432" t="str">
            <v xml:space="preserve"> </v>
          </cell>
          <cell r="X432" t="str">
            <v xml:space="preserve"> </v>
          </cell>
          <cell r="Y432" t="str">
            <v xml:space="preserve"> </v>
          </cell>
          <cell r="Z432" t="str">
            <v xml:space="preserve"> </v>
          </cell>
          <cell r="AA432"/>
          <cell r="AB432"/>
          <cell r="AC432" t="str">
            <v>FSC</v>
          </cell>
          <cell r="AD432" t="str">
            <v xml:space="preserve"> </v>
          </cell>
          <cell r="AE432" t="str">
            <v xml:space="preserve"> </v>
          </cell>
          <cell r="AF432"/>
          <cell r="AG432" t="str">
            <v xml:space="preserve"> </v>
          </cell>
          <cell r="AH432" t="str">
            <v xml:space="preserve"> </v>
          </cell>
          <cell r="AI432">
            <v>1255599</v>
          </cell>
          <cell r="AJ432" t="str">
            <v>FR43840499</v>
          </cell>
          <cell r="AK432">
            <v>0</v>
          </cell>
          <cell r="AL432">
            <v>0</v>
          </cell>
          <cell r="AM432" t="str">
            <v xml:space="preserve"> </v>
          </cell>
          <cell r="AN432"/>
          <cell r="AO432" t="str">
            <v>[0427]</v>
          </cell>
          <cell r="AP432">
            <v>43609</v>
          </cell>
        </row>
        <row r="433">
          <cell r="B433">
            <v>2860935</v>
          </cell>
          <cell r="C433">
            <v>22000537</v>
          </cell>
          <cell r="D433" t="str">
            <v>SCE CitVer Mojito C9 PALL/0427</v>
          </cell>
          <cell r="E433">
            <v>43551</v>
          </cell>
          <cell r="F433">
            <v>1500</v>
          </cell>
          <cell r="G433">
            <v>300191</v>
          </cell>
          <cell r="H433" t="str">
            <v>10</v>
          </cell>
          <cell r="I433" t="str">
            <v>M</v>
          </cell>
          <cell r="J433">
            <v>43551</v>
          </cell>
          <cell r="K433">
            <v>43551</v>
          </cell>
          <cell r="L433" t="str">
            <v>WO</v>
          </cell>
          <cell r="M433" t="str">
            <v>KG</v>
          </cell>
          <cell r="N433" t="str">
            <v xml:space="preserve">       PL001</v>
          </cell>
          <cell r="O433">
            <v>43474</v>
          </cell>
          <cell r="P433">
            <v>0</v>
          </cell>
          <cell r="Q433" t="str">
            <v>SCE CitVer Mojito C9 PALL/0427</v>
          </cell>
          <cell r="R433" t="str">
            <v xml:space="preserve"> </v>
          </cell>
          <cell r="S433"/>
          <cell r="T433" t="str">
            <v xml:space="preserve"> </v>
          </cell>
          <cell r="U433" t="str">
            <v xml:space="preserve"> BT vérifié//Ordre créé</v>
          </cell>
          <cell r="V433" t="str">
            <v xml:space="preserve"> </v>
          </cell>
          <cell r="W433" t="str">
            <v xml:space="preserve"> </v>
          </cell>
          <cell r="X433" t="str">
            <v xml:space="preserve"> </v>
          </cell>
          <cell r="Y433" t="str">
            <v xml:space="preserve"> </v>
          </cell>
          <cell r="Z433" t="str">
            <v xml:space="preserve"> </v>
          </cell>
          <cell r="AA433"/>
          <cell r="AB433"/>
          <cell r="AC433" t="str">
            <v>FSC</v>
          </cell>
          <cell r="AD433" t="str">
            <v xml:space="preserve"> </v>
          </cell>
          <cell r="AE433" t="str">
            <v xml:space="preserve"> </v>
          </cell>
          <cell r="AF433"/>
          <cell r="AG433" t="str">
            <v xml:space="preserve"> </v>
          </cell>
          <cell r="AH433" t="str">
            <v xml:space="preserve"> </v>
          </cell>
          <cell r="AI433">
            <v>1255599</v>
          </cell>
          <cell r="AJ433" t="str">
            <v>FR43840499</v>
          </cell>
          <cell r="AK433">
            <v>0</v>
          </cell>
          <cell r="AL433">
            <v>0</v>
          </cell>
          <cell r="AM433" t="str">
            <v xml:space="preserve"> </v>
          </cell>
          <cell r="AN433"/>
          <cell r="AO433" t="str">
            <v>[0427]</v>
          </cell>
          <cell r="AP433">
            <v>43611</v>
          </cell>
        </row>
        <row r="434">
          <cell r="B434">
            <v>2860936</v>
          </cell>
          <cell r="C434">
            <v>22000537</v>
          </cell>
          <cell r="D434" t="str">
            <v>SCE CitVer Mojito C9 PALL/0427</v>
          </cell>
          <cell r="E434">
            <v>43551</v>
          </cell>
          <cell r="F434">
            <v>1500</v>
          </cell>
          <cell r="G434">
            <v>300191</v>
          </cell>
          <cell r="H434" t="str">
            <v>10</v>
          </cell>
          <cell r="I434" t="str">
            <v>M</v>
          </cell>
          <cell r="J434">
            <v>43551</v>
          </cell>
          <cell r="K434">
            <v>43551</v>
          </cell>
          <cell r="L434" t="str">
            <v>WO</v>
          </cell>
          <cell r="M434" t="str">
            <v>KG</v>
          </cell>
          <cell r="N434" t="str">
            <v xml:space="preserve">       PL001</v>
          </cell>
          <cell r="O434">
            <v>43474</v>
          </cell>
          <cell r="P434">
            <v>0</v>
          </cell>
          <cell r="Q434" t="str">
            <v>SCE CitVer Mojito C9 PALL/0427</v>
          </cell>
          <cell r="R434" t="str">
            <v xml:space="preserve"> </v>
          </cell>
          <cell r="S434"/>
          <cell r="T434" t="str">
            <v xml:space="preserve"> </v>
          </cell>
          <cell r="U434" t="str">
            <v xml:space="preserve"> BT vérifié//Ordre créé</v>
          </cell>
          <cell r="V434" t="str">
            <v xml:space="preserve"> </v>
          </cell>
          <cell r="W434" t="str">
            <v xml:space="preserve"> </v>
          </cell>
          <cell r="X434" t="str">
            <v xml:space="preserve"> </v>
          </cell>
          <cell r="Y434" t="str">
            <v xml:space="preserve"> </v>
          </cell>
          <cell r="Z434" t="str">
            <v xml:space="preserve"> </v>
          </cell>
          <cell r="AA434"/>
          <cell r="AB434"/>
          <cell r="AC434" t="str">
            <v>FSC</v>
          </cell>
          <cell r="AD434" t="str">
            <v xml:space="preserve"> </v>
          </cell>
          <cell r="AE434" t="str">
            <v xml:space="preserve"> </v>
          </cell>
          <cell r="AF434"/>
          <cell r="AG434" t="str">
            <v xml:space="preserve"> </v>
          </cell>
          <cell r="AH434" t="str">
            <v xml:space="preserve"> </v>
          </cell>
          <cell r="AI434">
            <v>1255599</v>
          </cell>
          <cell r="AJ434" t="str">
            <v>FR43840499</v>
          </cell>
          <cell r="AK434">
            <v>0</v>
          </cell>
          <cell r="AL434">
            <v>0</v>
          </cell>
          <cell r="AM434" t="str">
            <v xml:space="preserve"> </v>
          </cell>
          <cell r="AN434"/>
          <cell r="AO434" t="str">
            <v>[0427]</v>
          </cell>
          <cell r="AP434">
            <v>43611</v>
          </cell>
        </row>
        <row r="435">
          <cell r="B435">
            <v>2752091</v>
          </cell>
          <cell r="C435">
            <v>22000547</v>
          </cell>
          <cell r="D435" t="str">
            <v>SCE Caramel BS C10 PALL/36043</v>
          </cell>
          <cell r="E435">
            <v>43549</v>
          </cell>
          <cell r="F435">
            <v>1600</v>
          </cell>
          <cell r="G435">
            <v>300191</v>
          </cell>
          <cell r="H435" t="str">
            <v>10</v>
          </cell>
          <cell r="I435" t="str">
            <v>M</v>
          </cell>
          <cell r="J435">
            <v>43549</v>
          </cell>
          <cell r="K435">
            <v>43549</v>
          </cell>
          <cell r="L435" t="str">
            <v>WO</v>
          </cell>
          <cell r="M435" t="str">
            <v>KG</v>
          </cell>
          <cell r="N435" t="str">
            <v xml:space="preserve">       PL001</v>
          </cell>
          <cell r="O435">
            <v>43419</v>
          </cell>
          <cell r="P435">
            <v>0</v>
          </cell>
          <cell r="Q435" t="str">
            <v>SCE Caramel BS C10 PALL/36043</v>
          </cell>
          <cell r="R435" t="str">
            <v xml:space="preserve"> </v>
          </cell>
          <cell r="S435"/>
          <cell r="T435" t="str">
            <v xml:space="preserve"> </v>
          </cell>
          <cell r="U435" t="str">
            <v xml:space="preserve"> BT vérifié//Ordre créé</v>
          </cell>
          <cell r="V435" t="str">
            <v xml:space="preserve"> </v>
          </cell>
          <cell r="W435" t="str">
            <v xml:space="preserve"> </v>
          </cell>
          <cell r="X435" t="str">
            <v xml:space="preserve"> </v>
          </cell>
          <cell r="Y435" t="str">
            <v xml:space="preserve"> </v>
          </cell>
          <cell r="Z435" t="str">
            <v xml:space="preserve"> </v>
          </cell>
          <cell r="AA435"/>
          <cell r="AB435"/>
          <cell r="AC435" t="str">
            <v>FSC</v>
          </cell>
          <cell r="AD435" t="str">
            <v xml:space="preserve"> </v>
          </cell>
          <cell r="AE435" t="str">
            <v xml:space="preserve"> </v>
          </cell>
          <cell r="AF435"/>
          <cell r="AG435" t="str">
            <v xml:space="preserve"> </v>
          </cell>
          <cell r="AH435" t="str">
            <v xml:space="preserve"> </v>
          </cell>
          <cell r="AI435">
            <v>1256714</v>
          </cell>
          <cell r="AJ435" t="str">
            <v>FR22000547</v>
          </cell>
          <cell r="AK435">
            <v>0</v>
          </cell>
          <cell r="AL435">
            <v>0</v>
          </cell>
          <cell r="AM435" t="str">
            <v xml:space="preserve"> </v>
          </cell>
          <cell r="AN435"/>
          <cell r="AO435" t="str">
            <v>[36043]</v>
          </cell>
          <cell r="AP435">
            <v>43609</v>
          </cell>
        </row>
        <row r="436">
          <cell r="B436">
            <v>2827359</v>
          </cell>
          <cell r="C436">
            <v>22000478</v>
          </cell>
          <cell r="D436" t="str">
            <v>Enrob Batonnet OREO New</v>
          </cell>
          <cell r="E436">
            <v>43549</v>
          </cell>
          <cell r="F436">
            <v>1000</v>
          </cell>
          <cell r="G436">
            <v>300191</v>
          </cell>
          <cell r="H436" t="str">
            <v>10</v>
          </cell>
          <cell r="I436" t="str">
            <v>M</v>
          </cell>
          <cell r="J436">
            <v>43549</v>
          </cell>
          <cell r="K436">
            <v>43549</v>
          </cell>
          <cell r="L436" t="str">
            <v>WO</v>
          </cell>
          <cell r="M436" t="str">
            <v>KG</v>
          </cell>
          <cell r="N436" t="str">
            <v xml:space="preserve">       PL001</v>
          </cell>
          <cell r="O436">
            <v>43454</v>
          </cell>
          <cell r="P436">
            <v>0</v>
          </cell>
          <cell r="Q436" t="str">
            <v>Enrob Batonnet OREO New</v>
          </cell>
          <cell r="R436" t="str">
            <v xml:space="preserve"> </v>
          </cell>
          <cell r="S436"/>
          <cell r="T436" t="str">
            <v xml:space="preserve"> </v>
          </cell>
          <cell r="U436" t="str">
            <v xml:space="preserve"> BT vérifié//Ordre créé</v>
          </cell>
          <cell r="V436" t="str">
            <v xml:space="preserve"> </v>
          </cell>
          <cell r="W436" t="str">
            <v xml:space="preserve"> </v>
          </cell>
          <cell r="X436" t="str">
            <v xml:space="preserve"> </v>
          </cell>
          <cell r="Y436" t="str">
            <v xml:space="preserve"> </v>
          </cell>
          <cell r="Z436" t="str">
            <v xml:space="preserve"> </v>
          </cell>
          <cell r="AA436"/>
          <cell r="AB436"/>
          <cell r="AC436" t="str">
            <v>FSC</v>
          </cell>
          <cell r="AD436" t="str">
            <v xml:space="preserve"> </v>
          </cell>
          <cell r="AE436" t="str">
            <v>3</v>
          </cell>
          <cell r="AF436"/>
          <cell r="AG436" t="str">
            <v xml:space="preserve"> </v>
          </cell>
          <cell r="AH436" t="str">
            <v xml:space="preserve"> </v>
          </cell>
          <cell r="AI436">
            <v>1247071</v>
          </cell>
          <cell r="AJ436" t="str">
            <v>FR22000478</v>
          </cell>
          <cell r="AK436">
            <v>0</v>
          </cell>
          <cell r="AL436">
            <v>0</v>
          </cell>
          <cell r="AM436" t="str">
            <v xml:space="preserve"> </v>
          </cell>
          <cell r="AN436"/>
          <cell r="AO436" t="str">
            <v>[ENROB]</v>
          </cell>
          <cell r="AP436">
            <v>43550</v>
          </cell>
        </row>
        <row r="437">
          <cell r="B437">
            <v>2827360</v>
          </cell>
          <cell r="C437">
            <v>22000478</v>
          </cell>
          <cell r="D437" t="str">
            <v>Enrob Batonnet OREO New</v>
          </cell>
          <cell r="E437">
            <v>43549</v>
          </cell>
          <cell r="F437">
            <v>1000</v>
          </cell>
          <cell r="G437">
            <v>300191</v>
          </cell>
          <cell r="H437" t="str">
            <v>10</v>
          </cell>
          <cell r="I437" t="str">
            <v>M</v>
          </cell>
          <cell r="J437">
            <v>43549</v>
          </cell>
          <cell r="K437">
            <v>43549</v>
          </cell>
          <cell r="L437" t="str">
            <v>WO</v>
          </cell>
          <cell r="M437" t="str">
            <v>KG</v>
          </cell>
          <cell r="N437" t="str">
            <v xml:space="preserve">       PL001</v>
          </cell>
          <cell r="O437">
            <v>43454</v>
          </cell>
          <cell r="P437">
            <v>0</v>
          </cell>
          <cell r="Q437" t="str">
            <v>Enrob Batonnet OREO New</v>
          </cell>
          <cell r="R437" t="str">
            <v xml:space="preserve"> </v>
          </cell>
          <cell r="S437"/>
          <cell r="T437" t="str">
            <v xml:space="preserve"> </v>
          </cell>
          <cell r="U437" t="str">
            <v xml:space="preserve"> BT vérifié//Ordre créé</v>
          </cell>
          <cell r="V437" t="str">
            <v xml:space="preserve"> </v>
          </cell>
          <cell r="W437" t="str">
            <v xml:space="preserve"> </v>
          </cell>
          <cell r="X437" t="str">
            <v xml:space="preserve"> </v>
          </cell>
          <cell r="Y437" t="str">
            <v xml:space="preserve"> </v>
          </cell>
          <cell r="Z437" t="str">
            <v xml:space="preserve"> </v>
          </cell>
          <cell r="AA437"/>
          <cell r="AB437"/>
          <cell r="AC437" t="str">
            <v>FSC</v>
          </cell>
          <cell r="AD437" t="str">
            <v xml:space="preserve"> </v>
          </cell>
          <cell r="AE437" t="str">
            <v>3</v>
          </cell>
          <cell r="AF437"/>
          <cell r="AG437" t="str">
            <v xml:space="preserve"> </v>
          </cell>
          <cell r="AH437" t="str">
            <v xml:space="preserve"> </v>
          </cell>
          <cell r="AI437">
            <v>1247071</v>
          </cell>
          <cell r="AJ437" t="str">
            <v>FR22000478</v>
          </cell>
          <cell r="AK437">
            <v>0</v>
          </cell>
          <cell r="AL437">
            <v>0</v>
          </cell>
          <cell r="AM437" t="str">
            <v xml:space="preserve"> </v>
          </cell>
          <cell r="AN437"/>
          <cell r="AO437" t="str">
            <v>[ENROB]</v>
          </cell>
          <cell r="AP437">
            <v>43550</v>
          </cell>
        </row>
        <row r="438">
          <cell r="B438">
            <v>2827357</v>
          </cell>
          <cell r="C438">
            <v>22000478</v>
          </cell>
          <cell r="D438" t="str">
            <v>Enrob Batonnet OREO New</v>
          </cell>
          <cell r="E438">
            <v>43549</v>
          </cell>
          <cell r="F438">
            <v>1000</v>
          </cell>
          <cell r="G438">
            <v>300191</v>
          </cell>
          <cell r="H438" t="str">
            <v>10</v>
          </cell>
          <cell r="I438" t="str">
            <v>M</v>
          </cell>
          <cell r="J438">
            <v>43549</v>
          </cell>
          <cell r="K438">
            <v>43549</v>
          </cell>
          <cell r="L438" t="str">
            <v>WO</v>
          </cell>
          <cell r="M438" t="str">
            <v>KG</v>
          </cell>
          <cell r="N438" t="str">
            <v xml:space="preserve">       PL001</v>
          </cell>
          <cell r="O438">
            <v>43454</v>
          </cell>
          <cell r="P438">
            <v>0</v>
          </cell>
          <cell r="Q438" t="str">
            <v>Enrob Batonnet OREO New</v>
          </cell>
          <cell r="R438" t="str">
            <v xml:space="preserve"> </v>
          </cell>
          <cell r="S438"/>
          <cell r="T438" t="str">
            <v xml:space="preserve"> </v>
          </cell>
          <cell r="U438" t="str">
            <v xml:space="preserve"> BT vérifié//Ordre créé</v>
          </cell>
          <cell r="V438" t="str">
            <v xml:space="preserve"> </v>
          </cell>
          <cell r="W438" t="str">
            <v xml:space="preserve"> </v>
          </cell>
          <cell r="X438" t="str">
            <v xml:space="preserve"> </v>
          </cell>
          <cell r="Y438" t="str">
            <v xml:space="preserve"> </v>
          </cell>
          <cell r="Z438" t="str">
            <v xml:space="preserve"> </v>
          </cell>
          <cell r="AA438"/>
          <cell r="AB438"/>
          <cell r="AC438" t="str">
            <v>FSC</v>
          </cell>
          <cell r="AD438" t="str">
            <v xml:space="preserve"> </v>
          </cell>
          <cell r="AE438" t="str">
            <v>3</v>
          </cell>
          <cell r="AF438"/>
          <cell r="AG438" t="str">
            <v xml:space="preserve"> </v>
          </cell>
          <cell r="AH438" t="str">
            <v xml:space="preserve"> </v>
          </cell>
          <cell r="AI438">
            <v>1247071</v>
          </cell>
          <cell r="AJ438" t="str">
            <v>FR22000478</v>
          </cell>
          <cell r="AK438">
            <v>0</v>
          </cell>
          <cell r="AL438">
            <v>0</v>
          </cell>
          <cell r="AM438" t="str">
            <v xml:space="preserve"> </v>
          </cell>
          <cell r="AN438"/>
          <cell r="AO438" t="str">
            <v>[ENROB]</v>
          </cell>
          <cell r="AP438">
            <v>43550</v>
          </cell>
        </row>
        <row r="439">
          <cell r="B439">
            <v>2827358</v>
          </cell>
          <cell r="C439">
            <v>22000478</v>
          </cell>
          <cell r="D439" t="str">
            <v>Enrob Batonnet OREO New</v>
          </cell>
          <cell r="E439">
            <v>43549</v>
          </cell>
          <cell r="F439">
            <v>1000</v>
          </cell>
          <cell r="G439">
            <v>300191</v>
          </cell>
          <cell r="H439" t="str">
            <v>10</v>
          </cell>
          <cell r="I439" t="str">
            <v>M</v>
          </cell>
          <cell r="J439">
            <v>43549</v>
          </cell>
          <cell r="K439">
            <v>43549</v>
          </cell>
          <cell r="L439" t="str">
            <v>WO</v>
          </cell>
          <cell r="M439" t="str">
            <v>KG</v>
          </cell>
          <cell r="N439" t="str">
            <v xml:space="preserve">       PL001</v>
          </cell>
          <cell r="O439">
            <v>43454</v>
          </cell>
          <cell r="P439">
            <v>0</v>
          </cell>
          <cell r="Q439" t="str">
            <v>Enrob Batonnet OREO New</v>
          </cell>
          <cell r="R439" t="str">
            <v xml:space="preserve"> </v>
          </cell>
          <cell r="S439"/>
          <cell r="T439" t="str">
            <v xml:space="preserve"> </v>
          </cell>
          <cell r="U439" t="str">
            <v xml:space="preserve"> BT vérifié//Ordre créé</v>
          </cell>
          <cell r="V439" t="str">
            <v xml:space="preserve"> </v>
          </cell>
          <cell r="W439" t="str">
            <v xml:space="preserve"> </v>
          </cell>
          <cell r="X439" t="str">
            <v xml:space="preserve"> </v>
          </cell>
          <cell r="Y439" t="str">
            <v xml:space="preserve"> </v>
          </cell>
          <cell r="Z439" t="str">
            <v xml:space="preserve"> </v>
          </cell>
          <cell r="AA439"/>
          <cell r="AB439"/>
          <cell r="AC439" t="str">
            <v>FSC</v>
          </cell>
          <cell r="AD439" t="str">
            <v xml:space="preserve"> </v>
          </cell>
          <cell r="AE439" t="str">
            <v>3</v>
          </cell>
          <cell r="AF439"/>
          <cell r="AG439" t="str">
            <v xml:space="preserve"> </v>
          </cell>
          <cell r="AH439" t="str">
            <v xml:space="preserve"> </v>
          </cell>
          <cell r="AI439">
            <v>1247071</v>
          </cell>
          <cell r="AJ439" t="str">
            <v>FR22000478</v>
          </cell>
          <cell r="AK439">
            <v>0</v>
          </cell>
          <cell r="AL439">
            <v>0</v>
          </cell>
          <cell r="AM439" t="str">
            <v xml:space="preserve"> </v>
          </cell>
          <cell r="AN439"/>
          <cell r="AO439" t="str">
            <v>[ENROB]</v>
          </cell>
          <cell r="AP439">
            <v>43550</v>
          </cell>
        </row>
        <row r="440">
          <cell r="B440">
            <v>2827346</v>
          </cell>
          <cell r="C440">
            <v>22000478</v>
          </cell>
          <cell r="D440" t="str">
            <v>Enrob Batonnet OREO New</v>
          </cell>
          <cell r="E440">
            <v>43553</v>
          </cell>
          <cell r="F440">
            <v>1000</v>
          </cell>
          <cell r="G440">
            <v>300191</v>
          </cell>
          <cell r="H440" t="str">
            <v>10</v>
          </cell>
          <cell r="I440" t="str">
            <v>M</v>
          </cell>
          <cell r="J440">
            <v>43553</v>
          </cell>
          <cell r="K440">
            <v>43553</v>
          </cell>
          <cell r="L440" t="str">
            <v>WO</v>
          </cell>
          <cell r="M440" t="str">
            <v>KG</v>
          </cell>
          <cell r="N440" t="str">
            <v xml:space="preserve">       PL001</v>
          </cell>
          <cell r="O440">
            <v>43454</v>
          </cell>
          <cell r="P440">
            <v>0</v>
          </cell>
          <cell r="Q440" t="str">
            <v>Enrob Batonnet OREO New</v>
          </cell>
          <cell r="R440" t="str">
            <v xml:space="preserve"> </v>
          </cell>
          <cell r="S440"/>
          <cell r="T440" t="str">
            <v xml:space="preserve"> </v>
          </cell>
          <cell r="U440" t="str">
            <v xml:space="preserve"> BT vérifié//Ordre créé</v>
          </cell>
          <cell r="V440" t="str">
            <v xml:space="preserve"> </v>
          </cell>
          <cell r="W440" t="str">
            <v xml:space="preserve"> </v>
          </cell>
          <cell r="X440" t="str">
            <v xml:space="preserve"> </v>
          </cell>
          <cell r="Y440" t="str">
            <v xml:space="preserve"> </v>
          </cell>
          <cell r="Z440" t="str">
            <v xml:space="preserve"> </v>
          </cell>
          <cell r="AA440"/>
          <cell r="AB440"/>
          <cell r="AC440" t="str">
            <v>FSC</v>
          </cell>
          <cell r="AD440" t="str">
            <v xml:space="preserve"> </v>
          </cell>
          <cell r="AE440" t="str">
            <v>3</v>
          </cell>
          <cell r="AF440"/>
          <cell r="AG440" t="str">
            <v xml:space="preserve"> </v>
          </cell>
          <cell r="AH440" t="str">
            <v xml:space="preserve"> </v>
          </cell>
          <cell r="AI440">
            <v>1247071</v>
          </cell>
          <cell r="AJ440" t="str">
            <v>FR22000478</v>
          </cell>
          <cell r="AK440">
            <v>0</v>
          </cell>
          <cell r="AL440">
            <v>0</v>
          </cell>
          <cell r="AM440" t="str">
            <v xml:space="preserve"> </v>
          </cell>
          <cell r="AN440"/>
          <cell r="AO440" t="str">
            <v>[ENROB]</v>
          </cell>
          <cell r="AP440">
            <v>43554</v>
          </cell>
        </row>
        <row r="441">
          <cell r="B441">
            <v>2827347</v>
          </cell>
          <cell r="C441">
            <v>22000478</v>
          </cell>
          <cell r="D441" t="str">
            <v>Enrob Batonnet OREO New</v>
          </cell>
          <cell r="E441">
            <v>43553</v>
          </cell>
          <cell r="F441">
            <v>1000</v>
          </cell>
          <cell r="G441">
            <v>300191</v>
          </cell>
          <cell r="H441" t="str">
            <v>10</v>
          </cell>
          <cell r="I441" t="str">
            <v>M</v>
          </cell>
          <cell r="J441">
            <v>43553</v>
          </cell>
          <cell r="K441">
            <v>43553</v>
          </cell>
          <cell r="L441" t="str">
            <v>WO</v>
          </cell>
          <cell r="M441" t="str">
            <v>KG</v>
          </cell>
          <cell r="N441" t="str">
            <v xml:space="preserve">       PL001</v>
          </cell>
          <cell r="O441">
            <v>43454</v>
          </cell>
          <cell r="P441">
            <v>0</v>
          </cell>
          <cell r="Q441" t="str">
            <v>Enrob Batonnet OREO New</v>
          </cell>
          <cell r="R441" t="str">
            <v xml:space="preserve"> </v>
          </cell>
          <cell r="S441"/>
          <cell r="T441" t="str">
            <v xml:space="preserve"> </v>
          </cell>
          <cell r="U441" t="str">
            <v xml:space="preserve"> BT vérifié//Ordre créé</v>
          </cell>
          <cell r="V441" t="str">
            <v xml:space="preserve"> </v>
          </cell>
          <cell r="W441" t="str">
            <v xml:space="preserve"> </v>
          </cell>
          <cell r="X441" t="str">
            <v xml:space="preserve"> </v>
          </cell>
          <cell r="Y441" t="str">
            <v xml:space="preserve"> </v>
          </cell>
          <cell r="Z441" t="str">
            <v xml:space="preserve"> </v>
          </cell>
          <cell r="AA441"/>
          <cell r="AB441"/>
          <cell r="AC441" t="str">
            <v>FSC</v>
          </cell>
          <cell r="AD441" t="str">
            <v xml:space="preserve"> </v>
          </cell>
          <cell r="AE441" t="str">
            <v>3</v>
          </cell>
          <cell r="AF441"/>
          <cell r="AG441" t="str">
            <v xml:space="preserve"> </v>
          </cell>
          <cell r="AH441" t="str">
            <v xml:space="preserve"> </v>
          </cell>
          <cell r="AI441">
            <v>1247071</v>
          </cell>
          <cell r="AJ441" t="str">
            <v>FR22000478</v>
          </cell>
          <cell r="AK441">
            <v>0</v>
          </cell>
          <cell r="AL441">
            <v>0</v>
          </cell>
          <cell r="AM441" t="str">
            <v xml:space="preserve"> </v>
          </cell>
          <cell r="AN441"/>
          <cell r="AO441" t="str">
            <v>[ENROB]</v>
          </cell>
          <cell r="AP441">
            <v>43554</v>
          </cell>
        </row>
        <row r="442">
          <cell r="B442">
            <v>2827348</v>
          </cell>
          <cell r="C442">
            <v>22000478</v>
          </cell>
          <cell r="D442" t="str">
            <v>Enrob Batonnet OREO New</v>
          </cell>
          <cell r="E442">
            <v>43553</v>
          </cell>
          <cell r="F442">
            <v>1000</v>
          </cell>
          <cell r="G442">
            <v>300191</v>
          </cell>
          <cell r="H442" t="str">
            <v>10</v>
          </cell>
          <cell r="I442" t="str">
            <v>M</v>
          </cell>
          <cell r="J442">
            <v>43553</v>
          </cell>
          <cell r="K442">
            <v>43553</v>
          </cell>
          <cell r="L442" t="str">
            <v>WO</v>
          </cell>
          <cell r="M442" t="str">
            <v>KG</v>
          </cell>
          <cell r="N442" t="str">
            <v xml:space="preserve">       PL001</v>
          </cell>
          <cell r="O442">
            <v>43454</v>
          </cell>
          <cell r="P442">
            <v>0</v>
          </cell>
          <cell r="Q442" t="str">
            <v>Enrob Batonnet OREO New</v>
          </cell>
          <cell r="R442" t="str">
            <v xml:space="preserve"> </v>
          </cell>
          <cell r="S442"/>
          <cell r="T442" t="str">
            <v xml:space="preserve"> </v>
          </cell>
          <cell r="U442" t="str">
            <v xml:space="preserve"> BT vérifié//Ordre créé</v>
          </cell>
          <cell r="V442" t="str">
            <v xml:space="preserve"> </v>
          </cell>
          <cell r="W442" t="str">
            <v xml:space="preserve"> </v>
          </cell>
          <cell r="X442" t="str">
            <v xml:space="preserve"> </v>
          </cell>
          <cell r="Y442" t="str">
            <v xml:space="preserve"> </v>
          </cell>
          <cell r="Z442" t="str">
            <v xml:space="preserve"> </v>
          </cell>
          <cell r="AA442"/>
          <cell r="AB442"/>
          <cell r="AC442" t="str">
            <v>FSC</v>
          </cell>
          <cell r="AD442" t="str">
            <v xml:space="preserve"> </v>
          </cell>
          <cell r="AE442" t="str">
            <v>3</v>
          </cell>
          <cell r="AF442"/>
          <cell r="AG442" t="str">
            <v xml:space="preserve"> </v>
          </cell>
          <cell r="AH442" t="str">
            <v xml:space="preserve"> </v>
          </cell>
          <cell r="AI442">
            <v>1247071</v>
          </cell>
          <cell r="AJ442" t="str">
            <v>FR22000478</v>
          </cell>
          <cell r="AK442">
            <v>0</v>
          </cell>
          <cell r="AL442">
            <v>0</v>
          </cell>
          <cell r="AM442" t="str">
            <v xml:space="preserve"> </v>
          </cell>
          <cell r="AN442"/>
          <cell r="AO442" t="str">
            <v>[ENROB]</v>
          </cell>
          <cell r="AP442">
            <v>43554</v>
          </cell>
        </row>
        <row r="443">
          <cell r="B443">
            <v>2827349</v>
          </cell>
          <cell r="C443">
            <v>22000478</v>
          </cell>
          <cell r="D443" t="str">
            <v>Enrob Batonnet OREO New</v>
          </cell>
          <cell r="E443">
            <v>43553</v>
          </cell>
          <cell r="F443">
            <v>1000</v>
          </cell>
          <cell r="G443">
            <v>300191</v>
          </cell>
          <cell r="H443" t="str">
            <v>10</v>
          </cell>
          <cell r="I443" t="str">
            <v>M</v>
          </cell>
          <cell r="J443">
            <v>43553</v>
          </cell>
          <cell r="K443">
            <v>43553</v>
          </cell>
          <cell r="L443" t="str">
            <v>WO</v>
          </cell>
          <cell r="M443" t="str">
            <v>KG</v>
          </cell>
          <cell r="N443" t="str">
            <v xml:space="preserve">       PL001</v>
          </cell>
          <cell r="O443">
            <v>43454</v>
          </cell>
          <cell r="P443">
            <v>0</v>
          </cell>
          <cell r="Q443" t="str">
            <v>Enrob Batonnet OREO New</v>
          </cell>
          <cell r="R443" t="str">
            <v xml:space="preserve"> </v>
          </cell>
          <cell r="S443"/>
          <cell r="T443" t="str">
            <v xml:space="preserve"> </v>
          </cell>
          <cell r="U443" t="str">
            <v xml:space="preserve"> BT vérifié//Ordre créé</v>
          </cell>
          <cell r="V443" t="str">
            <v xml:space="preserve"> </v>
          </cell>
          <cell r="W443" t="str">
            <v xml:space="preserve"> </v>
          </cell>
          <cell r="X443" t="str">
            <v xml:space="preserve"> </v>
          </cell>
          <cell r="Y443" t="str">
            <v xml:space="preserve"> </v>
          </cell>
          <cell r="Z443" t="str">
            <v xml:space="preserve"> </v>
          </cell>
          <cell r="AA443"/>
          <cell r="AB443"/>
          <cell r="AC443" t="str">
            <v>FSC</v>
          </cell>
          <cell r="AD443" t="str">
            <v xml:space="preserve"> </v>
          </cell>
          <cell r="AE443" t="str">
            <v>3</v>
          </cell>
          <cell r="AF443"/>
          <cell r="AG443" t="str">
            <v xml:space="preserve"> </v>
          </cell>
          <cell r="AH443" t="str">
            <v xml:space="preserve"> </v>
          </cell>
          <cell r="AI443">
            <v>1247071</v>
          </cell>
          <cell r="AJ443" t="str">
            <v>FR22000478</v>
          </cell>
          <cell r="AK443">
            <v>0</v>
          </cell>
          <cell r="AL443">
            <v>0</v>
          </cell>
          <cell r="AM443" t="str">
            <v xml:space="preserve"> </v>
          </cell>
          <cell r="AN443"/>
          <cell r="AO443" t="str">
            <v>[ENROB]</v>
          </cell>
          <cell r="AP443">
            <v>43554</v>
          </cell>
        </row>
        <row r="444">
          <cell r="B444">
            <v>2827350</v>
          </cell>
          <cell r="C444">
            <v>22000478</v>
          </cell>
          <cell r="D444" t="str">
            <v>Enrob Batonnet OREO New</v>
          </cell>
          <cell r="E444">
            <v>43553</v>
          </cell>
          <cell r="F444">
            <v>1000</v>
          </cell>
          <cell r="G444">
            <v>300191</v>
          </cell>
          <cell r="H444" t="str">
            <v>10</v>
          </cell>
          <cell r="I444" t="str">
            <v>M</v>
          </cell>
          <cell r="J444">
            <v>43553</v>
          </cell>
          <cell r="K444">
            <v>43553</v>
          </cell>
          <cell r="L444" t="str">
            <v>WO</v>
          </cell>
          <cell r="M444" t="str">
            <v>KG</v>
          </cell>
          <cell r="N444" t="str">
            <v xml:space="preserve">       PL001</v>
          </cell>
          <cell r="O444">
            <v>43454</v>
          </cell>
          <cell r="P444">
            <v>0</v>
          </cell>
          <cell r="Q444" t="str">
            <v>Enrob Batonnet OREO New</v>
          </cell>
          <cell r="R444" t="str">
            <v xml:space="preserve"> </v>
          </cell>
          <cell r="S444"/>
          <cell r="T444" t="str">
            <v xml:space="preserve"> </v>
          </cell>
          <cell r="U444" t="str">
            <v xml:space="preserve"> BT vérifié//Ordre créé</v>
          </cell>
          <cell r="V444" t="str">
            <v xml:space="preserve"> </v>
          </cell>
          <cell r="W444" t="str">
            <v xml:space="preserve"> </v>
          </cell>
          <cell r="X444" t="str">
            <v xml:space="preserve"> </v>
          </cell>
          <cell r="Y444" t="str">
            <v xml:space="preserve"> </v>
          </cell>
          <cell r="Z444" t="str">
            <v xml:space="preserve"> </v>
          </cell>
          <cell r="AA444"/>
          <cell r="AB444"/>
          <cell r="AC444" t="str">
            <v>FSC</v>
          </cell>
          <cell r="AD444" t="str">
            <v xml:space="preserve"> </v>
          </cell>
          <cell r="AE444" t="str">
            <v>3</v>
          </cell>
          <cell r="AF444"/>
          <cell r="AG444" t="str">
            <v xml:space="preserve"> </v>
          </cell>
          <cell r="AH444" t="str">
            <v xml:space="preserve"> </v>
          </cell>
          <cell r="AI444">
            <v>1247071</v>
          </cell>
          <cell r="AJ444" t="str">
            <v>FR22000478</v>
          </cell>
          <cell r="AK444">
            <v>0</v>
          </cell>
          <cell r="AL444">
            <v>0</v>
          </cell>
          <cell r="AM444" t="str">
            <v xml:space="preserve"> </v>
          </cell>
          <cell r="AN444"/>
          <cell r="AO444" t="str">
            <v>[ENROB]</v>
          </cell>
          <cell r="AP444">
            <v>43554</v>
          </cell>
        </row>
        <row r="445">
          <cell r="B445">
            <v>2827351</v>
          </cell>
          <cell r="C445">
            <v>22000478</v>
          </cell>
          <cell r="D445" t="str">
            <v>Enrob Batonnet OREO New</v>
          </cell>
          <cell r="E445">
            <v>43553</v>
          </cell>
          <cell r="F445">
            <v>1000</v>
          </cell>
          <cell r="G445">
            <v>300191</v>
          </cell>
          <cell r="H445" t="str">
            <v>10</v>
          </cell>
          <cell r="I445" t="str">
            <v>M</v>
          </cell>
          <cell r="J445">
            <v>43553</v>
          </cell>
          <cell r="K445">
            <v>43553</v>
          </cell>
          <cell r="L445" t="str">
            <v>WO</v>
          </cell>
          <cell r="M445" t="str">
            <v>KG</v>
          </cell>
          <cell r="N445" t="str">
            <v xml:space="preserve">       PL001</v>
          </cell>
          <cell r="O445">
            <v>43454</v>
          </cell>
          <cell r="P445">
            <v>0</v>
          </cell>
          <cell r="Q445" t="str">
            <v>Enrob Batonnet OREO New</v>
          </cell>
          <cell r="R445" t="str">
            <v xml:space="preserve"> </v>
          </cell>
          <cell r="S445"/>
          <cell r="T445" t="str">
            <v xml:space="preserve"> </v>
          </cell>
          <cell r="U445" t="str">
            <v xml:space="preserve"> BT vérifié//Ordre créé</v>
          </cell>
          <cell r="V445" t="str">
            <v xml:space="preserve"> </v>
          </cell>
          <cell r="W445" t="str">
            <v xml:space="preserve"> </v>
          </cell>
          <cell r="X445" t="str">
            <v xml:space="preserve"> </v>
          </cell>
          <cell r="Y445" t="str">
            <v xml:space="preserve"> </v>
          </cell>
          <cell r="Z445" t="str">
            <v xml:space="preserve"> </v>
          </cell>
          <cell r="AA445"/>
          <cell r="AB445"/>
          <cell r="AC445" t="str">
            <v>FSC</v>
          </cell>
          <cell r="AD445" t="str">
            <v xml:space="preserve"> </v>
          </cell>
          <cell r="AE445" t="str">
            <v>3</v>
          </cell>
          <cell r="AF445"/>
          <cell r="AG445" t="str">
            <v xml:space="preserve"> </v>
          </cell>
          <cell r="AH445" t="str">
            <v xml:space="preserve"> </v>
          </cell>
          <cell r="AI445">
            <v>1247071</v>
          </cell>
          <cell r="AJ445" t="str">
            <v>FR22000478</v>
          </cell>
          <cell r="AK445">
            <v>0</v>
          </cell>
          <cell r="AL445">
            <v>0</v>
          </cell>
          <cell r="AM445" t="str">
            <v xml:space="preserve"> </v>
          </cell>
          <cell r="AN445"/>
          <cell r="AO445" t="str">
            <v>[ENROB]</v>
          </cell>
          <cell r="AP445">
            <v>43554</v>
          </cell>
        </row>
        <row r="446">
          <cell r="B446">
            <v>2827368</v>
          </cell>
          <cell r="C446">
            <v>22000478</v>
          </cell>
          <cell r="D446" t="str">
            <v>Enrob Batonnet OREO New</v>
          </cell>
          <cell r="E446">
            <v>43553</v>
          </cell>
          <cell r="F446">
            <v>1000</v>
          </cell>
          <cell r="G446">
            <v>300191</v>
          </cell>
          <cell r="H446" t="str">
            <v>10</v>
          </cell>
          <cell r="I446" t="str">
            <v>M</v>
          </cell>
          <cell r="J446">
            <v>43553</v>
          </cell>
          <cell r="K446">
            <v>43553</v>
          </cell>
          <cell r="L446" t="str">
            <v>WO</v>
          </cell>
          <cell r="M446" t="str">
            <v>KG</v>
          </cell>
          <cell r="N446" t="str">
            <v xml:space="preserve">       PL001</v>
          </cell>
          <cell r="O446">
            <v>43454</v>
          </cell>
          <cell r="P446">
            <v>0</v>
          </cell>
          <cell r="Q446" t="str">
            <v>Enrob Batonnet OREO New</v>
          </cell>
          <cell r="R446" t="str">
            <v xml:space="preserve"> </v>
          </cell>
          <cell r="S446"/>
          <cell r="T446" t="str">
            <v xml:space="preserve"> </v>
          </cell>
          <cell r="U446" t="str">
            <v xml:space="preserve"> BT vérifié//Ordre créé</v>
          </cell>
          <cell r="V446" t="str">
            <v xml:space="preserve"> </v>
          </cell>
          <cell r="W446" t="str">
            <v xml:space="preserve"> </v>
          </cell>
          <cell r="X446" t="str">
            <v xml:space="preserve"> </v>
          </cell>
          <cell r="Y446" t="str">
            <v xml:space="preserve"> </v>
          </cell>
          <cell r="Z446" t="str">
            <v xml:space="preserve"> </v>
          </cell>
          <cell r="AA446"/>
          <cell r="AB446"/>
          <cell r="AC446" t="str">
            <v>FSC</v>
          </cell>
          <cell r="AD446" t="str">
            <v xml:space="preserve"> </v>
          </cell>
          <cell r="AE446" t="str">
            <v>3</v>
          </cell>
          <cell r="AF446"/>
          <cell r="AG446" t="str">
            <v xml:space="preserve"> </v>
          </cell>
          <cell r="AH446" t="str">
            <v xml:space="preserve"> </v>
          </cell>
          <cell r="AI446">
            <v>1247071</v>
          </cell>
          <cell r="AJ446" t="str">
            <v>FR22000478</v>
          </cell>
          <cell r="AK446">
            <v>0</v>
          </cell>
          <cell r="AL446">
            <v>0</v>
          </cell>
          <cell r="AM446" t="str">
            <v xml:space="preserve"> </v>
          </cell>
          <cell r="AN446"/>
          <cell r="AO446" t="str">
            <v>[ENROB]</v>
          </cell>
          <cell r="AP446">
            <v>43554</v>
          </cell>
        </row>
        <row r="447">
          <cell r="B447">
            <v>2827369</v>
          </cell>
          <cell r="C447">
            <v>22000478</v>
          </cell>
          <cell r="D447" t="str">
            <v>Enrob Batonnet OREO New</v>
          </cell>
          <cell r="E447">
            <v>43553</v>
          </cell>
          <cell r="F447">
            <v>1000</v>
          </cell>
          <cell r="G447">
            <v>300191</v>
          </cell>
          <cell r="H447" t="str">
            <v>10</v>
          </cell>
          <cell r="I447" t="str">
            <v>M</v>
          </cell>
          <cell r="J447">
            <v>43553</v>
          </cell>
          <cell r="K447">
            <v>43553</v>
          </cell>
          <cell r="L447" t="str">
            <v>WO</v>
          </cell>
          <cell r="M447" t="str">
            <v>KG</v>
          </cell>
          <cell r="N447" t="str">
            <v xml:space="preserve">       PL001</v>
          </cell>
          <cell r="O447">
            <v>43454</v>
          </cell>
          <cell r="P447">
            <v>0</v>
          </cell>
          <cell r="Q447" t="str">
            <v>Enrob Batonnet OREO New</v>
          </cell>
          <cell r="R447" t="str">
            <v xml:space="preserve"> </v>
          </cell>
          <cell r="S447"/>
          <cell r="T447" t="str">
            <v xml:space="preserve"> </v>
          </cell>
          <cell r="U447" t="str">
            <v xml:space="preserve"> BT vérifié//Ordre créé</v>
          </cell>
          <cell r="V447" t="str">
            <v xml:space="preserve"> </v>
          </cell>
          <cell r="W447" t="str">
            <v xml:space="preserve"> </v>
          </cell>
          <cell r="X447" t="str">
            <v xml:space="preserve"> </v>
          </cell>
          <cell r="Y447" t="str">
            <v xml:space="preserve"> </v>
          </cell>
          <cell r="Z447" t="str">
            <v xml:space="preserve"> </v>
          </cell>
          <cell r="AA447"/>
          <cell r="AB447"/>
          <cell r="AC447" t="str">
            <v>FSC</v>
          </cell>
          <cell r="AD447" t="str">
            <v xml:space="preserve"> </v>
          </cell>
          <cell r="AE447" t="str">
            <v>3</v>
          </cell>
          <cell r="AG447" t="str">
            <v xml:space="preserve"> </v>
          </cell>
          <cell r="AH447" t="str">
            <v xml:space="preserve"> </v>
          </cell>
          <cell r="AI447">
            <v>1247071</v>
          </cell>
          <cell r="AJ447" t="str">
            <v>FR22000478</v>
          </cell>
          <cell r="AK447">
            <v>0</v>
          </cell>
          <cell r="AL447">
            <v>0</v>
          </cell>
          <cell r="AM447" t="str">
            <v xml:space="preserve"> </v>
          </cell>
          <cell r="AO447" t="str">
            <v>[ENROB]</v>
          </cell>
          <cell r="AP447">
            <v>43554</v>
          </cell>
        </row>
        <row r="448">
          <cell r="B448">
            <v>2827370</v>
          </cell>
          <cell r="C448">
            <v>22000478</v>
          </cell>
          <cell r="D448" t="str">
            <v>Enrob Batonnet OREO New</v>
          </cell>
          <cell r="E448">
            <v>43553</v>
          </cell>
          <cell r="F448">
            <v>1000</v>
          </cell>
          <cell r="G448">
            <v>300191</v>
          </cell>
          <cell r="H448" t="str">
            <v>10</v>
          </cell>
          <cell r="I448" t="str">
            <v>M</v>
          </cell>
          <cell r="J448">
            <v>43553</v>
          </cell>
          <cell r="K448">
            <v>43553</v>
          </cell>
          <cell r="L448" t="str">
            <v>WO</v>
          </cell>
          <cell r="M448" t="str">
            <v>KG</v>
          </cell>
          <cell r="N448" t="str">
            <v xml:space="preserve">       PL001</v>
          </cell>
          <cell r="O448">
            <v>43454</v>
          </cell>
          <cell r="P448">
            <v>0</v>
          </cell>
          <cell r="Q448" t="str">
            <v>Enrob Batonnet OREO New</v>
          </cell>
          <cell r="R448" t="str">
            <v xml:space="preserve"> </v>
          </cell>
          <cell r="S448"/>
          <cell r="T448" t="str">
            <v xml:space="preserve"> </v>
          </cell>
          <cell r="U448" t="str">
            <v xml:space="preserve"> BT vérifié//Ordre créé</v>
          </cell>
          <cell r="V448" t="str">
            <v xml:space="preserve"> </v>
          </cell>
          <cell r="W448" t="str">
            <v xml:space="preserve"> </v>
          </cell>
          <cell r="X448" t="str">
            <v xml:space="preserve"> </v>
          </cell>
          <cell r="Y448" t="str">
            <v xml:space="preserve"> </v>
          </cell>
          <cell r="Z448" t="str">
            <v xml:space="preserve"> </v>
          </cell>
          <cell r="AA448"/>
          <cell r="AB448"/>
          <cell r="AC448" t="str">
            <v>FSC</v>
          </cell>
          <cell r="AD448" t="str">
            <v xml:space="preserve"> </v>
          </cell>
          <cell r="AE448" t="str">
            <v>3</v>
          </cell>
          <cell r="AG448" t="str">
            <v xml:space="preserve"> </v>
          </cell>
          <cell r="AH448" t="str">
            <v xml:space="preserve"> </v>
          </cell>
          <cell r="AI448">
            <v>1247071</v>
          </cell>
          <cell r="AJ448" t="str">
            <v>FR22000478</v>
          </cell>
          <cell r="AK448">
            <v>0</v>
          </cell>
          <cell r="AL448">
            <v>0</v>
          </cell>
          <cell r="AM448" t="str">
            <v xml:space="preserve"> </v>
          </cell>
          <cell r="AO448" t="str">
            <v>[ENROB]</v>
          </cell>
          <cell r="AP448">
            <v>43554</v>
          </cell>
        </row>
        <row r="449">
          <cell r="B449">
            <v>2827371</v>
          </cell>
          <cell r="C449">
            <v>22000478</v>
          </cell>
          <cell r="D449" t="str">
            <v>Enrob Batonnet OREO New</v>
          </cell>
          <cell r="E449">
            <v>43553</v>
          </cell>
          <cell r="F449">
            <v>1000</v>
          </cell>
          <cell r="G449">
            <v>300191</v>
          </cell>
          <cell r="H449" t="str">
            <v>10</v>
          </cell>
          <cell r="I449" t="str">
            <v>M</v>
          </cell>
          <cell r="J449">
            <v>43553</v>
          </cell>
          <cell r="K449">
            <v>43553</v>
          </cell>
          <cell r="L449" t="str">
            <v>WO</v>
          </cell>
          <cell r="M449" t="str">
            <v>KG</v>
          </cell>
          <cell r="N449" t="str">
            <v xml:space="preserve">       PL001</v>
          </cell>
          <cell r="O449">
            <v>43454</v>
          </cell>
          <cell r="P449">
            <v>0</v>
          </cell>
          <cell r="Q449" t="str">
            <v>Enrob Batonnet OREO New</v>
          </cell>
          <cell r="R449" t="str">
            <v xml:space="preserve"> </v>
          </cell>
          <cell r="S449"/>
          <cell r="T449" t="str">
            <v xml:space="preserve"> </v>
          </cell>
          <cell r="U449" t="str">
            <v xml:space="preserve"> BT vérifié//Ordre créé</v>
          </cell>
          <cell r="V449" t="str">
            <v xml:space="preserve"> </v>
          </cell>
          <cell r="W449" t="str">
            <v xml:space="preserve"> </v>
          </cell>
          <cell r="X449" t="str">
            <v xml:space="preserve"> </v>
          </cell>
          <cell r="Y449" t="str">
            <v xml:space="preserve"> </v>
          </cell>
          <cell r="Z449" t="str">
            <v xml:space="preserve"> </v>
          </cell>
          <cell r="AA449"/>
          <cell r="AB449"/>
          <cell r="AC449" t="str">
            <v>FSC</v>
          </cell>
          <cell r="AD449" t="str">
            <v xml:space="preserve"> </v>
          </cell>
          <cell r="AE449" t="str">
            <v>3</v>
          </cell>
          <cell r="AG449" t="str">
            <v xml:space="preserve"> </v>
          </cell>
          <cell r="AH449" t="str">
            <v xml:space="preserve"> </v>
          </cell>
          <cell r="AI449">
            <v>1247071</v>
          </cell>
          <cell r="AJ449" t="str">
            <v>FR22000478</v>
          </cell>
          <cell r="AK449">
            <v>0</v>
          </cell>
          <cell r="AL449">
            <v>0</v>
          </cell>
          <cell r="AM449" t="str">
            <v xml:space="preserve"> </v>
          </cell>
          <cell r="AO449" t="str">
            <v>[ENROB]</v>
          </cell>
          <cell r="AP449">
            <v>43554</v>
          </cell>
        </row>
        <row r="450">
          <cell r="B450">
            <v>2827372</v>
          </cell>
          <cell r="C450">
            <v>22000478</v>
          </cell>
          <cell r="D450" t="str">
            <v>Enrob Batonnet OREO New</v>
          </cell>
          <cell r="E450">
            <v>43553</v>
          </cell>
          <cell r="F450">
            <v>1000</v>
          </cell>
          <cell r="G450">
            <v>300191</v>
          </cell>
          <cell r="H450" t="str">
            <v>10</v>
          </cell>
          <cell r="I450" t="str">
            <v>M</v>
          </cell>
          <cell r="J450">
            <v>43553</v>
          </cell>
          <cell r="K450">
            <v>43553</v>
          </cell>
          <cell r="L450" t="str">
            <v>WO</v>
          </cell>
          <cell r="M450" t="str">
            <v>KG</v>
          </cell>
          <cell r="N450" t="str">
            <v xml:space="preserve">       PL001</v>
          </cell>
          <cell r="O450">
            <v>43454</v>
          </cell>
          <cell r="P450">
            <v>0</v>
          </cell>
          <cell r="Q450" t="str">
            <v>Enrob Batonnet OREO New</v>
          </cell>
          <cell r="R450" t="str">
            <v xml:space="preserve"> </v>
          </cell>
          <cell r="S450"/>
          <cell r="T450" t="str">
            <v xml:space="preserve"> </v>
          </cell>
          <cell r="U450" t="str">
            <v xml:space="preserve"> BT vérifié//Ordre créé</v>
          </cell>
          <cell r="V450" t="str">
            <v xml:space="preserve"> </v>
          </cell>
          <cell r="W450" t="str">
            <v xml:space="preserve"> </v>
          </cell>
          <cell r="X450" t="str">
            <v xml:space="preserve"> </v>
          </cell>
          <cell r="Y450" t="str">
            <v xml:space="preserve"> </v>
          </cell>
          <cell r="Z450" t="str">
            <v xml:space="preserve"> </v>
          </cell>
          <cell r="AA450"/>
          <cell r="AB450"/>
          <cell r="AC450" t="str">
            <v>FSC</v>
          </cell>
          <cell r="AD450" t="str">
            <v xml:space="preserve"> </v>
          </cell>
          <cell r="AE450" t="str">
            <v>3</v>
          </cell>
          <cell r="AG450" t="str">
            <v xml:space="preserve"> </v>
          </cell>
          <cell r="AH450" t="str">
            <v xml:space="preserve"> </v>
          </cell>
          <cell r="AI450">
            <v>1247071</v>
          </cell>
          <cell r="AJ450" t="str">
            <v>FR22000478</v>
          </cell>
          <cell r="AK450">
            <v>0</v>
          </cell>
          <cell r="AL450">
            <v>0</v>
          </cell>
          <cell r="AM450" t="str">
            <v xml:space="preserve"> </v>
          </cell>
          <cell r="AO450" t="str">
            <v>[ENROB]</v>
          </cell>
          <cell r="AP450">
            <v>43554</v>
          </cell>
        </row>
        <row r="451">
          <cell r="B451">
            <v>2827373</v>
          </cell>
          <cell r="C451">
            <v>22000478</v>
          </cell>
          <cell r="D451" t="str">
            <v>Enrob Batonnet OREO New</v>
          </cell>
          <cell r="E451">
            <v>43553</v>
          </cell>
          <cell r="F451">
            <v>1000</v>
          </cell>
          <cell r="G451">
            <v>300191</v>
          </cell>
          <cell r="H451" t="str">
            <v>10</v>
          </cell>
          <cell r="I451" t="str">
            <v>M</v>
          </cell>
          <cell r="J451">
            <v>43553</v>
          </cell>
          <cell r="K451">
            <v>43553</v>
          </cell>
          <cell r="L451" t="str">
            <v>WO</v>
          </cell>
          <cell r="M451" t="str">
            <v>KG</v>
          </cell>
          <cell r="N451" t="str">
            <v xml:space="preserve">       PL001</v>
          </cell>
          <cell r="O451">
            <v>43454</v>
          </cell>
          <cell r="P451">
            <v>0</v>
          </cell>
          <cell r="Q451" t="str">
            <v>Enrob Batonnet OREO New</v>
          </cell>
          <cell r="R451" t="str">
            <v xml:space="preserve"> </v>
          </cell>
          <cell r="S451"/>
          <cell r="T451" t="str">
            <v xml:space="preserve"> </v>
          </cell>
          <cell r="U451" t="str">
            <v xml:space="preserve"> BT vérifié//Ordre créé</v>
          </cell>
          <cell r="V451" t="str">
            <v xml:space="preserve"> </v>
          </cell>
          <cell r="W451" t="str">
            <v xml:space="preserve"> </v>
          </cell>
          <cell r="X451" t="str">
            <v xml:space="preserve"> </v>
          </cell>
          <cell r="Y451" t="str">
            <v xml:space="preserve"> </v>
          </cell>
          <cell r="Z451" t="str">
            <v xml:space="preserve"> </v>
          </cell>
          <cell r="AA451"/>
          <cell r="AB451"/>
          <cell r="AC451" t="str">
            <v>FSC</v>
          </cell>
          <cell r="AD451" t="str">
            <v xml:space="preserve"> </v>
          </cell>
          <cell r="AE451" t="str">
            <v>3</v>
          </cell>
          <cell r="AG451" t="str">
            <v xml:space="preserve"> </v>
          </cell>
          <cell r="AH451" t="str">
            <v xml:space="preserve"> </v>
          </cell>
          <cell r="AI451">
            <v>1247071</v>
          </cell>
          <cell r="AJ451" t="str">
            <v>FR22000478</v>
          </cell>
          <cell r="AK451">
            <v>0</v>
          </cell>
          <cell r="AL451">
            <v>0</v>
          </cell>
          <cell r="AM451" t="str">
            <v xml:space="preserve"> </v>
          </cell>
          <cell r="AO451" t="str">
            <v>[ENROB]</v>
          </cell>
          <cell r="AP451">
            <v>43554</v>
          </cell>
        </row>
        <row r="452">
          <cell r="B452">
            <v>2827374</v>
          </cell>
          <cell r="C452">
            <v>22000478</v>
          </cell>
          <cell r="D452" t="str">
            <v>Enrob Batonnet OREO New</v>
          </cell>
          <cell r="E452">
            <v>43553</v>
          </cell>
          <cell r="F452">
            <v>1000</v>
          </cell>
          <cell r="G452">
            <v>300191</v>
          </cell>
          <cell r="H452" t="str">
            <v>10</v>
          </cell>
          <cell r="I452" t="str">
            <v>M</v>
          </cell>
          <cell r="J452">
            <v>43553</v>
          </cell>
          <cell r="K452">
            <v>43553</v>
          </cell>
          <cell r="L452" t="str">
            <v>WO</v>
          </cell>
          <cell r="M452" t="str">
            <v>KG</v>
          </cell>
          <cell r="N452" t="str">
            <v xml:space="preserve">       PL001</v>
          </cell>
          <cell r="O452">
            <v>43454</v>
          </cell>
          <cell r="P452">
            <v>0</v>
          </cell>
          <cell r="Q452" t="str">
            <v>Enrob Batonnet OREO New</v>
          </cell>
          <cell r="R452" t="str">
            <v xml:space="preserve"> </v>
          </cell>
          <cell r="S452"/>
          <cell r="T452" t="str">
            <v xml:space="preserve"> </v>
          </cell>
          <cell r="U452" t="str">
            <v xml:space="preserve"> BT vérifié//Ordre créé</v>
          </cell>
          <cell r="V452" t="str">
            <v xml:space="preserve"> </v>
          </cell>
          <cell r="W452" t="str">
            <v xml:space="preserve"> </v>
          </cell>
          <cell r="X452" t="str">
            <v xml:space="preserve"> </v>
          </cell>
          <cell r="Y452" t="str">
            <v xml:space="preserve"> </v>
          </cell>
          <cell r="Z452" t="str">
            <v xml:space="preserve"> </v>
          </cell>
          <cell r="AA452"/>
          <cell r="AB452"/>
          <cell r="AC452" t="str">
            <v>FSC</v>
          </cell>
          <cell r="AD452" t="str">
            <v xml:space="preserve"> </v>
          </cell>
          <cell r="AE452" t="str">
            <v>3</v>
          </cell>
          <cell r="AG452" t="str">
            <v xml:space="preserve"> </v>
          </cell>
          <cell r="AH452" t="str">
            <v xml:space="preserve"> </v>
          </cell>
          <cell r="AI452">
            <v>1247071</v>
          </cell>
          <cell r="AJ452" t="str">
            <v>FR22000478</v>
          </cell>
          <cell r="AK452">
            <v>0</v>
          </cell>
          <cell r="AL452">
            <v>0</v>
          </cell>
          <cell r="AM452" t="str">
            <v xml:space="preserve"> </v>
          </cell>
          <cell r="AO452" t="str">
            <v>[ENROB]</v>
          </cell>
          <cell r="AP452">
            <v>43554</v>
          </cell>
        </row>
        <row r="454">
          <cell r="B454"/>
          <cell r="C454"/>
          <cell r="D454" t="str">
            <v>Repoussé</v>
          </cell>
          <cell r="E454"/>
          <cell r="F454"/>
          <cell r="G454"/>
          <cell r="H454"/>
          <cell r="I454"/>
          <cell r="J454"/>
          <cell r="K454"/>
          <cell r="L454"/>
          <cell r="M454"/>
          <cell r="N454"/>
          <cell r="O454"/>
          <cell r="P454"/>
          <cell r="Q454"/>
          <cell r="R454"/>
          <cell r="S454"/>
          <cell r="T454"/>
          <cell r="U454"/>
          <cell r="V454"/>
          <cell r="W454"/>
          <cell r="X454"/>
          <cell r="Y454"/>
          <cell r="Z454"/>
          <cell r="AA454"/>
          <cell r="AB454"/>
          <cell r="AC454"/>
          <cell r="AD454"/>
          <cell r="AE454"/>
          <cell r="AF454"/>
          <cell r="AG454"/>
          <cell r="AH454"/>
          <cell r="AI454"/>
          <cell r="AJ454"/>
          <cell r="AK454"/>
          <cell r="AL454"/>
          <cell r="AM454"/>
          <cell r="AN454"/>
          <cell r="AO454"/>
          <cell r="AP454"/>
        </row>
        <row r="456">
          <cell r="B456">
            <v>2699476</v>
          </cell>
          <cell r="C456">
            <v>22000547</v>
          </cell>
          <cell r="D456" t="str">
            <v>SCE Caramel BS C10 PALL/36043</v>
          </cell>
          <cell r="E456">
            <v>43565</v>
          </cell>
          <cell r="F456">
            <v>1600</v>
          </cell>
          <cell r="G456">
            <v>300191</v>
          </cell>
          <cell r="H456" t="str">
            <v>10</v>
          </cell>
          <cell r="I456" t="str">
            <v>M</v>
          </cell>
          <cell r="J456">
            <v>43479</v>
          </cell>
          <cell r="K456">
            <v>43479</v>
          </cell>
          <cell r="L456" t="str">
            <v>WO</v>
          </cell>
          <cell r="M456" t="str">
            <v>KG</v>
          </cell>
          <cell r="N456" t="str">
            <v xml:space="preserve">       PL001</v>
          </cell>
          <cell r="O456">
            <v>43396</v>
          </cell>
          <cell r="P456">
            <v>0</v>
          </cell>
          <cell r="Q456" t="str">
            <v>SCE Caramel BS C10 PALL/36043</v>
          </cell>
          <cell r="R456" t="str">
            <v xml:space="preserve"> </v>
          </cell>
          <cell r="S456"/>
          <cell r="T456" t="str">
            <v xml:space="preserve"> </v>
          </cell>
          <cell r="U456" t="str">
            <v xml:space="preserve"> BT vérifié//Ordre créé</v>
          </cell>
          <cell r="V456" t="str">
            <v xml:space="preserve"> </v>
          </cell>
          <cell r="W456" t="str">
            <v xml:space="preserve"> </v>
          </cell>
          <cell r="X456" t="str">
            <v xml:space="preserve"> </v>
          </cell>
          <cell r="Y456" t="str">
            <v xml:space="preserve"> </v>
          </cell>
          <cell r="Z456" t="str">
            <v xml:space="preserve"> </v>
          </cell>
          <cell r="AA456"/>
          <cell r="AB456"/>
          <cell r="AC456" t="str">
            <v>FSC</v>
          </cell>
          <cell r="AD456" t="str">
            <v xml:space="preserve"> </v>
          </cell>
          <cell r="AE456" t="str">
            <v xml:space="preserve"> </v>
          </cell>
          <cell r="AF456"/>
          <cell r="AG456" t="str">
            <v xml:space="preserve"> </v>
          </cell>
          <cell r="AH456" t="str">
            <v xml:space="preserve"> </v>
          </cell>
          <cell r="AI456">
            <v>1256714</v>
          </cell>
          <cell r="AJ456" t="str">
            <v>FR22000547</v>
          </cell>
          <cell r="AK456">
            <v>0</v>
          </cell>
          <cell r="AL456">
            <v>0</v>
          </cell>
          <cell r="AM456" t="str">
            <v xml:space="preserve"> </v>
          </cell>
          <cell r="AN456"/>
          <cell r="AO456" t="str">
            <v>[36043]</v>
          </cell>
          <cell r="AP456">
            <v>43625</v>
          </cell>
        </row>
        <row r="457">
          <cell r="B457">
            <v>2715780</v>
          </cell>
          <cell r="C457">
            <v>22000574</v>
          </cell>
          <cell r="D457" t="str">
            <v>SCE Chocolat C8 PALL /36279</v>
          </cell>
          <cell r="E457">
            <v>43565</v>
          </cell>
          <cell r="F457">
            <v>1600</v>
          </cell>
          <cell r="G457">
            <v>300191</v>
          </cell>
          <cell r="H457" t="str">
            <v>10</v>
          </cell>
          <cell r="I457" t="str">
            <v>M</v>
          </cell>
          <cell r="J457">
            <v>43493</v>
          </cell>
          <cell r="K457">
            <v>43493</v>
          </cell>
          <cell r="L457" t="str">
            <v>WO</v>
          </cell>
          <cell r="M457" t="str">
            <v>KG</v>
          </cell>
          <cell r="N457" t="str">
            <v xml:space="preserve">       PL001</v>
          </cell>
          <cell r="O457">
            <v>43404</v>
          </cell>
          <cell r="P457">
            <v>0</v>
          </cell>
          <cell r="Q457" t="str">
            <v>SCE Chocolat C8 PALL /36279</v>
          </cell>
          <cell r="R457" t="str">
            <v xml:space="preserve"> </v>
          </cell>
          <cell r="S457"/>
          <cell r="T457" t="str">
            <v xml:space="preserve"> </v>
          </cell>
          <cell r="U457" t="str">
            <v xml:space="preserve"> BT vérifié//Ordre créé</v>
          </cell>
          <cell r="V457" t="str">
            <v xml:space="preserve"> </v>
          </cell>
          <cell r="W457" t="str">
            <v xml:space="preserve"> </v>
          </cell>
          <cell r="X457" t="str">
            <v xml:space="preserve"> </v>
          </cell>
          <cell r="Y457" t="str">
            <v xml:space="preserve"> </v>
          </cell>
          <cell r="Z457" t="str">
            <v xml:space="preserve"> </v>
          </cell>
          <cell r="AA457"/>
          <cell r="AB457"/>
          <cell r="AC457" t="str">
            <v>FSC</v>
          </cell>
          <cell r="AD457" t="str">
            <v xml:space="preserve"> </v>
          </cell>
          <cell r="AE457" t="str">
            <v xml:space="preserve"> </v>
          </cell>
          <cell r="AF457"/>
          <cell r="AG457" t="str">
            <v xml:space="preserve"> </v>
          </cell>
          <cell r="AH457" t="str">
            <v xml:space="preserve"> </v>
          </cell>
          <cell r="AI457">
            <v>1265332</v>
          </cell>
          <cell r="AJ457" t="str">
            <v>FR22000574</v>
          </cell>
          <cell r="AK457">
            <v>0</v>
          </cell>
          <cell r="AL457">
            <v>0</v>
          </cell>
          <cell r="AM457" t="str">
            <v xml:space="preserve"> </v>
          </cell>
          <cell r="AN457"/>
          <cell r="AO457" t="str">
            <v>[36279]</v>
          </cell>
          <cell r="AP457">
            <v>43596</v>
          </cell>
        </row>
        <row r="458">
          <cell r="B458">
            <v>2699477</v>
          </cell>
          <cell r="C458">
            <v>22000574</v>
          </cell>
          <cell r="D458" t="str">
            <v>SCE Chocolat C8 PALL /36279</v>
          </cell>
          <cell r="E458">
            <v>43565</v>
          </cell>
          <cell r="F458">
            <v>1600</v>
          </cell>
          <cell r="G458">
            <v>300191</v>
          </cell>
          <cell r="H458" t="str">
            <v>10</v>
          </cell>
          <cell r="I458" t="str">
            <v>M</v>
          </cell>
          <cell r="J458">
            <v>43493</v>
          </cell>
          <cell r="K458">
            <v>43493</v>
          </cell>
          <cell r="L458" t="str">
            <v>WO</v>
          </cell>
          <cell r="M458" t="str">
            <v>KG</v>
          </cell>
          <cell r="N458" t="str">
            <v xml:space="preserve">       PL001</v>
          </cell>
          <cell r="O458">
            <v>43396</v>
          </cell>
          <cell r="P458">
            <v>0</v>
          </cell>
          <cell r="Q458" t="str">
            <v>SCE Chocolat C8 PALL /36279</v>
          </cell>
          <cell r="R458" t="str">
            <v xml:space="preserve"> </v>
          </cell>
          <cell r="S458"/>
          <cell r="T458" t="str">
            <v xml:space="preserve"> </v>
          </cell>
          <cell r="U458" t="str">
            <v xml:space="preserve"> BT vérifié//Ordre créé</v>
          </cell>
          <cell r="V458" t="str">
            <v xml:space="preserve"> </v>
          </cell>
          <cell r="W458" t="str">
            <v xml:space="preserve"> </v>
          </cell>
          <cell r="X458" t="str">
            <v xml:space="preserve"> </v>
          </cell>
          <cell r="Y458" t="str">
            <v xml:space="preserve"> </v>
          </cell>
          <cell r="Z458" t="str">
            <v xml:space="preserve"> </v>
          </cell>
          <cell r="AA458"/>
          <cell r="AB458"/>
          <cell r="AC458" t="str">
            <v>FSC</v>
          </cell>
          <cell r="AD458" t="str">
            <v xml:space="preserve"> </v>
          </cell>
          <cell r="AE458" t="str">
            <v xml:space="preserve"> </v>
          </cell>
          <cell r="AF458"/>
          <cell r="AG458" t="str">
            <v xml:space="preserve"> </v>
          </cell>
          <cell r="AH458" t="str">
            <v xml:space="preserve"> </v>
          </cell>
          <cell r="AI458">
            <v>1265332</v>
          </cell>
          <cell r="AJ458" t="str">
            <v>FR22000574</v>
          </cell>
          <cell r="AK458">
            <v>0</v>
          </cell>
          <cell r="AL458">
            <v>0</v>
          </cell>
          <cell r="AM458" t="str">
            <v xml:space="preserve"> </v>
          </cell>
          <cell r="AN458"/>
          <cell r="AO458" t="str">
            <v>[36279]</v>
          </cell>
          <cell r="AP458">
            <v>43596</v>
          </cell>
        </row>
        <row r="459">
          <cell r="B459">
            <v>2715768</v>
          </cell>
          <cell r="C459">
            <v>22000574</v>
          </cell>
          <cell r="D459" t="str">
            <v>SCE Chocolat C8 PALL /36279</v>
          </cell>
          <cell r="E459">
            <v>43565</v>
          </cell>
          <cell r="F459">
            <v>1600</v>
          </cell>
          <cell r="G459">
            <v>300191</v>
          </cell>
          <cell r="H459" t="str">
            <v>10</v>
          </cell>
          <cell r="I459" t="str">
            <v>M</v>
          </cell>
          <cell r="J459">
            <v>43493</v>
          </cell>
          <cell r="K459">
            <v>43493</v>
          </cell>
          <cell r="L459" t="str">
            <v>WO</v>
          </cell>
          <cell r="M459" t="str">
            <v>KG</v>
          </cell>
          <cell r="N459" t="str">
            <v xml:space="preserve">       PL001</v>
          </cell>
          <cell r="O459">
            <v>43404</v>
          </cell>
          <cell r="P459">
            <v>0</v>
          </cell>
          <cell r="Q459" t="str">
            <v>SCE Chocolat C8 PALL /36279</v>
          </cell>
          <cell r="R459" t="str">
            <v xml:space="preserve"> </v>
          </cell>
          <cell r="S459"/>
          <cell r="T459" t="str">
            <v xml:space="preserve"> </v>
          </cell>
          <cell r="U459" t="str">
            <v xml:space="preserve"> BT vérifié//Ordre créé</v>
          </cell>
          <cell r="V459" t="str">
            <v xml:space="preserve"> </v>
          </cell>
          <cell r="W459" t="str">
            <v xml:space="preserve"> </v>
          </cell>
          <cell r="X459" t="str">
            <v xml:space="preserve"> </v>
          </cell>
          <cell r="Y459" t="str">
            <v xml:space="preserve"> </v>
          </cell>
          <cell r="Z459" t="str">
            <v xml:space="preserve"> </v>
          </cell>
          <cell r="AA459"/>
          <cell r="AB459"/>
          <cell r="AC459" t="str">
            <v>FSC</v>
          </cell>
          <cell r="AD459" t="str">
            <v xml:space="preserve"> </v>
          </cell>
          <cell r="AE459" t="str">
            <v xml:space="preserve"> </v>
          </cell>
          <cell r="AF459"/>
          <cell r="AG459" t="str">
            <v xml:space="preserve"> </v>
          </cell>
          <cell r="AH459" t="str">
            <v xml:space="preserve"> </v>
          </cell>
          <cell r="AI459">
            <v>1265332</v>
          </cell>
          <cell r="AJ459" t="str">
            <v>FR22000574</v>
          </cell>
          <cell r="AK459">
            <v>0</v>
          </cell>
          <cell r="AL459">
            <v>0</v>
          </cell>
          <cell r="AM459" t="str">
            <v xml:space="preserve"> </v>
          </cell>
          <cell r="AN459"/>
          <cell r="AO459" t="str">
            <v>[36279]</v>
          </cell>
          <cell r="AP459">
            <v>43596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euil2"/>
      <sheetName val="Feuil1"/>
      <sheetName val="Feuil3"/>
    </sheetNames>
    <sheetDataSet>
      <sheetData sheetId="0">
        <row r="7">
          <cell r="B7">
            <v>2891627</v>
          </cell>
          <cell r="C7">
            <v>22000374</v>
          </cell>
          <cell r="D7" t="str">
            <v>SCE Caramel BS C14 FUT/0373</v>
          </cell>
          <cell r="E7">
            <v>43514</v>
          </cell>
          <cell r="F7">
            <v>1600</v>
          </cell>
          <cell r="G7">
            <v>300191</v>
          </cell>
          <cell r="H7" t="str">
            <v>15</v>
          </cell>
          <cell r="I7" t="str">
            <v>M</v>
          </cell>
          <cell r="J7">
            <v>43514</v>
          </cell>
          <cell r="K7">
            <v>43514</v>
          </cell>
          <cell r="L7" t="str">
            <v>WO</v>
          </cell>
          <cell r="M7" t="str">
            <v>KG</v>
          </cell>
          <cell r="N7" t="str">
            <v xml:space="preserve">       PL001</v>
          </cell>
          <cell r="O7">
            <v>43481</v>
          </cell>
          <cell r="P7">
            <v>0</v>
          </cell>
          <cell r="Q7" t="str">
            <v>SCE Caramel BS C14 FUT/0373</v>
          </cell>
          <cell r="R7" t="str">
            <v xml:space="preserve"> </v>
          </cell>
          <cell r="S7"/>
          <cell r="T7" t="str">
            <v xml:space="preserve"> </v>
          </cell>
          <cell r="U7" t="str">
            <v>BT comm. client non traité//Or</v>
          </cell>
          <cell r="V7" t="str">
            <v xml:space="preserve"> </v>
          </cell>
          <cell r="W7" t="str">
            <v xml:space="preserve"> </v>
          </cell>
          <cell r="X7" t="str">
            <v xml:space="preserve"> </v>
          </cell>
          <cell r="Y7" t="str">
            <v xml:space="preserve"> </v>
          </cell>
          <cell r="Z7" t="str">
            <v xml:space="preserve"> </v>
          </cell>
          <cell r="AA7"/>
          <cell r="AB7"/>
          <cell r="AC7" t="str">
            <v>FSC</v>
          </cell>
          <cell r="AD7" t="str">
            <v xml:space="preserve"> </v>
          </cell>
          <cell r="AE7" t="str">
            <v xml:space="preserve"> </v>
          </cell>
          <cell r="AF7"/>
          <cell r="AG7" t="str">
            <v xml:space="preserve"> </v>
          </cell>
          <cell r="AH7" t="str">
            <v xml:space="preserve"> </v>
          </cell>
          <cell r="AI7">
            <v>1204932</v>
          </cell>
          <cell r="AJ7" t="str">
            <v>FR12800632</v>
          </cell>
          <cell r="AK7">
            <v>0</v>
          </cell>
          <cell r="AL7">
            <v>0</v>
          </cell>
          <cell r="AM7" t="str">
            <v xml:space="preserve"> </v>
          </cell>
          <cell r="AN7"/>
          <cell r="AO7" t="str">
            <v>[0373]</v>
          </cell>
          <cell r="AP7">
            <v>43574</v>
          </cell>
          <cell r="AQ7"/>
          <cell r="AR7" t="str">
            <v>VA001</v>
          </cell>
          <cell r="AS7">
            <v>43519</v>
          </cell>
        </row>
        <row r="8">
          <cell r="B8">
            <v>2715735</v>
          </cell>
          <cell r="C8">
            <v>22000537</v>
          </cell>
          <cell r="D8" t="str">
            <v>SCE CitVer Mojito C9 PALL/0427</v>
          </cell>
          <cell r="E8">
            <v>43514</v>
          </cell>
          <cell r="F8">
            <v>1600</v>
          </cell>
          <cell r="G8">
            <v>300191</v>
          </cell>
          <cell r="H8" t="str">
            <v>10</v>
          </cell>
          <cell r="I8" t="str">
            <v>M</v>
          </cell>
          <cell r="J8">
            <v>43514</v>
          </cell>
          <cell r="K8">
            <v>43514</v>
          </cell>
          <cell r="L8" t="str">
            <v>WO</v>
          </cell>
          <cell r="M8" t="str">
            <v>KG</v>
          </cell>
          <cell r="N8" t="str">
            <v xml:space="preserve">       PL001</v>
          </cell>
          <cell r="O8">
            <v>43404</v>
          </cell>
          <cell r="P8">
            <v>0</v>
          </cell>
          <cell r="Q8" t="str">
            <v>SCE CitVer Mojito C9 PALL/0427</v>
          </cell>
          <cell r="R8" t="str">
            <v xml:space="preserve"> </v>
          </cell>
          <cell r="S8"/>
          <cell r="T8" t="str">
            <v xml:space="preserve"> </v>
          </cell>
          <cell r="U8" t="str">
            <v xml:space="preserve"> BT vérifié//Ordre créé</v>
          </cell>
          <cell r="V8" t="str">
            <v xml:space="preserve"> </v>
          </cell>
          <cell r="W8" t="str">
            <v xml:space="preserve"> </v>
          </cell>
          <cell r="X8" t="str">
            <v xml:space="preserve"> </v>
          </cell>
          <cell r="Y8" t="str">
            <v xml:space="preserve"> </v>
          </cell>
          <cell r="Z8" t="str">
            <v xml:space="preserve"> </v>
          </cell>
          <cell r="AA8"/>
          <cell r="AB8"/>
          <cell r="AC8" t="str">
            <v>FSC</v>
          </cell>
          <cell r="AD8" t="str">
            <v xml:space="preserve"> </v>
          </cell>
          <cell r="AE8" t="str">
            <v xml:space="preserve"> </v>
          </cell>
          <cell r="AG8" t="str">
            <v xml:space="preserve"> </v>
          </cell>
          <cell r="AH8" t="str">
            <v xml:space="preserve"> </v>
          </cell>
          <cell r="AI8">
            <v>1255599</v>
          </cell>
          <cell r="AJ8" t="str">
            <v>FR43840499</v>
          </cell>
          <cell r="AK8">
            <v>0</v>
          </cell>
          <cell r="AL8">
            <v>0</v>
          </cell>
          <cell r="AM8" t="str">
            <v xml:space="preserve"> </v>
          </cell>
          <cell r="AO8" t="str">
            <v>[0427]</v>
          </cell>
          <cell r="AP8">
            <v>43574</v>
          </cell>
          <cell r="AR8" t="str">
            <v>PL001</v>
          </cell>
          <cell r="AS8">
            <v>43521</v>
          </cell>
        </row>
        <row r="9">
          <cell r="B9">
            <v>2715736</v>
          </cell>
          <cell r="C9">
            <v>22000537</v>
          </cell>
          <cell r="D9" t="str">
            <v>SCE CitVer Mojito C9 PALL/0427</v>
          </cell>
          <cell r="E9">
            <v>43514</v>
          </cell>
          <cell r="F9">
            <v>1600</v>
          </cell>
          <cell r="G9">
            <v>300191</v>
          </cell>
          <cell r="H9" t="str">
            <v>10</v>
          </cell>
          <cell r="I9" t="str">
            <v>M</v>
          </cell>
          <cell r="J9">
            <v>43514</v>
          </cell>
          <cell r="K9">
            <v>43514</v>
          </cell>
          <cell r="L9" t="str">
            <v>WO</v>
          </cell>
          <cell r="M9" t="str">
            <v>KG</v>
          </cell>
          <cell r="N9" t="str">
            <v xml:space="preserve">       PL001</v>
          </cell>
          <cell r="O9">
            <v>43404</v>
          </cell>
          <cell r="P9">
            <v>0</v>
          </cell>
          <cell r="Q9" t="str">
            <v>SCE CitVer Mojito C9 PALL/0427</v>
          </cell>
          <cell r="R9" t="str">
            <v xml:space="preserve"> </v>
          </cell>
          <cell r="S9"/>
          <cell r="T9" t="str">
            <v xml:space="preserve"> </v>
          </cell>
          <cell r="U9" t="str">
            <v xml:space="preserve"> BT vérifié//Ordre créé</v>
          </cell>
          <cell r="V9" t="str">
            <v xml:space="preserve"> </v>
          </cell>
          <cell r="W9" t="str">
            <v xml:space="preserve"> </v>
          </cell>
          <cell r="X9" t="str">
            <v xml:space="preserve"> </v>
          </cell>
          <cell r="Y9" t="str">
            <v xml:space="preserve"> </v>
          </cell>
          <cell r="Z9" t="str">
            <v xml:space="preserve"> </v>
          </cell>
          <cell r="AA9"/>
          <cell r="AB9"/>
          <cell r="AC9" t="str">
            <v>FSC</v>
          </cell>
          <cell r="AD9" t="str">
            <v xml:space="preserve"> </v>
          </cell>
          <cell r="AE9" t="str">
            <v xml:space="preserve"> </v>
          </cell>
          <cell r="AG9" t="str">
            <v xml:space="preserve"> </v>
          </cell>
          <cell r="AH9" t="str">
            <v xml:space="preserve"> </v>
          </cell>
          <cell r="AI9">
            <v>1255599</v>
          </cell>
          <cell r="AJ9" t="str">
            <v>FR43840499</v>
          </cell>
          <cell r="AK9">
            <v>0</v>
          </cell>
          <cell r="AL9">
            <v>0</v>
          </cell>
          <cell r="AM9" t="str">
            <v xml:space="preserve"> </v>
          </cell>
          <cell r="AO9" t="str">
            <v>[0427]</v>
          </cell>
          <cell r="AP9">
            <v>43574</v>
          </cell>
          <cell r="AR9" t="str">
            <v>PL001</v>
          </cell>
          <cell r="AS9">
            <v>43521</v>
          </cell>
        </row>
        <row r="10">
          <cell r="B10">
            <v>2715737</v>
          </cell>
          <cell r="C10">
            <v>22000537</v>
          </cell>
          <cell r="D10" t="str">
            <v>SCE CitVer Mojito C9 PALL/0427</v>
          </cell>
          <cell r="E10">
            <v>43514</v>
          </cell>
          <cell r="F10">
            <v>1600</v>
          </cell>
          <cell r="G10">
            <v>300191</v>
          </cell>
          <cell r="H10" t="str">
            <v>10</v>
          </cell>
          <cell r="I10" t="str">
            <v>M</v>
          </cell>
          <cell r="J10">
            <v>43514</v>
          </cell>
          <cell r="K10">
            <v>43514</v>
          </cell>
          <cell r="L10" t="str">
            <v>WO</v>
          </cell>
          <cell r="M10" t="str">
            <v>KG</v>
          </cell>
          <cell r="N10" t="str">
            <v xml:space="preserve">       PL001</v>
          </cell>
          <cell r="O10">
            <v>43404</v>
          </cell>
          <cell r="P10">
            <v>0</v>
          </cell>
          <cell r="Q10" t="str">
            <v>SCE CitVer Mojito C9 PALL/0427</v>
          </cell>
          <cell r="R10" t="str">
            <v xml:space="preserve"> </v>
          </cell>
          <cell r="S10"/>
          <cell r="T10" t="str">
            <v xml:space="preserve"> </v>
          </cell>
          <cell r="U10" t="str">
            <v xml:space="preserve"> BT vérifié//Ordre créé</v>
          </cell>
          <cell r="V10" t="str">
            <v xml:space="preserve"> </v>
          </cell>
          <cell r="W10" t="str">
            <v xml:space="preserve"> </v>
          </cell>
          <cell r="X10" t="str">
            <v xml:space="preserve"> </v>
          </cell>
          <cell r="Y10" t="str">
            <v xml:space="preserve"> </v>
          </cell>
          <cell r="Z10" t="str">
            <v xml:space="preserve"> </v>
          </cell>
          <cell r="AA10"/>
          <cell r="AB10"/>
          <cell r="AC10" t="str">
            <v>FSC</v>
          </cell>
          <cell r="AD10" t="str">
            <v xml:space="preserve"> </v>
          </cell>
          <cell r="AE10" t="str">
            <v xml:space="preserve"> </v>
          </cell>
          <cell r="AG10" t="str">
            <v xml:space="preserve"> </v>
          </cell>
          <cell r="AH10" t="str">
            <v xml:space="preserve"> </v>
          </cell>
          <cell r="AI10">
            <v>1255599</v>
          </cell>
          <cell r="AJ10" t="str">
            <v>FR43840499</v>
          </cell>
          <cell r="AK10">
            <v>0</v>
          </cell>
          <cell r="AL10">
            <v>0</v>
          </cell>
          <cell r="AM10" t="str">
            <v xml:space="preserve"> </v>
          </cell>
          <cell r="AO10" t="str">
            <v>[0427]</v>
          </cell>
          <cell r="AP10">
            <v>43574</v>
          </cell>
          <cell r="AR10" t="str">
            <v>PL001</v>
          </cell>
          <cell r="AS10">
            <v>43521</v>
          </cell>
        </row>
        <row r="11">
          <cell r="B11">
            <v>2810138</v>
          </cell>
          <cell r="C11">
            <v>22000436</v>
          </cell>
          <cell r="D11" t="str">
            <v>SCE Fruits Rge CF C8 FUT/35005</v>
          </cell>
          <cell r="E11">
            <v>43514</v>
          </cell>
          <cell r="F11">
            <v>1400</v>
          </cell>
          <cell r="G11">
            <v>300191</v>
          </cell>
          <cell r="H11" t="str">
            <v>10</v>
          </cell>
          <cell r="I11" t="str">
            <v>M</v>
          </cell>
          <cell r="J11">
            <v>43514</v>
          </cell>
          <cell r="K11">
            <v>43514</v>
          </cell>
          <cell r="L11" t="str">
            <v>WO</v>
          </cell>
          <cell r="M11" t="str">
            <v>KG</v>
          </cell>
          <cell r="N11" t="str">
            <v xml:space="preserve">       PL001</v>
          </cell>
          <cell r="O11">
            <v>43446</v>
          </cell>
          <cell r="P11">
            <v>0</v>
          </cell>
          <cell r="Q11" t="str">
            <v>SCE Fruits Rge CF C8 FUT/35005</v>
          </cell>
          <cell r="R11" t="str">
            <v xml:space="preserve"> </v>
          </cell>
          <cell r="S11"/>
          <cell r="T11" t="str">
            <v xml:space="preserve"> </v>
          </cell>
          <cell r="U11" t="str">
            <v xml:space="preserve"> BT vérifié//Ordre créé</v>
          </cell>
          <cell r="V11" t="str">
            <v xml:space="preserve"> </v>
          </cell>
          <cell r="W11" t="str">
            <v xml:space="preserve"> </v>
          </cell>
          <cell r="X11" t="str">
            <v xml:space="preserve"> </v>
          </cell>
          <cell r="Y11" t="str">
            <v xml:space="preserve"> </v>
          </cell>
          <cell r="Z11" t="str">
            <v xml:space="preserve"> </v>
          </cell>
          <cell r="AA11"/>
          <cell r="AB11"/>
          <cell r="AC11" t="str">
            <v>FSC</v>
          </cell>
          <cell r="AD11" t="str">
            <v xml:space="preserve"> </v>
          </cell>
          <cell r="AE11" t="str">
            <v xml:space="preserve"> </v>
          </cell>
          <cell r="AG11" t="str">
            <v xml:space="preserve"> </v>
          </cell>
          <cell r="AH11" t="str">
            <v xml:space="preserve"> </v>
          </cell>
          <cell r="AI11">
            <v>1238142</v>
          </cell>
          <cell r="AJ11" t="str">
            <v>FR22000436</v>
          </cell>
          <cell r="AK11">
            <v>0</v>
          </cell>
          <cell r="AL11">
            <v>0</v>
          </cell>
          <cell r="AM11" t="str">
            <v xml:space="preserve"> </v>
          </cell>
          <cell r="AO11" t="str">
            <v>[35005]</v>
          </cell>
          <cell r="AP11">
            <v>43535</v>
          </cell>
          <cell r="AR11" t="str">
            <v>DA001</v>
          </cell>
          <cell r="AS11">
            <v>43521</v>
          </cell>
        </row>
        <row r="12">
          <cell r="B12">
            <v>2715609</v>
          </cell>
          <cell r="C12">
            <v>22000107</v>
          </cell>
          <cell r="D12" t="str">
            <v>SCE Abricot C12 FUT/0312</v>
          </cell>
          <cell r="E12">
            <v>43514</v>
          </cell>
          <cell r="F12">
            <v>1000</v>
          </cell>
          <cell r="G12">
            <v>300191</v>
          </cell>
          <cell r="H12" t="str">
            <v>10</v>
          </cell>
          <cell r="I12" t="str">
            <v>M</v>
          </cell>
          <cell r="J12">
            <v>43514</v>
          </cell>
          <cell r="K12">
            <v>43514</v>
          </cell>
          <cell r="L12" t="str">
            <v>WO</v>
          </cell>
          <cell r="M12" t="str">
            <v>KG</v>
          </cell>
          <cell r="N12" t="str">
            <v xml:space="preserve">       PL001</v>
          </cell>
          <cell r="O12">
            <v>43404</v>
          </cell>
          <cell r="P12">
            <v>0</v>
          </cell>
          <cell r="Q12" t="str">
            <v>Sce Abricot C12 FUT/0312</v>
          </cell>
          <cell r="R12" t="str">
            <v xml:space="preserve"> </v>
          </cell>
          <cell r="S12"/>
          <cell r="T12" t="str">
            <v xml:space="preserve"> </v>
          </cell>
          <cell r="U12" t="str">
            <v xml:space="preserve"> BT vérifié//Ordre créé</v>
          </cell>
          <cell r="V12" t="str">
            <v xml:space="preserve"> </v>
          </cell>
          <cell r="W12" t="str">
            <v xml:space="preserve"> </v>
          </cell>
          <cell r="X12" t="str">
            <v xml:space="preserve"> </v>
          </cell>
          <cell r="Y12" t="str">
            <v xml:space="preserve"> </v>
          </cell>
          <cell r="Z12" t="str">
            <v xml:space="preserve"> </v>
          </cell>
          <cell r="AA12"/>
          <cell r="AB12"/>
          <cell r="AC12" t="str">
            <v>FSC</v>
          </cell>
          <cell r="AD12" t="str">
            <v xml:space="preserve"> </v>
          </cell>
          <cell r="AE12" t="str">
            <v xml:space="preserve"> </v>
          </cell>
          <cell r="AG12" t="str">
            <v xml:space="preserve"> </v>
          </cell>
          <cell r="AH12" t="str">
            <v xml:space="preserve"> </v>
          </cell>
          <cell r="AI12">
            <v>1148552</v>
          </cell>
          <cell r="AJ12" t="str">
            <v>FR12800422</v>
          </cell>
          <cell r="AK12">
            <v>0</v>
          </cell>
          <cell r="AL12">
            <v>0</v>
          </cell>
          <cell r="AM12" t="str">
            <v xml:space="preserve"> </v>
          </cell>
          <cell r="AO12" t="str">
            <v>[0312]</v>
          </cell>
          <cell r="AP12">
            <v>43529</v>
          </cell>
          <cell r="AR12" t="str">
            <v>VA001</v>
          </cell>
          <cell r="AS12">
            <v>43522</v>
          </cell>
        </row>
        <row r="13">
          <cell r="B13">
            <v>2715610</v>
          </cell>
          <cell r="C13">
            <v>22000107</v>
          </cell>
          <cell r="D13" t="str">
            <v>SCE Abricot C12 FUT/0312</v>
          </cell>
          <cell r="E13">
            <v>43514</v>
          </cell>
          <cell r="F13">
            <v>1000</v>
          </cell>
          <cell r="G13">
            <v>300191</v>
          </cell>
          <cell r="H13" t="str">
            <v>10</v>
          </cell>
          <cell r="I13" t="str">
            <v>M</v>
          </cell>
          <cell r="J13">
            <v>43514</v>
          </cell>
          <cell r="K13">
            <v>43514</v>
          </cell>
          <cell r="L13" t="str">
            <v>WO</v>
          </cell>
          <cell r="M13" t="str">
            <v>KG</v>
          </cell>
          <cell r="N13" t="str">
            <v xml:space="preserve">       PL001</v>
          </cell>
          <cell r="O13">
            <v>43404</v>
          </cell>
          <cell r="P13">
            <v>0</v>
          </cell>
          <cell r="Q13" t="str">
            <v>Sce Abricot C12 FUT/0312</v>
          </cell>
          <cell r="R13" t="str">
            <v xml:space="preserve"> </v>
          </cell>
          <cell r="S13"/>
          <cell r="T13" t="str">
            <v xml:space="preserve"> </v>
          </cell>
          <cell r="U13" t="str">
            <v xml:space="preserve"> BT vérifié//Ordre créé</v>
          </cell>
          <cell r="V13" t="str">
            <v xml:space="preserve"> </v>
          </cell>
          <cell r="W13" t="str">
            <v xml:space="preserve"> </v>
          </cell>
          <cell r="X13" t="str">
            <v xml:space="preserve"> </v>
          </cell>
          <cell r="Y13" t="str">
            <v xml:space="preserve"> </v>
          </cell>
          <cell r="Z13" t="str">
            <v xml:space="preserve"> </v>
          </cell>
          <cell r="AA13"/>
          <cell r="AB13"/>
          <cell r="AC13" t="str">
            <v>FSC</v>
          </cell>
          <cell r="AD13" t="str">
            <v xml:space="preserve"> </v>
          </cell>
          <cell r="AE13" t="str">
            <v xml:space="preserve"> </v>
          </cell>
          <cell r="AG13" t="str">
            <v xml:space="preserve"> </v>
          </cell>
          <cell r="AH13" t="str">
            <v xml:space="preserve"> </v>
          </cell>
          <cell r="AI13">
            <v>1148552</v>
          </cell>
          <cell r="AJ13" t="str">
            <v>FR12800422</v>
          </cell>
          <cell r="AK13">
            <v>0</v>
          </cell>
          <cell r="AL13">
            <v>0</v>
          </cell>
          <cell r="AM13" t="str">
            <v xml:space="preserve"> </v>
          </cell>
          <cell r="AO13" t="str">
            <v>[0312]</v>
          </cell>
          <cell r="AP13">
            <v>43529</v>
          </cell>
          <cell r="AR13" t="str">
            <v>VA001</v>
          </cell>
          <cell r="AS13">
            <v>43522</v>
          </cell>
        </row>
        <row r="14">
          <cell r="B14">
            <v>2715602</v>
          </cell>
          <cell r="C14">
            <v>22000098</v>
          </cell>
          <cell r="D14" t="str">
            <v>SCE Framboise C8 PALL/0352</v>
          </cell>
          <cell r="E14">
            <v>43514</v>
          </cell>
          <cell r="F14">
            <v>1400</v>
          </cell>
          <cell r="G14">
            <v>300191</v>
          </cell>
          <cell r="H14" t="str">
            <v>10</v>
          </cell>
          <cell r="I14" t="str">
            <v>M</v>
          </cell>
          <cell r="J14">
            <v>43514</v>
          </cell>
          <cell r="K14">
            <v>43514</v>
          </cell>
          <cell r="L14" t="str">
            <v>WO</v>
          </cell>
          <cell r="M14" t="str">
            <v>KG</v>
          </cell>
          <cell r="N14" t="str">
            <v xml:space="preserve">       PL001</v>
          </cell>
          <cell r="O14">
            <v>43404</v>
          </cell>
          <cell r="P14">
            <v>0</v>
          </cell>
          <cell r="Q14" t="str">
            <v>Sce Framboise C8 PALL/0352</v>
          </cell>
          <cell r="R14" t="str">
            <v xml:space="preserve"> </v>
          </cell>
          <cell r="S14"/>
          <cell r="T14" t="str">
            <v xml:space="preserve"> </v>
          </cell>
          <cell r="U14" t="str">
            <v xml:space="preserve"> BT vérifié//Ordre créé</v>
          </cell>
          <cell r="V14" t="str">
            <v xml:space="preserve"> </v>
          </cell>
          <cell r="W14" t="str">
            <v xml:space="preserve"> </v>
          </cell>
          <cell r="X14" t="str">
            <v xml:space="preserve"> </v>
          </cell>
          <cell r="Y14" t="str">
            <v xml:space="preserve"> </v>
          </cell>
          <cell r="Z14" t="str">
            <v xml:space="preserve"> </v>
          </cell>
          <cell r="AA14"/>
          <cell r="AB14"/>
          <cell r="AC14" t="str">
            <v>FSC</v>
          </cell>
          <cell r="AD14" t="str">
            <v xml:space="preserve"> </v>
          </cell>
          <cell r="AE14" t="str">
            <v xml:space="preserve"> </v>
          </cell>
          <cell r="AG14" t="str">
            <v xml:space="preserve"> </v>
          </cell>
          <cell r="AH14" t="str">
            <v xml:space="preserve"> </v>
          </cell>
          <cell r="AI14">
            <v>1148543</v>
          </cell>
          <cell r="AJ14" t="str">
            <v>FR12800342</v>
          </cell>
          <cell r="AK14">
            <v>0</v>
          </cell>
          <cell r="AL14">
            <v>0</v>
          </cell>
          <cell r="AM14" t="str">
            <v xml:space="preserve"> </v>
          </cell>
          <cell r="AO14" t="str">
            <v>[0352]</v>
          </cell>
          <cell r="AP14">
            <v>43535</v>
          </cell>
          <cell r="AR14" t="str">
            <v>PL001</v>
          </cell>
          <cell r="AS14">
            <v>43522</v>
          </cell>
        </row>
        <row r="15">
          <cell r="B15">
            <v>2715616</v>
          </cell>
          <cell r="C15">
            <v>22000134</v>
          </cell>
          <cell r="D15" t="str">
            <v>SCE Frts Rouges CF C8 FUT/0307</v>
          </cell>
          <cell r="E15">
            <v>43514</v>
          </cell>
          <cell r="F15">
            <v>1600</v>
          </cell>
          <cell r="G15">
            <v>300191</v>
          </cell>
          <cell r="H15" t="str">
            <v>10</v>
          </cell>
          <cell r="I15" t="str">
            <v>M</v>
          </cell>
          <cell r="J15">
            <v>43514</v>
          </cell>
          <cell r="K15">
            <v>43514</v>
          </cell>
          <cell r="L15" t="str">
            <v>WO</v>
          </cell>
          <cell r="M15" t="str">
            <v>KG</v>
          </cell>
          <cell r="N15" t="str">
            <v xml:space="preserve">       PL001</v>
          </cell>
          <cell r="O15">
            <v>43404</v>
          </cell>
          <cell r="P15">
            <v>0</v>
          </cell>
          <cell r="Q15" t="str">
            <v>Sce Fruits Rge CF C8 FUT/0307</v>
          </cell>
          <cell r="R15" t="str">
            <v xml:space="preserve"> </v>
          </cell>
          <cell r="S15"/>
          <cell r="T15" t="str">
            <v xml:space="preserve"> </v>
          </cell>
          <cell r="U15" t="str">
            <v xml:space="preserve"> BT vérifié//Ordre créé</v>
          </cell>
          <cell r="V15" t="str">
            <v xml:space="preserve"> </v>
          </cell>
          <cell r="W15" t="str">
            <v xml:space="preserve"> </v>
          </cell>
          <cell r="X15" t="str">
            <v xml:space="preserve"> </v>
          </cell>
          <cell r="Y15" t="str">
            <v xml:space="preserve"> </v>
          </cell>
          <cell r="Z15" t="str">
            <v xml:space="preserve"> </v>
          </cell>
          <cell r="AA15"/>
          <cell r="AB15"/>
          <cell r="AC15" t="str">
            <v>FSC</v>
          </cell>
          <cell r="AD15" t="str">
            <v xml:space="preserve"> </v>
          </cell>
          <cell r="AE15" t="str">
            <v xml:space="preserve"> </v>
          </cell>
          <cell r="AG15" t="str">
            <v xml:space="preserve"> </v>
          </cell>
          <cell r="AH15" t="str">
            <v xml:space="preserve"> </v>
          </cell>
          <cell r="AI15">
            <v>1148579</v>
          </cell>
          <cell r="AJ15" t="str">
            <v>FR12800552</v>
          </cell>
          <cell r="AK15">
            <v>0</v>
          </cell>
          <cell r="AL15">
            <v>0</v>
          </cell>
          <cell r="AM15" t="str">
            <v xml:space="preserve"> </v>
          </cell>
          <cell r="AO15" t="str">
            <v>[0307]</v>
          </cell>
          <cell r="AP15">
            <v>43529</v>
          </cell>
          <cell r="AQ15"/>
          <cell r="AR15" t="str">
            <v>VA001</v>
          </cell>
          <cell r="AS15">
            <v>43524</v>
          </cell>
        </row>
        <row r="16">
          <cell r="B16">
            <v>2715612</v>
          </cell>
          <cell r="C16">
            <v>22000108</v>
          </cell>
          <cell r="D16" t="str">
            <v>SCE Mangu-Passion C10 FUT/0359</v>
          </cell>
          <cell r="E16">
            <v>43514</v>
          </cell>
          <cell r="F16">
            <v>1600</v>
          </cell>
          <cell r="G16">
            <v>300191</v>
          </cell>
          <cell r="H16" t="str">
            <v>10</v>
          </cell>
          <cell r="I16" t="str">
            <v>M</v>
          </cell>
          <cell r="J16">
            <v>43514</v>
          </cell>
          <cell r="K16">
            <v>43514</v>
          </cell>
          <cell r="L16" t="str">
            <v>WO</v>
          </cell>
          <cell r="M16" t="str">
            <v>KG</v>
          </cell>
          <cell r="N16" t="str">
            <v xml:space="preserve">       PL001</v>
          </cell>
          <cell r="O16">
            <v>43404</v>
          </cell>
          <cell r="P16">
            <v>0</v>
          </cell>
          <cell r="Q16" t="str">
            <v>Sce Mangue Passi C10 FUT/0359</v>
          </cell>
          <cell r="R16" t="str">
            <v xml:space="preserve"> </v>
          </cell>
          <cell r="S16"/>
          <cell r="T16" t="str">
            <v xml:space="preserve"> </v>
          </cell>
          <cell r="U16" t="str">
            <v xml:space="preserve"> BT vérifié//Ordre créé</v>
          </cell>
          <cell r="V16" t="str">
            <v xml:space="preserve"> </v>
          </cell>
          <cell r="W16" t="str">
            <v xml:space="preserve"> </v>
          </cell>
          <cell r="X16" t="str">
            <v xml:space="preserve"> </v>
          </cell>
          <cell r="Y16" t="str">
            <v xml:space="preserve"> </v>
          </cell>
          <cell r="Z16" t="str">
            <v xml:space="preserve"> </v>
          </cell>
          <cell r="AA16"/>
          <cell r="AB16"/>
          <cell r="AC16" t="str">
            <v>FSC</v>
          </cell>
          <cell r="AD16" t="str">
            <v xml:space="preserve"> </v>
          </cell>
          <cell r="AE16" t="str">
            <v xml:space="preserve"> </v>
          </cell>
          <cell r="AG16" t="str">
            <v xml:space="preserve"> </v>
          </cell>
          <cell r="AH16" t="str">
            <v xml:space="preserve"> </v>
          </cell>
          <cell r="AI16">
            <v>1148553</v>
          </cell>
          <cell r="AJ16" t="str">
            <v>FR12800432</v>
          </cell>
          <cell r="AK16">
            <v>0</v>
          </cell>
          <cell r="AL16">
            <v>0</v>
          </cell>
          <cell r="AM16" t="str">
            <v xml:space="preserve"> </v>
          </cell>
          <cell r="AO16" t="str">
            <v>[0359]</v>
          </cell>
          <cell r="AP16">
            <v>43545</v>
          </cell>
          <cell r="AR16" t="str">
            <v>VA001</v>
          </cell>
          <cell r="AS16">
            <v>43524</v>
          </cell>
        </row>
        <row r="17">
          <cell r="B17">
            <v>2715613</v>
          </cell>
          <cell r="C17">
            <v>22000108</v>
          </cell>
          <cell r="D17" t="str">
            <v>SCE Mangu-Passion C10 FUT/0359</v>
          </cell>
          <cell r="E17">
            <v>43514</v>
          </cell>
          <cell r="F17">
            <v>1600</v>
          </cell>
          <cell r="G17">
            <v>300191</v>
          </cell>
          <cell r="H17" t="str">
            <v>10</v>
          </cell>
          <cell r="I17" t="str">
            <v>M</v>
          </cell>
          <cell r="J17">
            <v>43514</v>
          </cell>
          <cell r="K17">
            <v>43514</v>
          </cell>
          <cell r="L17" t="str">
            <v>WO</v>
          </cell>
          <cell r="M17" t="str">
            <v>KG</v>
          </cell>
          <cell r="N17" t="str">
            <v xml:space="preserve">       PL001</v>
          </cell>
          <cell r="O17">
            <v>43404</v>
          </cell>
          <cell r="P17">
            <v>0</v>
          </cell>
          <cell r="Q17" t="str">
            <v>Sce Mangue Passi C10 FUT/0359</v>
          </cell>
          <cell r="R17" t="str">
            <v xml:space="preserve"> </v>
          </cell>
          <cell r="S17"/>
          <cell r="T17" t="str">
            <v xml:space="preserve"> </v>
          </cell>
          <cell r="U17" t="str">
            <v xml:space="preserve"> BT vérifié//Ordre créé</v>
          </cell>
          <cell r="V17" t="str">
            <v xml:space="preserve"> </v>
          </cell>
          <cell r="W17" t="str">
            <v xml:space="preserve"> </v>
          </cell>
          <cell r="X17" t="str">
            <v xml:space="preserve"> </v>
          </cell>
          <cell r="Y17" t="str">
            <v xml:space="preserve"> </v>
          </cell>
          <cell r="Z17" t="str">
            <v xml:space="preserve"> </v>
          </cell>
          <cell r="AA17"/>
          <cell r="AB17"/>
          <cell r="AC17" t="str">
            <v>FSC</v>
          </cell>
          <cell r="AD17" t="str">
            <v xml:space="preserve"> </v>
          </cell>
          <cell r="AE17" t="str">
            <v xml:space="preserve"> </v>
          </cell>
          <cell r="AG17" t="str">
            <v xml:space="preserve"> </v>
          </cell>
          <cell r="AH17" t="str">
            <v xml:space="preserve"> </v>
          </cell>
          <cell r="AI17">
            <v>1148553</v>
          </cell>
          <cell r="AJ17" t="str">
            <v>FR12800432</v>
          </cell>
          <cell r="AK17">
            <v>0</v>
          </cell>
          <cell r="AL17">
            <v>0</v>
          </cell>
          <cell r="AM17" t="str">
            <v xml:space="preserve"> </v>
          </cell>
          <cell r="AO17" t="str">
            <v>[0359]</v>
          </cell>
          <cell r="AP17">
            <v>43545</v>
          </cell>
          <cell r="AR17" t="str">
            <v>VA001</v>
          </cell>
          <cell r="AS17">
            <v>43525</v>
          </cell>
        </row>
        <row r="18">
          <cell r="B18">
            <v>2715615</v>
          </cell>
          <cell r="C18">
            <v>22000108</v>
          </cell>
          <cell r="D18" t="str">
            <v>SCE Mangu-Passion C10 FUT/0359</v>
          </cell>
          <cell r="E18">
            <v>43514</v>
          </cell>
          <cell r="F18">
            <v>1600</v>
          </cell>
          <cell r="G18">
            <v>300191</v>
          </cell>
          <cell r="H18" t="str">
            <v>10</v>
          </cell>
          <cell r="I18" t="str">
            <v>M</v>
          </cell>
          <cell r="J18">
            <v>43514</v>
          </cell>
          <cell r="K18">
            <v>43514</v>
          </cell>
          <cell r="L18" t="str">
            <v>WO</v>
          </cell>
          <cell r="M18" t="str">
            <v>KG</v>
          </cell>
          <cell r="N18" t="str">
            <v xml:space="preserve">       PL001</v>
          </cell>
          <cell r="O18">
            <v>43404</v>
          </cell>
          <cell r="P18">
            <v>0</v>
          </cell>
          <cell r="Q18" t="str">
            <v>Sce Mangue Passi C10 FUT/0359</v>
          </cell>
          <cell r="R18" t="str">
            <v xml:space="preserve"> </v>
          </cell>
          <cell r="S18"/>
          <cell r="T18" t="str">
            <v xml:space="preserve"> </v>
          </cell>
          <cell r="U18" t="str">
            <v xml:space="preserve"> BT vérifié//Ordre créé</v>
          </cell>
          <cell r="V18" t="str">
            <v xml:space="preserve"> </v>
          </cell>
          <cell r="W18" t="str">
            <v xml:space="preserve"> </v>
          </cell>
          <cell r="X18" t="str">
            <v xml:space="preserve"> </v>
          </cell>
          <cell r="Y18" t="str">
            <v xml:space="preserve"> </v>
          </cell>
          <cell r="Z18" t="str">
            <v xml:space="preserve"> </v>
          </cell>
          <cell r="AA18"/>
          <cell r="AB18"/>
          <cell r="AC18" t="str">
            <v>FSC</v>
          </cell>
          <cell r="AD18" t="str">
            <v xml:space="preserve"> </v>
          </cell>
          <cell r="AE18" t="str">
            <v xml:space="preserve"> </v>
          </cell>
          <cell r="AG18" t="str">
            <v xml:space="preserve"> </v>
          </cell>
          <cell r="AH18" t="str">
            <v xml:space="preserve"> </v>
          </cell>
          <cell r="AI18">
            <v>1148553</v>
          </cell>
          <cell r="AJ18" t="str">
            <v>FR12800432</v>
          </cell>
          <cell r="AK18">
            <v>0</v>
          </cell>
          <cell r="AL18">
            <v>0</v>
          </cell>
          <cell r="AM18" t="str">
            <v xml:space="preserve"> </v>
          </cell>
          <cell r="AO18" t="str">
            <v>[0359]</v>
          </cell>
          <cell r="AP18">
            <v>43545</v>
          </cell>
          <cell r="AR18" t="str">
            <v>VA001</v>
          </cell>
          <cell r="AS18">
            <v>43526</v>
          </cell>
        </row>
        <row r="19">
          <cell r="B19">
            <v>2649960</v>
          </cell>
          <cell r="C19">
            <v>22000080</v>
          </cell>
          <cell r="D19" t="str">
            <v>SCE Cacao Maigre C9 PALL/0313</v>
          </cell>
          <cell r="E19">
            <v>43514</v>
          </cell>
          <cell r="F19">
            <v>1600</v>
          </cell>
          <cell r="G19">
            <v>300191</v>
          </cell>
          <cell r="H19" t="str">
            <v>30</v>
          </cell>
          <cell r="I19" t="str">
            <v>M</v>
          </cell>
          <cell r="J19">
            <v>43514</v>
          </cell>
          <cell r="K19">
            <v>43514</v>
          </cell>
          <cell r="L19" t="str">
            <v>WO</v>
          </cell>
          <cell r="M19" t="str">
            <v>KG</v>
          </cell>
          <cell r="N19" t="str">
            <v xml:space="preserve">       PL001</v>
          </cell>
          <cell r="O19">
            <v>43375</v>
          </cell>
          <cell r="P19">
            <v>0</v>
          </cell>
          <cell r="Q19" t="str">
            <v>Sce Cacao Maigre C9 PALL/0313</v>
          </cell>
          <cell r="R19" t="str">
            <v xml:space="preserve"> </v>
          </cell>
          <cell r="T19" t="str">
            <v xml:space="preserve"> </v>
          </cell>
          <cell r="U19" t="str">
            <v>Dossier imprimé//Ordre confirm</v>
          </cell>
          <cell r="V19" t="str">
            <v xml:space="preserve"> </v>
          </cell>
          <cell r="W19" t="str">
            <v xml:space="preserve"> </v>
          </cell>
          <cell r="X19" t="str">
            <v xml:space="preserve"> </v>
          </cell>
          <cell r="Y19" t="str">
            <v xml:space="preserve"> </v>
          </cell>
          <cell r="Z19" t="str">
            <v xml:space="preserve"> </v>
          </cell>
          <cell r="AC19" t="str">
            <v>FSC</v>
          </cell>
          <cell r="AD19" t="str">
            <v xml:space="preserve"> </v>
          </cell>
          <cell r="AE19" t="str">
            <v xml:space="preserve"> </v>
          </cell>
          <cell r="AG19" t="str">
            <v xml:space="preserve"> </v>
          </cell>
          <cell r="AH19" t="str">
            <v xml:space="preserve"> </v>
          </cell>
          <cell r="AI19">
            <v>1148525</v>
          </cell>
          <cell r="AJ19" t="str">
            <v>FR12800232</v>
          </cell>
          <cell r="AK19">
            <v>0</v>
          </cell>
          <cell r="AL19">
            <v>0</v>
          </cell>
          <cell r="AM19" t="str">
            <v xml:space="preserve"> </v>
          </cell>
          <cell r="AO19" t="str">
            <v>[0313]</v>
          </cell>
          <cell r="AP19">
            <v>43529</v>
          </cell>
          <cell r="AR19" t="str">
            <v>PL001</v>
          </cell>
          <cell r="AS19">
            <v>43528</v>
          </cell>
        </row>
        <row r="20">
          <cell r="B20">
            <v>2715587</v>
          </cell>
          <cell r="C20">
            <v>22000080</v>
          </cell>
          <cell r="D20" t="str">
            <v>SCE Cacao Maigre C9 PALL/0313</v>
          </cell>
          <cell r="E20">
            <v>43514</v>
          </cell>
          <cell r="F20">
            <v>1600</v>
          </cell>
          <cell r="G20">
            <v>300191</v>
          </cell>
          <cell r="H20" t="str">
            <v>10</v>
          </cell>
          <cell r="I20" t="str">
            <v>M</v>
          </cell>
          <cell r="J20">
            <v>43514</v>
          </cell>
          <cell r="K20">
            <v>43514</v>
          </cell>
          <cell r="L20" t="str">
            <v>WO</v>
          </cell>
          <cell r="M20" t="str">
            <v>KG</v>
          </cell>
          <cell r="N20" t="str">
            <v xml:space="preserve">       PL001</v>
          </cell>
          <cell r="O20">
            <v>43404</v>
          </cell>
          <cell r="P20">
            <v>0</v>
          </cell>
          <cell r="Q20" t="str">
            <v>Sce Cacao Maigre C9 PALL/0313</v>
          </cell>
          <cell r="R20" t="str">
            <v xml:space="preserve"> </v>
          </cell>
          <cell r="S20"/>
          <cell r="T20" t="str">
            <v xml:space="preserve"> </v>
          </cell>
          <cell r="U20" t="str">
            <v xml:space="preserve"> BT vérifié//Ordre créé</v>
          </cell>
          <cell r="V20" t="str">
            <v xml:space="preserve"> </v>
          </cell>
          <cell r="W20" t="str">
            <v xml:space="preserve"> </v>
          </cell>
          <cell r="X20" t="str">
            <v xml:space="preserve"> </v>
          </cell>
          <cell r="Y20" t="str">
            <v xml:space="preserve"> </v>
          </cell>
          <cell r="Z20" t="str">
            <v xml:space="preserve"> </v>
          </cell>
          <cell r="AA20"/>
          <cell r="AB20"/>
          <cell r="AC20" t="str">
            <v>FSC</v>
          </cell>
          <cell r="AD20" t="str">
            <v xml:space="preserve"> </v>
          </cell>
          <cell r="AE20" t="str">
            <v xml:space="preserve"> </v>
          </cell>
          <cell r="AG20" t="str">
            <v xml:space="preserve"> </v>
          </cell>
          <cell r="AH20" t="str">
            <v xml:space="preserve"> </v>
          </cell>
          <cell r="AI20">
            <v>1148525</v>
          </cell>
          <cell r="AJ20" t="str">
            <v>FR12800232</v>
          </cell>
          <cell r="AK20">
            <v>0</v>
          </cell>
          <cell r="AL20">
            <v>0</v>
          </cell>
          <cell r="AM20" t="str">
            <v xml:space="preserve"> </v>
          </cell>
          <cell r="AO20" t="str">
            <v>[0313]</v>
          </cell>
          <cell r="AP20">
            <v>43529</v>
          </cell>
          <cell r="AR20" t="str">
            <v>PL001</v>
          </cell>
          <cell r="AS20">
            <v>43528</v>
          </cell>
        </row>
        <row r="21">
          <cell r="B21">
            <v>2715588</v>
          </cell>
          <cell r="C21">
            <v>22000080</v>
          </cell>
          <cell r="D21" t="str">
            <v>SCE Cacao Maigre C9 PALL/0313</v>
          </cell>
          <cell r="E21">
            <v>43514</v>
          </cell>
          <cell r="F21">
            <v>1600</v>
          </cell>
          <cell r="G21">
            <v>300191</v>
          </cell>
          <cell r="H21" t="str">
            <v>10</v>
          </cell>
          <cell r="I21" t="str">
            <v>M</v>
          </cell>
          <cell r="J21">
            <v>43514</v>
          </cell>
          <cell r="K21">
            <v>43514</v>
          </cell>
          <cell r="L21" t="str">
            <v>WO</v>
          </cell>
          <cell r="M21" t="str">
            <v>KG</v>
          </cell>
          <cell r="N21" t="str">
            <v xml:space="preserve">       PL001</v>
          </cell>
          <cell r="O21">
            <v>43404</v>
          </cell>
          <cell r="P21">
            <v>0</v>
          </cell>
          <cell r="Q21" t="str">
            <v>Sce Cacao Maigre C9 PALL/0313</v>
          </cell>
          <cell r="R21" t="str">
            <v xml:space="preserve"> </v>
          </cell>
          <cell r="S21"/>
          <cell r="T21" t="str">
            <v xml:space="preserve"> </v>
          </cell>
          <cell r="U21" t="str">
            <v xml:space="preserve"> BT vérifié//Ordre créé</v>
          </cell>
          <cell r="V21" t="str">
            <v xml:space="preserve"> </v>
          </cell>
          <cell r="W21" t="str">
            <v xml:space="preserve"> </v>
          </cell>
          <cell r="X21" t="str">
            <v xml:space="preserve"> </v>
          </cell>
          <cell r="Y21" t="str">
            <v xml:space="preserve"> </v>
          </cell>
          <cell r="Z21" t="str">
            <v xml:space="preserve"> </v>
          </cell>
          <cell r="AA21"/>
          <cell r="AB21"/>
          <cell r="AC21" t="str">
            <v>FSC</v>
          </cell>
          <cell r="AD21" t="str">
            <v xml:space="preserve"> </v>
          </cell>
          <cell r="AE21" t="str">
            <v xml:space="preserve"> </v>
          </cell>
          <cell r="AG21" t="str">
            <v xml:space="preserve"> </v>
          </cell>
          <cell r="AH21" t="str">
            <v xml:space="preserve"> </v>
          </cell>
          <cell r="AI21">
            <v>1148525</v>
          </cell>
          <cell r="AJ21" t="str">
            <v>FR12800232</v>
          </cell>
          <cell r="AK21">
            <v>0</v>
          </cell>
          <cell r="AL21">
            <v>0</v>
          </cell>
          <cell r="AM21" t="str">
            <v xml:space="preserve"> </v>
          </cell>
          <cell r="AO21" t="str">
            <v>[0313]</v>
          </cell>
          <cell r="AP21">
            <v>43529</v>
          </cell>
          <cell r="AR21" t="str">
            <v>PL001</v>
          </cell>
          <cell r="AS21">
            <v>43528</v>
          </cell>
        </row>
        <row r="22">
          <cell r="B22">
            <v>2715589</v>
          </cell>
          <cell r="C22">
            <v>22000080</v>
          </cell>
          <cell r="D22" t="str">
            <v>SCE Cacao Maigre C9 PALL/0313</v>
          </cell>
          <cell r="E22">
            <v>43514</v>
          </cell>
          <cell r="F22">
            <v>1600</v>
          </cell>
          <cell r="G22">
            <v>300191</v>
          </cell>
          <cell r="H22" t="str">
            <v>10</v>
          </cell>
          <cell r="I22" t="str">
            <v>M</v>
          </cell>
          <cell r="J22">
            <v>43514</v>
          </cell>
          <cell r="K22">
            <v>43514</v>
          </cell>
          <cell r="L22" t="str">
            <v>WO</v>
          </cell>
          <cell r="M22" t="str">
            <v>KG</v>
          </cell>
          <cell r="N22" t="str">
            <v xml:space="preserve">       PL001</v>
          </cell>
          <cell r="O22">
            <v>43404</v>
          </cell>
          <cell r="P22">
            <v>0</v>
          </cell>
          <cell r="Q22" t="str">
            <v>Sce Cacao Maigre C9 PALL/0313</v>
          </cell>
          <cell r="R22" t="str">
            <v xml:space="preserve"> </v>
          </cell>
          <cell r="S22"/>
          <cell r="T22" t="str">
            <v xml:space="preserve"> </v>
          </cell>
          <cell r="U22" t="str">
            <v xml:space="preserve"> BT vérifié//Ordre créé</v>
          </cell>
          <cell r="V22" t="str">
            <v xml:space="preserve"> </v>
          </cell>
          <cell r="W22" t="str">
            <v xml:space="preserve"> </v>
          </cell>
          <cell r="X22" t="str">
            <v xml:space="preserve"> </v>
          </cell>
          <cell r="Y22" t="str">
            <v xml:space="preserve"> </v>
          </cell>
          <cell r="Z22" t="str">
            <v xml:space="preserve"> </v>
          </cell>
          <cell r="AA22"/>
          <cell r="AB22"/>
          <cell r="AC22" t="str">
            <v>FSC</v>
          </cell>
          <cell r="AD22" t="str">
            <v xml:space="preserve"> </v>
          </cell>
          <cell r="AE22" t="str">
            <v xml:space="preserve"> </v>
          </cell>
          <cell r="AG22" t="str">
            <v xml:space="preserve"> </v>
          </cell>
          <cell r="AH22" t="str">
            <v xml:space="preserve"> </v>
          </cell>
          <cell r="AI22">
            <v>1148525</v>
          </cell>
          <cell r="AJ22" t="str">
            <v>FR12800232</v>
          </cell>
          <cell r="AK22">
            <v>0</v>
          </cell>
          <cell r="AL22">
            <v>0</v>
          </cell>
          <cell r="AM22" t="str">
            <v xml:space="preserve"> </v>
          </cell>
          <cell r="AO22" t="str">
            <v>[0313]</v>
          </cell>
          <cell r="AP22">
            <v>43529</v>
          </cell>
          <cell r="AR22" t="str">
            <v>PL001</v>
          </cell>
          <cell r="AS22">
            <v>43528</v>
          </cell>
        </row>
        <row r="23">
          <cell r="B23">
            <v>2715590</v>
          </cell>
          <cell r="C23">
            <v>22000080</v>
          </cell>
          <cell r="D23" t="str">
            <v>SCE Cacao Maigre C9 PALL/0313</v>
          </cell>
          <cell r="E23">
            <v>43514</v>
          </cell>
          <cell r="F23">
            <v>1600</v>
          </cell>
          <cell r="G23">
            <v>300191</v>
          </cell>
          <cell r="H23" t="str">
            <v>10</v>
          </cell>
          <cell r="I23" t="str">
            <v>M</v>
          </cell>
          <cell r="J23">
            <v>43514</v>
          </cell>
          <cell r="K23">
            <v>43514</v>
          </cell>
          <cell r="L23" t="str">
            <v>WO</v>
          </cell>
          <cell r="M23" t="str">
            <v>KG</v>
          </cell>
          <cell r="N23" t="str">
            <v xml:space="preserve">       PL001</v>
          </cell>
          <cell r="O23">
            <v>43404</v>
          </cell>
          <cell r="P23">
            <v>0</v>
          </cell>
          <cell r="Q23" t="str">
            <v>Sce Cacao Maigre C9 PALL/0313</v>
          </cell>
          <cell r="R23" t="str">
            <v xml:space="preserve"> </v>
          </cell>
          <cell r="S23"/>
          <cell r="T23" t="str">
            <v xml:space="preserve"> </v>
          </cell>
          <cell r="U23" t="str">
            <v xml:space="preserve"> BT vérifié//Ordre créé</v>
          </cell>
          <cell r="V23" t="str">
            <v xml:space="preserve"> </v>
          </cell>
          <cell r="W23" t="str">
            <v xml:space="preserve"> </v>
          </cell>
          <cell r="X23" t="str">
            <v xml:space="preserve"> </v>
          </cell>
          <cell r="Y23" t="str">
            <v xml:space="preserve"> </v>
          </cell>
          <cell r="Z23" t="str">
            <v xml:space="preserve"> </v>
          </cell>
          <cell r="AA23"/>
          <cell r="AB23"/>
          <cell r="AC23" t="str">
            <v>FSC</v>
          </cell>
          <cell r="AD23" t="str">
            <v xml:space="preserve"> </v>
          </cell>
          <cell r="AE23" t="str">
            <v xml:space="preserve"> </v>
          </cell>
          <cell r="AG23" t="str">
            <v xml:space="preserve"> </v>
          </cell>
          <cell r="AH23" t="str">
            <v xml:space="preserve"> </v>
          </cell>
          <cell r="AI23">
            <v>1148525</v>
          </cell>
          <cell r="AJ23" t="str">
            <v>FR12800232</v>
          </cell>
          <cell r="AK23">
            <v>0</v>
          </cell>
          <cell r="AL23">
            <v>0</v>
          </cell>
          <cell r="AM23" t="str">
            <v xml:space="preserve"> </v>
          </cell>
          <cell r="AO23" t="str">
            <v>[0313]</v>
          </cell>
          <cell r="AP23">
            <v>43529</v>
          </cell>
          <cell r="AR23" t="str">
            <v>PL001</v>
          </cell>
          <cell r="AS23">
            <v>43528</v>
          </cell>
        </row>
        <row r="24">
          <cell r="B24">
            <v>2956575</v>
          </cell>
          <cell r="C24">
            <v>22000374</v>
          </cell>
          <cell r="D24" t="str">
            <v>SCE Caramel BS C14 FUT/0373</v>
          </cell>
          <cell r="E24">
            <v>43514</v>
          </cell>
          <cell r="F24">
            <v>1600</v>
          </cell>
          <cell r="G24">
            <v>300191</v>
          </cell>
          <cell r="H24" t="str">
            <v>15</v>
          </cell>
          <cell r="I24" t="str">
            <v>M</v>
          </cell>
          <cell r="J24">
            <v>43514</v>
          </cell>
          <cell r="K24">
            <v>43514</v>
          </cell>
          <cell r="L24" t="str">
            <v>WO</v>
          </cell>
          <cell r="M24" t="str">
            <v>KG</v>
          </cell>
          <cell r="N24" t="str">
            <v xml:space="preserve">       PL001</v>
          </cell>
          <cell r="O24">
            <v>43502</v>
          </cell>
          <cell r="P24">
            <v>0</v>
          </cell>
          <cell r="Q24" t="str">
            <v>SCE Caramel BS C14 FUT/0373</v>
          </cell>
          <cell r="R24" t="str">
            <v xml:space="preserve"> </v>
          </cell>
          <cell r="S24"/>
          <cell r="T24" t="str">
            <v xml:space="preserve"> </v>
          </cell>
          <cell r="U24" t="str">
            <v>BT comm. client non traité//Or</v>
          </cell>
          <cell r="V24" t="str">
            <v xml:space="preserve"> </v>
          </cell>
          <cell r="W24" t="str">
            <v xml:space="preserve"> </v>
          </cell>
          <cell r="X24" t="str">
            <v xml:space="preserve"> </v>
          </cell>
          <cell r="Y24" t="str">
            <v xml:space="preserve"> </v>
          </cell>
          <cell r="Z24" t="str">
            <v xml:space="preserve"> </v>
          </cell>
          <cell r="AA24"/>
          <cell r="AB24"/>
          <cell r="AC24" t="str">
            <v>FSC</v>
          </cell>
          <cell r="AD24" t="str">
            <v xml:space="preserve"> </v>
          </cell>
          <cell r="AE24" t="str">
            <v xml:space="preserve"> </v>
          </cell>
          <cell r="AG24" t="str">
            <v xml:space="preserve"> </v>
          </cell>
          <cell r="AH24" t="str">
            <v xml:space="preserve"> </v>
          </cell>
          <cell r="AI24">
            <v>1204932</v>
          </cell>
          <cell r="AJ24" t="str">
            <v>FR12800632</v>
          </cell>
          <cell r="AK24">
            <v>0</v>
          </cell>
          <cell r="AL24">
            <v>0</v>
          </cell>
          <cell r="AM24" t="str">
            <v xml:space="preserve"> </v>
          </cell>
          <cell r="AO24" t="str">
            <v>[0373]</v>
          </cell>
          <cell r="AP24">
            <v>43574</v>
          </cell>
          <cell r="AR24" t="str">
            <v>VA001</v>
          </cell>
          <cell r="AS24">
            <v>43528</v>
          </cell>
        </row>
        <row r="25">
          <cell r="B25">
            <v>2827331</v>
          </cell>
          <cell r="C25">
            <v>22000474</v>
          </cell>
          <cell r="D25" t="str">
            <v>SCE Cacao Maigr C10 PALL/34963</v>
          </cell>
          <cell r="E25">
            <v>43515</v>
          </cell>
          <cell r="F25">
            <v>1600</v>
          </cell>
          <cell r="G25">
            <v>300191</v>
          </cell>
          <cell r="H25" t="str">
            <v>10</v>
          </cell>
          <cell r="I25" t="str">
            <v>M</v>
          </cell>
          <cell r="J25">
            <v>43515</v>
          </cell>
          <cell r="K25">
            <v>43515</v>
          </cell>
          <cell r="L25" t="str">
            <v>WO</v>
          </cell>
          <cell r="M25" t="str">
            <v>KG</v>
          </cell>
          <cell r="N25" t="str">
            <v xml:space="preserve">       PL001</v>
          </cell>
          <cell r="O25">
            <v>43454</v>
          </cell>
          <cell r="P25">
            <v>0</v>
          </cell>
          <cell r="Q25" t="str">
            <v>SCE Cacao Maigr C10 PALL/34963</v>
          </cell>
          <cell r="R25" t="str">
            <v xml:space="preserve"> </v>
          </cell>
          <cell r="S25"/>
          <cell r="T25" t="str">
            <v xml:space="preserve"> </v>
          </cell>
          <cell r="U25" t="str">
            <v xml:space="preserve"> BT vérifié//Ordre créé</v>
          </cell>
          <cell r="V25" t="str">
            <v xml:space="preserve"> </v>
          </cell>
          <cell r="W25" t="str">
            <v xml:space="preserve"> </v>
          </cell>
          <cell r="X25" t="str">
            <v xml:space="preserve"> </v>
          </cell>
          <cell r="Y25" t="str">
            <v xml:space="preserve"> </v>
          </cell>
          <cell r="Z25" t="str">
            <v xml:space="preserve"> </v>
          </cell>
          <cell r="AA25"/>
          <cell r="AB25"/>
          <cell r="AC25" t="str">
            <v>FSC</v>
          </cell>
          <cell r="AD25" t="str">
            <v xml:space="preserve"> </v>
          </cell>
          <cell r="AE25" t="str">
            <v>3</v>
          </cell>
          <cell r="AG25" t="str">
            <v xml:space="preserve"> </v>
          </cell>
          <cell r="AH25" t="str">
            <v xml:space="preserve"> </v>
          </cell>
          <cell r="AI25">
            <v>1246104</v>
          </cell>
          <cell r="AJ25" t="str">
            <v>FR22000474</v>
          </cell>
          <cell r="AK25">
            <v>0</v>
          </cell>
          <cell r="AL25">
            <v>0</v>
          </cell>
          <cell r="AM25" t="str">
            <v xml:space="preserve"> </v>
          </cell>
          <cell r="AO25" t="str">
            <v>[34963]</v>
          </cell>
          <cell r="AP25">
            <v>43575</v>
          </cell>
          <cell r="AR25" t="str">
            <v>PL001</v>
          </cell>
          <cell r="AS25">
            <v>43528</v>
          </cell>
        </row>
        <row r="26">
          <cell r="B26">
            <v>2752019</v>
          </cell>
          <cell r="C26">
            <v>22000474</v>
          </cell>
          <cell r="D26" t="str">
            <v>SCE Cacao Maigr C10 PALL/34963</v>
          </cell>
          <cell r="E26">
            <v>43515</v>
          </cell>
          <cell r="F26">
            <v>1600</v>
          </cell>
          <cell r="G26">
            <v>300191</v>
          </cell>
          <cell r="H26" t="str">
            <v>10</v>
          </cell>
          <cell r="I26" t="str">
            <v>M</v>
          </cell>
          <cell r="J26">
            <v>43515</v>
          </cell>
          <cell r="K26">
            <v>43515</v>
          </cell>
          <cell r="L26" t="str">
            <v>WO</v>
          </cell>
          <cell r="M26" t="str">
            <v>KG</v>
          </cell>
          <cell r="N26" t="str">
            <v xml:space="preserve">       PL001</v>
          </cell>
          <cell r="O26">
            <v>43454</v>
          </cell>
          <cell r="P26">
            <v>0</v>
          </cell>
          <cell r="Q26" t="str">
            <v>SCE Cacao Maigr C10 PALL/34963</v>
          </cell>
          <cell r="R26" t="str">
            <v xml:space="preserve"> </v>
          </cell>
          <cell r="S26"/>
          <cell r="T26" t="str">
            <v xml:space="preserve"> </v>
          </cell>
          <cell r="U26" t="str">
            <v xml:space="preserve"> BT vérifié//Ordre créé</v>
          </cell>
          <cell r="V26" t="str">
            <v xml:space="preserve"> </v>
          </cell>
          <cell r="W26" t="str">
            <v xml:space="preserve"> </v>
          </cell>
          <cell r="X26" t="str">
            <v xml:space="preserve"> </v>
          </cell>
          <cell r="Y26" t="str">
            <v xml:space="preserve"> </v>
          </cell>
          <cell r="Z26" t="str">
            <v xml:space="preserve"> </v>
          </cell>
          <cell r="AA26"/>
          <cell r="AB26"/>
          <cell r="AC26" t="str">
            <v>FSC</v>
          </cell>
          <cell r="AD26" t="str">
            <v xml:space="preserve"> </v>
          </cell>
          <cell r="AE26" t="str">
            <v>3</v>
          </cell>
          <cell r="AG26" t="str">
            <v xml:space="preserve"> </v>
          </cell>
          <cell r="AH26" t="str">
            <v xml:space="preserve"> </v>
          </cell>
          <cell r="AI26">
            <v>1246104</v>
          </cell>
          <cell r="AJ26" t="str">
            <v>FR22000474</v>
          </cell>
          <cell r="AK26">
            <v>0</v>
          </cell>
          <cell r="AL26">
            <v>0</v>
          </cell>
          <cell r="AM26" t="str">
            <v xml:space="preserve"> </v>
          </cell>
          <cell r="AO26" t="str">
            <v>[34963]</v>
          </cell>
          <cell r="AP26">
            <v>43575</v>
          </cell>
          <cell r="AR26" t="str">
            <v>PL001</v>
          </cell>
          <cell r="AS26">
            <v>43528</v>
          </cell>
        </row>
        <row r="27">
          <cell r="B27">
            <v>2752215</v>
          </cell>
          <cell r="C27">
            <v>22000549</v>
          </cell>
          <cell r="D27" t="str">
            <v>SCE Citron C11 PALL/35329</v>
          </cell>
          <cell r="E27">
            <v>43514</v>
          </cell>
          <cell r="F27">
            <v>1100</v>
          </cell>
          <cell r="G27">
            <v>300191</v>
          </cell>
          <cell r="H27" t="str">
            <v>10</v>
          </cell>
          <cell r="I27" t="str">
            <v>M</v>
          </cell>
          <cell r="J27">
            <v>43514</v>
          </cell>
          <cell r="K27">
            <v>43514</v>
          </cell>
          <cell r="L27" t="str">
            <v>WO</v>
          </cell>
          <cell r="M27" t="str">
            <v>KG</v>
          </cell>
          <cell r="N27" t="str">
            <v xml:space="preserve">       PL001</v>
          </cell>
          <cell r="O27">
            <v>43420</v>
          </cell>
          <cell r="P27">
            <v>0</v>
          </cell>
          <cell r="Q27" t="str">
            <v>SCE Citron C11 PALL/35329</v>
          </cell>
          <cell r="R27" t="str">
            <v xml:space="preserve"> </v>
          </cell>
          <cell r="S27"/>
          <cell r="T27" t="str">
            <v xml:space="preserve"> </v>
          </cell>
          <cell r="U27" t="str">
            <v xml:space="preserve"> BT vérifié//Ordre créé</v>
          </cell>
          <cell r="V27" t="str">
            <v xml:space="preserve"> </v>
          </cell>
          <cell r="W27" t="str">
            <v xml:space="preserve"> </v>
          </cell>
          <cell r="X27" t="str">
            <v xml:space="preserve"> </v>
          </cell>
          <cell r="Y27" t="str">
            <v xml:space="preserve"> </v>
          </cell>
          <cell r="Z27" t="str">
            <v xml:space="preserve"> </v>
          </cell>
          <cell r="AA27"/>
          <cell r="AB27"/>
          <cell r="AC27" t="str">
            <v>FSC</v>
          </cell>
          <cell r="AD27" t="str">
            <v xml:space="preserve"> </v>
          </cell>
          <cell r="AE27" t="str">
            <v xml:space="preserve"> </v>
          </cell>
          <cell r="AG27" t="str">
            <v xml:space="preserve"> </v>
          </cell>
          <cell r="AH27" t="str">
            <v xml:space="preserve"> </v>
          </cell>
          <cell r="AI27">
            <v>1256922</v>
          </cell>
          <cell r="AJ27" t="str">
            <v>FR22000549</v>
          </cell>
          <cell r="AK27">
            <v>0</v>
          </cell>
          <cell r="AL27">
            <v>0</v>
          </cell>
          <cell r="AM27" t="str">
            <v xml:space="preserve"> </v>
          </cell>
          <cell r="AO27" t="str">
            <v>[35329]</v>
          </cell>
          <cell r="AP27">
            <v>43574</v>
          </cell>
          <cell r="AR27" t="str">
            <v>PL001</v>
          </cell>
          <cell r="AS27">
            <v>43528</v>
          </cell>
        </row>
        <row r="28">
          <cell r="B28">
            <v>2956970</v>
          </cell>
          <cell r="C28">
            <v>22000549</v>
          </cell>
          <cell r="D28" t="str">
            <v>SCE Citron C11 PALL/35329</v>
          </cell>
          <cell r="E28">
            <v>43514</v>
          </cell>
          <cell r="F28">
            <v>1100</v>
          </cell>
          <cell r="G28">
            <v>300191</v>
          </cell>
          <cell r="H28" t="str">
            <v>10</v>
          </cell>
          <cell r="I28" t="str">
            <v>M</v>
          </cell>
          <cell r="J28">
            <v>43514</v>
          </cell>
          <cell r="K28">
            <v>43514</v>
          </cell>
          <cell r="L28" t="str">
            <v>WO</v>
          </cell>
          <cell r="M28" t="str">
            <v>KG</v>
          </cell>
          <cell r="N28" t="str">
            <v xml:space="preserve">       PL001</v>
          </cell>
          <cell r="O28">
            <v>43502</v>
          </cell>
          <cell r="P28">
            <v>0</v>
          </cell>
          <cell r="Q28" t="str">
            <v>SCE Citron C11 PALL/35329</v>
          </cell>
          <cell r="R28" t="str">
            <v xml:space="preserve"> </v>
          </cell>
          <cell r="S28"/>
          <cell r="T28" t="str">
            <v xml:space="preserve"> </v>
          </cell>
          <cell r="U28" t="str">
            <v xml:space="preserve"> BT vérifié//Ordre créé</v>
          </cell>
          <cell r="V28" t="str">
            <v xml:space="preserve"> </v>
          </cell>
          <cell r="W28" t="str">
            <v xml:space="preserve"> </v>
          </cell>
          <cell r="X28" t="str">
            <v xml:space="preserve"> </v>
          </cell>
          <cell r="Y28" t="str">
            <v xml:space="preserve"> </v>
          </cell>
          <cell r="Z28" t="str">
            <v xml:space="preserve"> </v>
          </cell>
          <cell r="AA28"/>
          <cell r="AB28"/>
          <cell r="AC28" t="str">
            <v>FSC</v>
          </cell>
          <cell r="AD28" t="str">
            <v xml:space="preserve"> </v>
          </cell>
          <cell r="AE28" t="str">
            <v xml:space="preserve"> </v>
          </cell>
          <cell r="AG28" t="str">
            <v xml:space="preserve"> </v>
          </cell>
          <cell r="AH28" t="str">
            <v xml:space="preserve"> </v>
          </cell>
          <cell r="AI28">
            <v>1256922</v>
          </cell>
          <cell r="AJ28" t="str">
            <v>FR22000549</v>
          </cell>
          <cell r="AK28">
            <v>0</v>
          </cell>
          <cell r="AL28">
            <v>0</v>
          </cell>
          <cell r="AM28" t="str">
            <v xml:space="preserve"> </v>
          </cell>
          <cell r="AO28" t="str">
            <v>[35329]</v>
          </cell>
          <cell r="AP28">
            <v>43574</v>
          </cell>
          <cell r="AR28" t="str">
            <v>PL001</v>
          </cell>
          <cell r="AS28">
            <v>43528</v>
          </cell>
        </row>
        <row r="29">
          <cell r="B29">
            <v>2891631</v>
          </cell>
          <cell r="C29">
            <v>22000390</v>
          </cell>
          <cell r="D29" t="str">
            <v>SCE Chocolat C10 FUT/0389</v>
          </cell>
          <cell r="E29">
            <v>43514</v>
          </cell>
          <cell r="F29">
            <v>1600</v>
          </cell>
          <cell r="G29">
            <v>300191</v>
          </cell>
          <cell r="H29" t="str">
            <v>15</v>
          </cell>
          <cell r="I29" t="str">
            <v>M</v>
          </cell>
          <cell r="J29">
            <v>43514</v>
          </cell>
          <cell r="K29">
            <v>43514</v>
          </cell>
          <cell r="L29" t="str">
            <v>WO</v>
          </cell>
          <cell r="M29" t="str">
            <v>KG</v>
          </cell>
          <cell r="N29" t="str">
            <v xml:space="preserve">       PL001</v>
          </cell>
          <cell r="O29">
            <v>43481</v>
          </cell>
          <cell r="P29">
            <v>0</v>
          </cell>
          <cell r="Q29" t="str">
            <v>SCE Chocolat C10 FUT/0389</v>
          </cell>
          <cell r="R29" t="str">
            <v xml:space="preserve"> </v>
          </cell>
          <cell r="S29"/>
          <cell r="T29" t="str">
            <v xml:space="preserve"> </v>
          </cell>
          <cell r="U29" t="str">
            <v>BT comm. client non traité//Or</v>
          </cell>
          <cell r="V29" t="str">
            <v xml:space="preserve"> </v>
          </cell>
          <cell r="W29" t="str">
            <v xml:space="preserve"> </v>
          </cell>
          <cell r="X29" t="str">
            <v xml:space="preserve"> </v>
          </cell>
          <cell r="Y29" t="str">
            <v xml:space="preserve"> </v>
          </cell>
          <cell r="Z29" t="str">
            <v xml:space="preserve"> </v>
          </cell>
          <cell r="AA29"/>
          <cell r="AB29"/>
          <cell r="AC29" t="str">
            <v>FSC</v>
          </cell>
          <cell r="AD29" t="str">
            <v xml:space="preserve"> </v>
          </cell>
          <cell r="AE29" t="str">
            <v xml:space="preserve"> </v>
          </cell>
          <cell r="AG29" t="str">
            <v xml:space="preserve"> </v>
          </cell>
          <cell r="AH29" t="str">
            <v xml:space="preserve"> </v>
          </cell>
          <cell r="AI29">
            <v>1207161</v>
          </cell>
          <cell r="AJ29" t="str">
            <v>FR22000390</v>
          </cell>
          <cell r="AK29">
            <v>0</v>
          </cell>
          <cell r="AL29">
            <v>0</v>
          </cell>
          <cell r="AM29" t="str">
            <v xml:space="preserve"> </v>
          </cell>
          <cell r="AO29" t="str">
            <v>[0389]</v>
          </cell>
          <cell r="AP29">
            <v>43554</v>
          </cell>
          <cell r="AR29" t="str">
            <v>DA001</v>
          </cell>
          <cell r="AS29">
            <v>43529</v>
          </cell>
        </row>
        <row r="30">
          <cell r="B30">
            <v>2932196</v>
          </cell>
          <cell r="C30">
            <v>22000269</v>
          </cell>
          <cell r="D30" t="str">
            <v>SCE Framboise C8 FUT/0352</v>
          </cell>
          <cell r="E30">
            <v>43514</v>
          </cell>
          <cell r="F30">
            <v>200</v>
          </cell>
          <cell r="G30">
            <v>300191</v>
          </cell>
          <cell r="H30" t="str">
            <v>15</v>
          </cell>
          <cell r="I30" t="str">
            <v>M</v>
          </cell>
          <cell r="J30">
            <v>43514</v>
          </cell>
          <cell r="K30">
            <v>43514</v>
          </cell>
          <cell r="L30" t="str">
            <v>WO</v>
          </cell>
          <cell r="M30" t="str">
            <v>KG</v>
          </cell>
          <cell r="N30" t="str">
            <v xml:space="preserve">       PL001</v>
          </cell>
          <cell r="O30">
            <v>43496</v>
          </cell>
          <cell r="P30">
            <v>0</v>
          </cell>
          <cell r="Q30" t="str">
            <v>SCE Framboise C8 FUT/0352</v>
          </cell>
          <cell r="R30" t="str">
            <v xml:space="preserve"> </v>
          </cell>
          <cell r="S30"/>
          <cell r="T30" t="str">
            <v xml:space="preserve"> </v>
          </cell>
          <cell r="U30" t="str">
            <v>BT comm. client non traité//Or</v>
          </cell>
          <cell r="V30" t="str">
            <v xml:space="preserve"> </v>
          </cell>
          <cell r="W30" t="str">
            <v xml:space="preserve"> </v>
          </cell>
          <cell r="X30" t="str">
            <v xml:space="preserve"> </v>
          </cell>
          <cell r="Y30" t="str">
            <v xml:space="preserve"> </v>
          </cell>
          <cell r="Z30" t="str">
            <v xml:space="preserve"> </v>
          </cell>
          <cell r="AA30"/>
          <cell r="AB30"/>
          <cell r="AC30" t="str">
            <v>FSC</v>
          </cell>
          <cell r="AD30" t="str">
            <v xml:space="preserve"> </v>
          </cell>
          <cell r="AE30" t="str">
            <v xml:space="preserve"> </v>
          </cell>
          <cell r="AG30" t="str">
            <v xml:space="preserve"> </v>
          </cell>
          <cell r="AH30" t="str">
            <v xml:space="preserve"> </v>
          </cell>
          <cell r="AI30">
            <v>1157461</v>
          </cell>
          <cell r="AJ30" t="str">
            <v>FR12800342F</v>
          </cell>
          <cell r="AK30">
            <v>0</v>
          </cell>
          <cell r="AL30">
            <v>0</v>
          </cell>
          <cell r="AM30" t="str">
            <v xml:space="preserve"> </v>
          </cell>
          <cell r="AO30" t="str">
            <v>[0352]</v>
          </cell>
          <cell r="AP30">
            <v>43535</v>
          </cell>
          <cell r="AR30" t="str">
            <v>DA001</v>
          </cell>
          <cell r="AS30">
            <v>43598</v>
          </cell>
        </row>
        <row r="31">
          <cell r="B31">
            <v>2715702</v>
          </cell>
          <cell r="C31">
            <v>22000478</v>
          </cell>
          <cell r="D31" t="str">
            <v>Enrob Batonnet OREO New</v>
          </cell>
          <cell r="E31">
            <v>43514</v>
          </cell>
          <cell r="F31">
            <v>1050</v>
          </cell>
          <cell r="G31">
            <v>300191</v>
          </cell>
          <cell r="H31" t="str">
            <v>10</v>
          </cell>
          <cell r="I31" t="str">
            <v>M</v>
          </cell>
          <cell r="J31">
            <v>43514</v>
          </cell>
          <cell r="K31">
            <v>43514</v>
          </cell>
          <cell r="L31" t="str">
            <v>WO</v>
          </cell>
          <cell r="M31" t="str">
            <v>KG</v>
          </cell>
          <cell r="N31" t="str">
            <v xml:space="preserve">       PL001</v>
          </cell>
          <cell r="O31">
            <v>43404</v>
          </cell>
          <cell r="P31">
            <v>0</v>
          </cell>
          <cell r="Q31" t="str">
            <v>Enrob Batonnet OREO New</v>
          </cell>
          <cell r="R31" t="str">
            <v xml:space="preserve"> </v>
          </cell>
          <cell r="S31"/>
          <cell r="T31" t="str">
            <v xml:space="preserve"> </v>
          </cell>
          <cell r="U31" t="str">
            <v xml:space="preserve"> BT vérifié//Ordre créé</v>
          </cell>
          <cell r="V31" t="str">
            <v xml:space="preserve"> </v>
          </cell>
          <cell r="W31" t="str">
            <v xml:space="preserve"> </v>
          </cell>
          <cell r="X31" t="str">
            <v xml:space="preserve"> </v>
          </cell>
          <cell r="Y31" t="str">
            <v xml:space="preserve"> </v>
          </cell>
          <cell r="Z31" t="str">
            <v xml:space="preserve"> </v>
          </cell>
          <cell r="AA31"/>
          <cell r="AB31"/>
          <cell r="AC31" t="str">
            <v>FSC</v>
          </cell>
          <cell r="AD31" t="str">
            <v xml:space="preserve"> </v>
          </cell>
          <cell r="AE31" t="str">
            <v xml:space="preserve"> </v>
          </cell>
          <cell r="AG31" t="str">
            <v xml:space="preserve"> </v>
          </cell>
          <cell r="AH31" t="str">
            <v xml:space="preserve"> </v>
          </cell>
          <cell r="AI31">
            <v>1247071</v>
          </cell>
          <cell r="AJ31" t="str">
            <v>FR22000478</v>
          </cell>
          <cell r="AK31">
            <v>0</v>
          </cell>
          <cell r="AL31">
            <v>0</v>
          </cell>
          <cell r="AM31" t="str">
            <v xml:space="preserve"> </v>
          </cell>
          <cell r="AO31" t="str">
            <v>[ENROB]</v>
          </cell>
          <cell r="AP31">
            <v>43515</v>
          </cell>
          <cell r="AR31" t="str">
            <v>PL001</v>
          </cell>
          <cell r="AS31" t="str">
            <v>18.02.2019</v>
          </cell>
        </row>
        <row r="32">
          <cell r="B32">
            <v>2715703</v>
          </cell>
          <cell r="C32">
            <v>22000478</v>
          </cell>
          <cell r="D32" t="str">
            <v>Enrob Batonnet OREO New</v>
          </cell>
          <cell r="E32">
            <v>43514</v>
          </cell>
          <cell r="F32">
            <v>1050</v>
          </cell>
          <cell r="G32">
            <v>300191</v>
          </cell>
          <cell r="H32" t="str">
            <v>10</v>
          </cell>
          <cell r="I32" t="str">
            <v>M</v>
          </cell>
          <cell r="J32">
            <v>43514</v>
          </cell>
          <cell r="K32">
            <v>43514</v>
          </cell>
          <cell r="L32" t="str">
            <v>WO</v>
          </cell>
          <cell r="M32" t="str">
            <v>KG</v>
          </cell>
          <cell r="N32" t="str">
            <v xml:space="preserve">       PL001</v>
          </cell>
          <cell r="O32">
            <v>43404</v>
          </cell>
          <cell r="P32">
            <v>0</v>
          </cell>
          <cell r="Q32" t="str">
            <v>Enrob Batonnet OREO New</v>
          </cell>
          <cell r="R32" t="str">
            <v xml:space="preserve"> </v>
          </cell>
          <cell r="S32"/>
          <cell r="T32" t="str">
            <v xml:space="preserve"> </v>
          </cell>
          <cell r="U32" t="str">
            <v xml:space="preserve"> BT vérifié//Ordre créé</v>
          </cell>
          <cell r="V32" t="str">
            <v xml:space="preserve"> </v>
          </cell>
          <cell r="W32" t="str">
            <v xml:space="preserve"> </v>
          </cell>
          <cell r="X32" t="str">
            <v xml:space="preserve"> </v>
          </cell>
          <cell r="Y32" t="str">
            <v xml:space="preserve"> </v>
          </cell>
          <cell r="Z32" t="str">
            <v xml:space="preserve"> </v>
          </cell>
          <cell r="AA32"/>
          <cell r="AB32"/>
          <cell r="AC32" t="str">
            <v>FSC</v>
          </cell>
          <cell r="AD32" t="str">
            <v xml:space="preserve"> </v>
          </cell>
          <cell r="AE32" t="str">
            <v xml:space="preserve"> </v>
          </cell>
          <cell r="AG32" t="str">
            <v xml:space="preserve"> </v>
          </cell>
          <cell r="AH32" t="str">
            <v xml:space="preserve"> </v>
          </cell>
          <cell r="AI32">
            <v>1247071</v>
          </cell>
          <cell r="AJ32" t="str">
            <v>FR22000478</v>
          </cell>
          <cell r="AK32">
            <v>0</v>
          </cell>
          <cell r="AL32">
            <v>0</v>
          </cell>
          <cell r="AM32" t="str">
            <v xml:space="preserve"> </v>
          </cell>
          <cell r="AO32" t="str">
            <v>[ENROB]</v>
          </cell>
          <cell r="AP32">
            <v>43515</v>
          </cell>
          <cell r="AR32" t="str">
            <v>PL001</v>
          </cell>
          <cell r="AS32" t="str">
            <v>18.02.2019</v>
          </cell>
        </row>
        <row r="33">
          <cell r="B33">
            <v>2715704</v>
          </cell>
          <cell r="C33">
            <v>22000478</v>
          </cell>
          <cell r="D33" t="str">
            <v>Enrob Batonnet OREO New</v>
          </cell>
          <cell r="E33">
            <v>43514</v>
          </cell>
          <cell r="F33">
            <v>1050</v>
          </cell>
          <cell r="G33">
            <v>300191</v>
          </cell>
          <cell r="H33" t="str">
            <v>10</v>
          </cell>
          <cell r="I33" t="str">
            <v>M</v>
          </cell>
          <cell r="J33">
            <v>43514</v>
          </cell>
          <cell r="K33">
            <v>43514</v>
          </cell>
          <cell r="L33" t="str">
            <v>WO</v>
          </cell>
          <cell r="M33" t="str">
            <v>KG</v>
          </cell>
          <cell r="N33" t="str">
            <v xml:space="preserve">       PL001</v>
          </cell>
          <cell r="O33">
            <v>43404</v>
          </cell>
          <cell r="P33">
            <v>0</v>
          </cell>
          <cell r="Q33" t="str">
            <v>Enrob Batonnet OREO New</v>
          </cell>
          <cell r="R33" t="str">
            <v xml:space="preserve"> </v>
          </cell>
          <cell r="S33"/>
          <cell r="T33" t="str">
            <v xml:space="preserve"> </v>
          </cell>
          <cell r="U33" t="str">
            <v xml:space="preserve"> BT vérifié//Ordre créé</v>
          </cell>
          <cell r="V33" t="str">
            <v xml:space="preserve"> </v>
          </cell>
          <cell r="W33" t="str">
            <v xml:space="preserve"> </v>
          </cell>
          <cell r="X33" t="str">
            <v xml:space="preserve"> </v>
          </cell>
          <cell r="Y33" t="str">
            <v xml:space="preserve"> </v>
          </cell>
          <cell r="Z33" t="str">
            <v xml:space="preserve"> </v>
          </cell>
          <cell r="AA33"/>
          <cell r="AB33"/>
          <cell r="AC33" t="str">
            <v>FSC</v>
          </cell>
          <cell r="AD33" t="str">
            <v xml:space="preserve"> </v>
          </cell>
          <cell r="AE33" t="str">
            <v xml:space="preserve"> </v>
          </cell>
          <cell r="AG33" t="str">
            <v xml:space="preserve"> </v>
          </cell>
          <cell r="AH33" t="str">
            <v xml:space="preserve"> </v>
          </cell>
          <cell r="AI33">
            <v>1247071</v>
          </cell>
          <cell r="AJ33" t="str">
            <v>FR22000478</v>
          </cell>
          <cell r="AK33">
            <v>0</v>
          </cell>
          <cell r="AL33">
            <v>0</v>
          </cell>
          <cell r="AM33" t="str">
            <v xml:space="preserve"> </v>
          </cell>
          <cell r="AO33" t="str">
            <v>[ENROB]</v>
          </cell>
          <cell r="AP33">
            <v>43515</v>
          </cell>
          <cell r="AR33" t="str">
            <v>PL001</v>
          </cell>
          <cell r="AS33" t="str">
            <v>18.02.2019</v>
          </cell>
        </row>
        <row r="34">
          <cell r="B34">
            <v>2715705</v>
          </cell>
          <cell r="C34">
            <v>22000478</v>
          </cell>
          <cell r="D34" t="str">
            <v>Enrob Batonnet OREO New</v>
          </cell>
          <cell r="E34">
            <v>43514</v>
          </cell>
          <cell r="F34">
            <v>1050</v>
          </cell>
          <cell r="G34">
            <v>300191</v>
          </cell>
          <cell r="H34" t="str">
            <v>10</v>
          </cell>
          <cell r="I34" t="str">
            <v>M</v>
          </cell>
          <cell r="J34">
            <v>43514</v>
          </cell>
          <cell r="K34">
            <v>43514</v>
          </cell>
          <cell r="L34" t="str">
            <v>WO</v>
          </cell>
          <cell r="M34" t="str">
            <v>KG</v>
          </cell>
          <cell r="N34" t="str">
            <v xml:space="preserve">       PL001</v>
          </cell>
          <cell r="O34">
            <v>43404</v>
          </cell>
          <cell r="P34">
            <v>0</v>
          </cell>
          <cell r="Q34" t="str">
            <v>Enrob Batonnet OREO New</v>
          </cell>
          <cell r="R34" t="str">
            <v xml:space="preserve"> </v>
          </cell>
          <cell r="S34"/>
          <cell r="T34" t="str">
            <v xml:space="preserve"> </v>
          </cell>
          <cell r="U34" t="str">
            <v xml:space="preserve"> BT vérifié//Ordre créé</v>
          </cell>
          <cell r="V34" t="str">
            <v xml:space="preserve"> </v>
          </cell>
          <cell r="W34" t="str">
            <v xml:space="preserve"> </v>
          </cell>
          <cell r="X34" t="str">
            <v xml:space="preserve"> </v>
          </cell>
          <cell r="Y34" t="str">
            <v xml:space="preserve"> </v>
          </cell>
          <cell r="Z34" t="str">
            <v xml:space="preserve"> </v>
          </cell>
          <cell r="AA34"/>
          <cell r="AB34"/>
          <cell r="AC34" t="str">
            <v>FSC</v>
          </cell>
          <cell r="AD34" t="str">
            <v xml:space="preserve"> </v>
          </cell>
          <cell r="AE34" t="str">
            <v xml:space="preserve"> </v>
          </cell>
          <cell r="AG34" t="str">
            <v xml:space="preserve"> </v>
          </cell>
          <cell r="AH34" t="str">
            <v xml:space="preserve"> </v>
          </cell>
          <cell r="AI34">
            <v>1247071</v>
          </cell>
          <cell r="AJ34" t="str">
            <v>FR22000478</v>
          </cell>
          <cell r="AK34">
            <v>0</v>
          </cell>
          <cell r="AL34">
            <v>0</v>
          </cell>
          <cell r="AM34" t="str">
            <v xml:space="preserve"> </v>
          </cell>
          <cell r="AO34" t="str">
            <v>[ENROB]</v>
          </cell>
          <cell r="AP34">
            <v>43515</v>
          </cell>
          <cell r="AR34" t="str">
            <v>PL001</v>
          </cell>
          <cell r="AS34" t="str">
            <v>18.02.2019</v>
          </cell>
        </row>
        <row r="35">
          <cell r="B35">
            <v>2715706</v>
          </cell>
          <cell r="C35">
            <v>22000478</v>
          </cell>
          <cell r="D35" t="str">
            <v>Enrob Batonnet OREO New</v>
          </cell>
          <cell r="E35">
            <v>43514</v>
          </cell>
          <cell r="F35">
            <v>1050</v>
          </cell>
          <cell r="G35">
            <v>300191</v>
          </cell>
          <cell r="H35" t="str">
            <v>10</v>
          </cell>
          <cell r="I35" t="str">
            <v>M</v>
          </cell>
          <cell r="J35">
            <v>43514</v>
          </cell>
          <cell r="K35">
            <v>43514</v>
          </cell>
          <cell r="L35" t="str">
            <v>WO</v>
          </cell>
          <cell r="M35" t="str">
            <v>KG</v>
          </cell>
          <cell r="N35" t="str">
            <v xml:space="preserve">       PL001</v>
          </cell>
          <cell r="O35">
            <v>43404</v>
          </cell>
          <cell r="P35">
            <v>0</v>
          </cell>
          <cell r="Q35" t="str">
            <v>Enrob Batonnet OREO New</v>
          </cell>
          <cell r="R35" t="str">
            <v xml:space="preserve"> </v>
          </cell>
          <cell r="S35"/>
          <cell r="T35" t="str">
            <v xml:space="preserve"> </v>
          </cell>
          <cell r="U35" t="str">
            <v xml:space="preserve"> BT vérifié//Ordre créé</v>
          </cell>
          <cell r="V35" t="str">
            <v xml:space="preserve"> </v>
          </cell>
          <cell r="W35" t="str">
            <v xml:space="preserve"> </v>
          </cell>
          <cell r="X35" t="str">
            <v xml:space="preserve"> </v>
          </cell>
          <cell r="Y35" t="str">
            <v xml:space="preserve"> </v>
          </cell>
          <cell r="Z35" t="str">
            <v xml:space="preserve"> </v>
          </cell>
          <cell r="AA35"/>
          <cell r="AB35"/>
          <cell r="AC35" t="str">
            <v>FSC</v>
          </cell>
          <cell r="AD35" t="str">
            <v xml:space="preserve"> </v>
          </cell>
          <cell r="AE35" t="str">
            <v xml:space="preserve"> </v>
          </cell>
          <cell r="AG35" t="str">
            <v xml:space="preserve"> </v>
          </cell>
          <cell r="AH35" t="str">
            <v xml:space="preserve"> </v>
          </cell>
          <cell r="AI35">
            <v>1247071</v>
          </cell>
          <cell r="AJ35" t="str">
            <v>FR22000478</v>
          </cell>
          <cell r="AK35">
            <v>0</v>
          </cell>
          <cell r="AL35">
            <v>0</v>
          </cell>
          <cell r="AM35" t="str">
            <v xml:space="preserve"> </v>
          </cell>
          <cell r="AO35" t="str">
            <v>[ENROB]</v>
          </cell>
          <cell r="AP35">
            <v>43515</v>
          </cell>
          <cell r="AR35" t="str">
            <v>PL001</v>
          </cell>
          <cell r="AS35" t="str">
            <v>18.02.2019</v>
          </cell>
        </row>
        <row r="36">
          <cell r="B36">
            <v>2715707</v>
          </cell>
          <cell r="C36">
            <v>22000478</v>
          </cell>
          <cell r="D36" t="str">
            <v>Enrob Batonnet OREO New</v>
          </cell>
          <cell r="E36">
            <v>43514</v>
          </cell>
          <cell r="F36">
            <v>1050</v>
          </cell>
          <cell r="G36">
            <v>300191</v>
          </cell>
          <cell r="H36" t="str">
            <v>10</v>
          </cell>
          <cell r="I36" t="str">
            <v>M</v>
          </cell>
          <cell r="J36">
            <v>43514</v>
          </cell>
          <cell r="K36">
            <v>43514</v>
          </cell>
          <cell r="L36" t="str">
            <v>WO</v>
          </cell>
          <cell r="M36" t="str">
            <v>KG</v>
          </cell>
          <cell r="N36" t="str">
            <v xml:space="preserve">       PL001</v>
          </cell>
          <cell r="O36">
            <v>43404</v>
          </cell>
          <cell r="P36">
            <v>0</v>
          </cell>
          <cell r="Q36" t="str">
            <v>Enrob Batonnet OREO New</v>
          </cell>
          <cell r="R36" t="str">
            <v xml:space="preserve"> </v>
          </cell>
          <cell r="S36"/>
          <cell r="T36" t="str">
            <v xml:space="preserve"> </v>
          </cell>
          <cell r="U36" t="str">
            <v xml:space="preserve"> BT vérifié//Ordre créé</v>
          </cell>
          <cell r="V36" t="str">
            <v xml:space="preserve"> </v>
          </cell>
          <cell r="W36" t="str">
            <v xml:space="preserve"> </v>
          </cell>
          <cell r="X36" t="str">
            <v xml:space="preserve"> </v>
          </cell>
          <cell r="Y36" t="str">
            <v xml:space="preserve"> </v>
          </cell>
          <cell r="Z36" t="str">
            <v xml:space="preserve"> </v>
          </cell>
          <cell r="AA36"/>
          <cell r="AB36"/>
          <cell r="AC36" t="str">
            <v>FSC</v>
          </cell>
          <cell r="AD36" t="str">
            <v xml:space="preserve"> </v>
          </cell>
          <cell r="AE36" t="str">
            <v xml:space="preserve"> </v>
          </cell>
          <cell r="AG36" t="str">
            <v xml:space="preserve"> </v>
          </cell>
          <cell r="AH36" t="str">
            <v xml:space="preserve"> </v>
          </cell>
          <cell r="AI36">
            <v>1247071</v>
          </cell>
          <cell r="AJ36" t="str">
            <v>FR22000478</v>
          </cell>
          <cell r="AK36">
            <v>0</v>
          </cell>
          <cell r="AL36">
            <v>0</v>
          </cell>
          <cell r="AM36" t="str">
            <v xml:space="preserve"> </v>
          </cell>
          <cell r="AO36" t="str">
            <v>[ENROB]</v>
          </cell>
          <cell r="AP36">
            <v>43515</v>
          </cell>
          <cell r="AR36" t="str">
            <v>PL001</v>
          </cell>
          <cell r="AS36" t="str">
            <v>18.02.2019</v>
          </cell>
        </row>
        <row r="37">
          <cell r="B37">
            <v>2715708</v>
          </cell>
          <cell r="C37">
            <v>22000478</v>
          </cell>
          <cell r="D37" t="str">
            <v>Enrob Batonnet OREO New</v>
          </cell>
          <cell r="E37">
            <v>43514</v>
          </cell>
          <cell r="F37">
            <v>1050</v>
          </cell>
          <cell r="G37">
            <v>300191</v>
          </cell>
          <cell r="H37" t="str">
            <v>10</v>
          </cell>
          <cell r="I37" t="str">
            <v>M</v>
          </cell>
          <cell r="J37">
            <v>43514</v>
          </cell>
          <cell r="K37">
            <v>43514</v>
          </cell>
          <cell r="L37" t="str">
            <v>WO</v>
          </cell>
          <cell r="M37" t="str">
            <v>KG</v>
          </cell>
          <cell r="N37" t="str">
            <v xml:space="preserve">       PL001</v>
          </cell>
          <cell r="O37">
            <v>43404</v>
          </cell>
          <cell r="P37">
            <v>0</v>
          </cell>
          <cell r="Q37" t="str">
            <v>Enrob Batonnet OREO New</v>
          </cell>
          <cell r="R37" t="str">
            <v xml:space="preserve"> </v>
          </cell>
          <cell r="S37"/>
          <cell r="T37" t="str">
            <v xml:space="preserve"> </v>
          </cell>
          <cell r="U37" t="str">
            <v xml:space="preserve"> BT vérifié//Ordre créé</v>
          </cell>
          <cell r="V37" t="str">
            <v xml:space="preserve"> </v>
          </cell>
          <cell r="W37" t="str">
            <v xml:space="preserve"> </v>
          </cell>
          <cell r="X37" t="str">
            <v xml:space="preserve"> </v>
          </cell>
          <cell r="Y37" t="str">
            <v xml:space="preserve"> </v>
          </cell>
          <cell r="Z37" t="str">
            <v xml:space="preserve"> </v>
          </cell>
          <cell r="AA37"/>
          <cell r="AB37"/>
          <cell r="AC37" t="str">
            <v>FSC</v>
          </cell>
          <cell r="AD37" t="str">
            <v xml:space="preserve"> </v>
          </cell>
          <cell r="AE37" t="str">
            <v xml:space="preserve"> </v>
          </cell>
          <cell r="AG37" t="str">
            <v xml:space="preserve"> </v>
          </cell>
          <cell r="AH37" t="str">
            <v xml:space="preserve"> </v>
          </cell>
          <cell r="AI37">
            <v>1247071</v>
          </cell>
          <cell r="AJ37" t="str">
            <v>FR22000478</v>
          </cell>
          <cell r="AK37">
            <v>0</v>
          </cell>
          <cell r="AL37">
            <v>0</v>
          </cell>
          <cell r="AM37" t="str">
            <v xml:space="preserve"> </v>
          </cell>
          <cell r="AO37" t="str">
            <v>[ENROB]</v>
          </cell>
          <cell r="AP37">
            <v>43515</v>
          </cell>
          <cell r="AR37" t="str">
            <v>PL001</v>
          </cell>
          <cell r="AS37" t="str">
            <v>18.02.2019</v>
          </cell>
        </row>
        <row r="38">
          <cell r="B38">
            <v>2715709</v>
          </cell>
          <cell r="C38">
            <v>22000478</v>
          </cell>
          <cell r="D38" t="str">
            <v>Enrob Batonnet OREO New</v>
          </cell>
          <cell r="E38">
            <v>43514</v>
          </cell>
          <cell r="F38">
            <v>1050</v>
          </cell>
          <cell r="G38">
            <v>300191</v>
          </cell>
          <cell r="H38" t="str">
            <v>10</v>
          </cell>
          <cell r="I38" t="str">
            <v>M</v>
          </cell>
          <cell r="J38">
            <v>43514</v>
          </cell>
          <cell r="K38">
            <v>43514</v>
          </cell>
          <cell r="L38" t="str">
            <v>WO</v>
          </cell>
          <cell r="M38" t="str">
            <v>KG</v>
          </cell>
          <cell r="N38" t="str">
            <v xml:space="preserve">       PL001</v>
          </cell>
          <cell r="O38">
            <v>43404</v>
          </cell>
          <cell r="P38">
            <v>0</v>
          </cell>
          <cell r="Q38" t="str">
            <v>Enrob Batonnet OREO New</v>
          </cell>
          <cell r="R38" t="str">
            <v xml:space="preserve"> </v>
          </cell>
          <cell r="S38"/>
          <cell r="T38" t="str">
            <v xml:space="preserve"> </v>
          </cell>
          <cell r="U38" t="str">
            <v xml:space="preserve"> BT vérifié//Ordre créé</v>
          </cell>
          <cell r="V38" t="str">
            <v xml:space="preserve"> </v>
          </cell>
          <cell r="W38" t="str">
            <v xml:space="preserve"> </v>
          </cell>
          <cell r="X38" t="str">
            <v xml:space="preserve"> </v>
          </cell>
          <cell r="Y38" t="str">
            <v xml:space="preserve"> </v>
          </cell>
          <cell r="Z38" t="str">
            <v xml:space="preserve"> </v>
          </cell>
          <cell r="AA38"/>
          <cell r="AB38"/>
          <cell r="AC38" t="str">
            <v>FSC</v>
          </cell>
          <cell r="AD38" t="str">
            <v xml:space="preserve"> </v>
          </cell>
          <cell r="AE38" t="str">
            <v xml:space="preserve"> </v>
          </cell>
          <cell r="AG38" t="str">
            <v xml:space="preserve"> </v>
          </cell>
          <cell r="AH38" t="str">
            <v xml:space="preserve"> </v>
          </cell>
          <cell r="AI38">
            <v>1247071</v>
          </cell>
          <cell r="AJ38" t="str">
            <v>FR22000478</v>
          </cell>
          <cell r="AK38">
            <v>0</v>
          </cell>
          <cell r="AL38">
            <v>0</v>
          </cell>
          <cell r="AM38" t="str">
            <v xml:space="preserve"> </v>
          </cell>
          <cell r="AO38" t="str">
            <v>[ENROB]</v>
          </cell>
          <cell r="AP38">
            <v>43515</v>
          </cell>
          <cell r="AR38" t="str">
            <v>PL001</v>
          </cell>
          <cell r="AS38" t="str">
            <v>18.02.2019</v>
          </cell>
        </row>
        <row r="39">
          <cell r="B39">
            <v>2715710</v>
          </cell>
          <cell r="C39">
            <v>22000478</v>
          </cell>
          <cell r="D39" t="str">
            <v>Enrob Batonnet OREO New</v>
          </cell>
          <cell r="E39">
            <v>43514</v>
          </cell>
          <cell r="F39">
            <v>1050</v>
          </cell>
          <cell r="G39">
            <v>300191</v>
          </cell>
          <cell r="H39" t="str">
            <v>10</v>
          </cell>
          <cell r="I39" t="str">
            <v>M</v>
          </cell>
          <cell r="J39">
            <v>43514</v>
          </cell>
          <cell r="K39">
            <v>43514</v>
          </cell>
          <cell r="L39" t="str">
            <v>WO</v>
          </cell>
          <cell r="M39" t="str">
            <v>KG</v>
          </cell>
          <cell r="N39" t="str">
            <v xml:space="preserve">       PL001</v>
          </cell>
          <cell r="O39">
            <v>43404</v>
          </cell>
          <cell r="P39">
            <v>0</v>
          </cell>
          <cell r="Q39" t="str">
            <v>Enrob Batonnet OREO New</v>
          </cell>
          <cell r="R39" t="str">
            <v xml:space="preserve"> </v>
          </cell>
          <cell r="S39"/>
          <cell r="T39" t="str">
            <v xml:space="preserve"> </v>
          </cell>
          <cell r="U39" t="str">
            <v xml:space="preserve"> BT vérifié//Ordre créé</v>
          </cell>
          <cell r="V39" t="str">
            <v xml:space="preserve"> </v>
          </cell>
          <cell r="W39" t="str">
            <v xml:space="preserve"> </v>
          </cell>
          <cell r="X39" t="str">
            <v xml:space="preserve"> </v>
          </cell>
          <cell r="Y39" t="str">
            <v xml:space="preserve"> </v>
          </cell>
          <cell r="Z39" t="str">
            <v xml:space="preserve"> </v>
          </cell>
          <cell r="AA39"/>
          <cell r="AB39"/>
          <cell r="AC39" t="str">
            <v>FSC</v>
          </cell>
          <cell r="AD39" t="str">
            <v xml:space="preserve"> </v>
          </cell>
          <cell r="AE39" t="str">
            <v xml:space="preserve"> </v>
          </cell>
          <cell r="AG39" t="str">
            <v xml:space="preserve"> </v>
          </cell>
          <cell r="AH39" t="str">
            <v xml:space="preserve"> </v>
          </cell>
          <cell r="AI39">
            <v>1247071</v>
          </cell>
          <cell r="AJ39" t="str">
            <v>FR22000478</v>
          </cell>
          <cell r="AK39">
            <v>0</v>
          </cell>
          <cell r="AL39">
            <v>0</v>
          </cell>
          <cell r="AM39" t="str">
            <v xml:space="preserve"> </v>
          </cell>
          <cell r="AO39" t="str">
            <v>[ENROB]</v>
          </cell>
          <cell r="AP39">
            <v>43515</v>
          </cell>
          <cell r="AR39" t="str">
            <v>PL001</v>
          </cell>
          <cell r="AS39" t="str">
            <v>18.02.2019</v>
          </cell>
        </row>
        <row r="40">
          <cell r="B40">
            <v>2715711</v>
          </cell>
          <cell r="C40">
            <v>22000478</v>
          </cell>
          <cell r="D40" t="str">
            <v>Enrob Batonnet OREO New</v>
          </cell>
          <cell r="E40">
            <v>43514</v>
          </cell>
          <cell r="F40">
            <v>1050</v>
          </cell>
          <cell r="G40">
            <v>300191</v>
          </cell>
          <cell r="H40" t="str">
            <v>10</v>
          </cell>
          <cell r="I40" t="str">
            <v>M</v>
          </cell>
          <cell r="J40">
            <v>43514</v>
          </cell>
          <cell r="K40">
            <v>43514</v>
          </cell>
          <cell r="L40" t="str">
            <v>WO</v>
          </cell>
          <cell r="M40" t="str">
            <v>KG</v>
          </cell>
          <cell r="N40" t="str">
            <v xml:space="preserve">       PL001</v>
          </cell>
          <cell r="O40">
            <v>43404</v>
          </cell>
          <cell r="P40">
            <v>0</v>
          </cell>
          <cell r="Q40" t="str">
            <v>Enrob Batonnet OREO New</v>
          </cell>
          <cell r="R40" t="str">
            <v xml:space="preserve"> </v>
          </cell>
          <cell r="S40"/>
          <cell r="T40" t="str">
            <v xml:space="preserve"> </v>
          </cell>
          <cell r="U40" t="str">
            <v xml:space="preserve"> BT vérifié//Ordre créé</v>
          </cell>
          <cell r="V40" t="str">
            <v xml:space="preserve"> </v>
          </cell>
          <cell r="W40" t="str">
            <v xml:space="preserve"> </v>
          </cell>
          <cell r="X40" t="str">
            <v xml:space="preserve"> </v>
          </cell>
          <cell r="Y40" t="str">
            <v xml:space="preserve"> </v>
          </cell>
          <cell r="Z40" t="str">
            <v xml:space="preserve"> </v>
          </cell>
          <cell r="AA40"/>
          <cell r="AB40"/>
          <cell r="AC40" t="str">
            <v>FSC</v>
          </cell>
          <cell r="AD40" t="str">
            <v xml:space="preserve"> </v>
          </cell>
          <cell r="AE40" t="str">
            <v xml:space="preserve"> </v>
          </cell>
          <cell r="AG40" t="str">
            <v xml:space="preserve"> </v>
          </cell>
          <cell r="AH40" t="str">
            <v xml:space="preserve"> </v>
          </cell>
          <cell r="AI40">
            <v>1247071</v>
          </cell>
          <cell r="AJ40" t="str">
            <v>FR22000478</v>
          </cell>
          <cell r="AK40">
            <v>0</v>
          </cell>
          <cell r="AL40">
            <v>0</v>
          </cell>
          <cell r="AM40" t="str">
            <v xml:space="preserve"> </v>
          </cell>
          <cell r="AO40" t="str">
            <v>[ENROB]</v>
          </cell>
          <cell r="AP40">
            <v>43515</v>
          </cell>
          <cell r="AR40" t="str">
            <v>PL001</v>
          </cell>
          <cell r="AS40" t="str">
            <v>18.02.2019</v>
          </cell>
        </row>
        <row r="41">
          <cell r="B41">
            <v>2715712</v>
          </cell>
          <cell r="C41">
            <v>22000478</v>
          </cell>
          <cell r="D41" t="str">
            <v>Enrob Batonnet OREO New</v>
          </cell>
          <cell r="E41">
            <v>43514</v>
          </cell>
          <cell r="F41">
            <v>1050</v>
          </cell>
          <cell r="G41">
            <v>300191</v>
          </cell>
          <cell r="H41" t="str">
            <v>10</v>
          </cell>
          <cell r="I41" t="str">
            <v>M</v>
          </cell>
          <cell r="J41">
            <v>43514</v>
          </cell>
          <cell r="K41">
            <v>43514</v>
          </cell>
          <cell r="L41" t="str">
            <v>WO</v>
          </cell>
          <cell r="M41" t="str">
            <v>KG</v>
          </cell>
          <cell r="N41" t="str">
            <v xml:space="preserve">       PL001</v>
          </cell>
          <cell r="O41">
            <v>43404</v>
          </cell>
          <cell r="P41">
            <v>0</v>
          </cell>
          <cell r="Q41" t="str">
            <v>Enrob Batonnet OREO New</v>
          </cell>
          <cell r="R41" t="str">
            <v xml:space="preserve"> </v>
          </cell>
          <cell r="S41"/>
          <cell r="T41" t="str">
            <v xml:space="preserve"> </v>
          </cell>
          <cell r="U41" t="str">
            <v xml:space="preserve"> BT vérifié//Ordre créé</v>
          </cell>
          <cell r="V41" t="str">
            <v xml:space="preserve"> </v>
          </cell>
          <cell r="W41" t="str">
            <v xml:space="preserve"> </v>
          </cell>
          <cell r="X41" t="str">
            <v xml:space="preserve"> </v>
          </cell>
          <cell r="Y41" t="str">
            <v xml:space="preserve"> </v>
          </cell>
          <cell r="Z41" t="str">
            <v xml:space="preserve"> </v>
          </cell>
          <cell r="AA41"/>
          <cell r="AB41"/>
          <cell r="AC41" t="str">
            <v>FSC</v>
          </cell>
          <cell r="AD41" t="str">
            <v xml:space="preserve"> </v>
          </cell>
          <cell r="AE41" t="str">
            <v xml:space="preserve"> </v>
          </cell>
          <cell r="AG41" t="str">
            <v xml:space="preserve"> </v>
          </cell>
          <cell r="AH41" t="str">
            <v xml:space="preserve"> </v>
          </cell>
          <cell r="AI41">
            <v>1247071</v>
          </cell>
          <cell r="AJ41" t="str">
            <v>FR22000478</v>
          </cell>
          <cell r="AK41">
            <v>0</v>
          </cell>
          <cell r="AL41">
            <v>0</v>
          </cell>
          <cell r="AM41" t="str">
            <v xml:space="preserve"> </v>
          </cell>
          <cell r="AO41" t="str">
            <v>[ENROB]</v>
          </cell>
          <cell r="AP41">
            <v>43515</v>
          </cell>
          <cell r="AR41" t="str">
            <v>PL001</v>
          </cell>
          <cell r="AS41" t="str">
            <v>18.02.2019</v>
          </cell>
        </row>
        <row r="42">
          <cell r="B42">
            <v>2715713</v>
          </cell>
          <cell r="C42">
            <v>22000478</v>
          </cell>
          <cell r="D42" t="str">
            <v>Enrob Batonnet OREO New</v>
          </cell>
          <cell r="E42">
            <v>43514</v>
          </cell>
          <cell r="F42">
            <v>1050</v>
          </cell>
          <cell r="G42">
            <v>300191</v>
          </cell>
          <cell r="H42" t="str">
            <v>10</v>
          </cell>
          <cell r="I42" t="str">
            <v>M</v>
          </cell>
          <cell r="J42">
            <v>43514</v>
          </cell>
          <cell r="K42">
            <v>43514</v>
          </cell>
          <cell r="L42" t="str">
            <v>WO</v>
          </cell>
          <cell r="M42" t="str">
            <v>KG</v>
          </cell>
          <cell r="N42" t="str">
            <v xml:space="preserve">       PL001</v>
          </cell>
          <cell r="O42">
            <v>43404</v>
          </cell>
          <cell r="P42">
            <v>0</v>
          </cell>
          <cell r="Q42" t="str">
            <v>Enrob Batonnet OREO New</v>
          </cell>
          <cell r="R42" t="str">
            <v xml:space="preserve"> </v>
          </cell>
          <cell r="S42"/>
          <cell r="T42" t="str">
            <v xml:space="preserve"> </v>
          </cell>
          <cell r="U42" t="str">
            <v xml:space="preserve"> BT vérifié//Ordre créé</v>
          </cell>
          <cell r="V42" t="str">
            <v xml:space="preserve"> </v>
          </cell>
          <cell r="W42" t="str">
            <v xml:space="preserve"> </v>
          </cell>
          <cell r="X42" t="str">
            <v xml:space="preserve"> </v>
          </cell>
          <cell r="Y42" t="str">
            <v xml:space="preserve"> </v>
          </cell>
          <cell r="Z42" t="str">
            <v xml:space="preserve"> </v>
          </cell>
          <cell r="AA42"/>
          <cell r="AB42"/>
          <cell r="AC42" t="str">
            <v>FSC</v>
          </cell>
          <cell r="AD42" t="str">
            <v xml:space="preserve"> </v>
          </cell>
          <cell r="AE42" t="str">
            <v xml:space="preserve"> </v>
          </cell>
          <cell r="AG42" t="str">
            <v xml:space="preserve"> </v>
          </cell>
          <cell r="AH42" t="str">
            <v xml:space="preserve"> </v>
          </cell>
          <cell r="AI42">
            <v>1247071</v>
          </cell>
          <cell r="AJ42" t="str">
            <v>FR22000478</v>
          </cell>
          <cell r="AK42">
            <v>0</v>
          </cell>
          <cell r="AL42">
            <v>0</v>
          </cell>
          <cell r="AM42" t="str">
            <v xml:space="preserve"> </v>
          </cell>
          <cell r="AO42" t="str">
            <v>[ENROB]</v>
          </cell>
          <cell r="AP42">
            <v>43515</v>
          </cell>
          <cell r="AR42" t="str">
            <v>PL001</v>
          </cell>
          <cell r="AS42" t="str">
            <v>19.02.2019</v>
          </cell>
        </row>
        <row r="43">
          <cell r="B43">
            <v>2715714</v>
          </cell>
          <cell r="C43">
            <v>22000478</v>
          </cell>
          <cell r="D43" t="str">
            <v>Enrob Batonnet OREO New</v>
          </cell>
          <cell r="E43">
            <v>43514</v>
          </cell>
          <cell r="F43">
            <v>1050</v>
          </cell>
          <cell r="G43">
            <v>300191</v>
          </cell>
          <cell r="H43" t="str">
            <v>10</v>
          </cell>
          <cell r="I43" t="str">
            <v>M</v>
          </cell>
          <cell r="J43">
            <v>43514</v>
          </cell>
          <cell r="K43">
            <v>43514</v>
          </cell>
          <cell r="L43" t="str">
            <v>WO</v>
          </cell>
          <cell r="M43" t="str">
            <v>KG</v>
          </cell>
          <cell r="N43" t="str">
            <v xml:space="preserve">       PL001</v>
          </cell>
          <cell r="O43">
            <v>43404</v>
          </cell>
          <cell r="P43">
            <v>0</v>
          </cell>
          <cell r="Q43" t="str">
            <v>Enrob Batonnet OREO New</v>
          </cell>
          <cell r="R43" t="str">
            <v xml:space="preserve"> </v>
          </cell>
          <cell r="S43"/>
          <cell r="T43" t="str">
            <v xml:space="preserve"> </v>
          </cell>
          <cell r="U43" t="str">
            <v xml:space="preserve"> BT vérifié//Ordre créé</v>
          </cell>
          <cell r="V43" t="str">
            <v xml:space="preserve"> </v>
          </cell>
          <cell r="W43" t="str">
            <v xml:space="preserve"> </v>
          </cell>
          <cell r="X43" t="str">
            <v xml:space="preserve"> </v>
          </cell>
          <cell r="Y43" t="str">
            <v xml:space="preserve"> </v>
          </cell>
          <cell r="Z43" t="str">
            <v xml:space="preserve"> </v>
          </cell>
          <cell r="AA43"/>
          <cell r="AB43"/>
          <cell r="AC43" t="str">
            <v>FSC</v>
          </cell>
          <cell r="AD43" t="str">
            <v xml:space="preserve"> </v>
          </cell>
          <cell r="AE43" t="str">
            <v xml:space="preserve"> </v>
          </cell>
          <cell r="AG43" t="str">
            <v xml:space="preserve"> </v>
          </cell>
          <cell r="AH43" t="str">
            <v xml:space="preserve"> </v>
          </cell>
          <cell r="AI43">
            <v>1247071</v>
          </cell>
          <cell r="AJ43" t="str">
            <v>FR22000478</v>
          </cell>
          <cell r="AK43">
            <v>0</v>
          </cell>
          <cell r="AL43">
            <v>0</v>
          </cell>
          <cell r="AM43" t="str">
            <v xml:space="preserve"> </v>
          </cell>
          <cell r="AO43" t="str">
            <v>[ENROB]</v>
          </cell>
          <cell r="AP43">
            <v>43515</v>
          </cell>
          <cell r="AR43" t="str">
            <v>PL001</v>
          </cell>
          <cell r="AS43" t="str">
            <v>19.02.2019</v>
          </cell>
        </row>
        <row r="44">
          <cell r="B44">
            <v>2975559</v>
          </cell>
          <cell r="C44">
            <v>22000478</v>
          </cell>
          <cell r="D44" t="str">
            <v>Enrob Batonnet OREO New</v>
          </cell>
          <cell r="E44">
            <v>43514</v>
          </cell>
          <cell r="F44">
            <v>1000</v>
          </cell>
          <cell r="G44">
            <v>300191</v>
          </cell>
          <cell r="H44" t="str">
            <v>15</v>
          </cell>
          <cell r="I44" t="str">
            <v>M</v>
          </cell>
          <cell r="J44">
            <v>43514</v>
          </cell>
          <cell r="K44">
            <v>43514</v>
          </cell>
          <cell r="L44" t="str">
            <v>WO</v>
          </cell>
          <cell r="M44" t="str">
            <v>KG</v>
          </cell>
          <cell r="N44" t="str">
            <v xml:space="preserve">       PL001</v>
          </cell>
          <cell r="O44">
            <v>43509</v>
          </cell>
          <cell r="P44">
            <v>0</v>
          </cell>
          <cell r="Q44" t="str">
            <v>Enrob Batonnet OREO New</v>
          </cell>
          <cell r="R44" t="str">
            <v xml:space="preserve"> </v>
          </cell>
          <cell r="S44"/>
          <cell r="T44" t="str">
            <v xml:space="preserve"> </v>
          </cell>
          <cell r="U44" t="str">
            <v>BT comm. client non traité//Or</v>
          </cell>
          <cell r="V44" t="str">
            <v xml:space="preserve"> </v>
          </cell>
          <cell r="W44" t="str">
            <v xml:space="preserve"> </v>
          </cell>
          <cell r="X44" t="str">
            <v xml:space="preserve"> </v>
          </cell>
          <cell r="Y44" t="str">
            <v xml:space="preserve"> </v>
          </cell>
          <cell r="Z44" t="str">
            <v xml:space="preserve"> </v>
          </cell>
          <cell r="AA44"/>
          <cell r="AB44"/>
          <cell r="AC44" t="str">
            <v>FSC</v>
          </cell>
          <cell r="AD44" t="str">
            <v xml:space="preserve"> </v>
          </cell>
          <cell r="AE44" t="str">
            <v xml:space="preserve"> </v>
          </cell>
          <cell r="AG44" t="str">
            <v xml:space="preserve"> </v>
          </cell>
          <cell r="AH44" t="str">
            <v xml:space="preserve"> </v>
          </cell>
          <cell r="AI44">
            <v>1247071</v>
          </cell>
          <cell r="AJ44" t="str">
            <v>FR22000478</v>
          </cell>
          <cell r="AK44">
            <v>0</v>
          </cell>
          <cell r="AL44">
            <v>0</v>
          </cell>
          <cell r="AM44" t="str">
            <v xml:space="preserve"> </v>
          </cell>
          <cell r="AO44" t="str">
            <v>[ENROB]</v>
          </cell>
          <cell r="AP44">
            <v>43515</v>
          </cell>
          <cell r="AR44" t="str">
            <v>PL001</v>
          </cell>
          <cell r="AS44" t="str">
            <v>19.02.2019</v>
          </cell>
        </row>
        <row r="45">
          <cell r="B45">
            <v>2975560</v>
          </cell>
          <cell r="C45">
            <v>22000478</v>
          </cell>
          <cell r="D45" t="str">
            <v>Enrob Batonnet OREO New</v>
          </cell>
          <cell r="E45">
            <v>43514</v>
          </cell>
          <cell r="F45">
            <v>1000</v>
          </cell>
          <cell r="G45">
            <v>300191</v>
          </cell>
          <cell r="H45" t="str">
            <v>15</v>
          </cell>
          <cell r="I45" t="str">
            <v>M</v>
          </cell>
          <cell r="J45">
            <v>43514</v>
          </cell>
          <cell r="K45">
            <v>43514</v>
          </cell>
          <cell r="L45" t="str">
            <v>WO</v>
          </cell>
          <cell r="M45" t="str">
            <v>KG</v>
          </cell>
          <cell r="N45" t="str">
            <v xml:space="preserve">       PL001</v>
          </cell>
          <cell r="O45">
            <v>43509</v>
          </cell>
          <cell r="P45">
            <v>0</v>
          </cell>
          <cell r="Q45" t="str">
            <v>Enrob Batonnet OREO New</v>
          </cell>
          <cell r="R45" t="str">
            <v xml:space="preserve"> </v>
          </cell>
          <cell r="S45"/>
          <cell r="T45" t="str">
            <v xml:space="preserve"> </v>
          </cell>
          <cell r="U45" t="str">
            <v>BT comm. client non traité//Or</v>
          </cell>
          <cell r="V45" t="str">
            <v xml:space="preserve"> </v>
          </cell>
          <cell r="W45" t="str">
            <v xml:space="preserve"> </v>
          </cell>
          <cell r="X45" t="str">
            <v xml:space="preserve"> </v>
          </cell>
          <cell r="Y45" t="str">
            <v xml:space="preserve"> </v>
          </cell>
          <cell r="Z45" t="str">
            <v xml:space="preserve"> </v>
          </cell>
          <cell r="AA45"/>
          <cell r="AB45"/>
          <cell r="AC45" t="str">
            <v>FSC</v>
          </cell>
          <cell r="AD45" t="str">
            <v xml:space="preserve"> </v>
          </cell>
          <cell r="AE45" t="str">
            <v xml:space="preserve"> </v>
          </cell>
          <cell r="AG45" t="str">
            <v xml:space="preserve"> </v>
          </cell>
          <cell r="AH45" t="str">
            <v xml:space="preserve"> </v>
          </cell>
          <cell r="AI45">
            <v>1247071</v>
          </cell>
          <cell r="AJ45" t="str">
            <v>FR22000478</v>
          </cell>
          <cell r="AK45">
            <v>0</v>
          </cell>
          <cell r="AL45">
            <v>0</v>
          </cell>
          <cell r="AM45" t="str">
            <v xml:space="preserve"> </v>
          </cell>
          <cell r="AO45" t="str">
            <v>[ENROB]</v>
          </cell>
          <cell r="AP45">
            <v>43515</v>
          </cell>
          <cell r="AR45" t="str">
            <v>PL001</v>
          </cell>
          <cell r="AS45" t="str">
            <v>20.02.2019</v>
          </cell>
        </row>
        <row r="46">
          <cell r="B46">
            <v>2827342</v>
          </cell>
          <cell r="C46">
            <v>22000478</v>
          </cell>
          <cell r="D46" t="str">
            <v>Enrob Batonnet OREO New</v>
          </cell>
          <cell r="E46">
            <v>43518</v>
          </cell>
          <cell r="F46">
            <v>1050</v>
          </cell>
          <cell r="G46">
            <v>300191</v>
          </cell>
          <cell r="H46" t="str">
            <v>10</v>
          </cell>
          <cell r="I46" t="str">
            <v>M</v>
          </cell>
          <cell r="J46">
            <v>43518</v>
          </cell>
          <cell r="K46">
            <v>43518</v>
          </cell>
          <cell r="L46" t="str">
            <v>WO</v>
          </cell>
          <cell r="M46" t="str">
            <v>KG</v>
          </cell>
          <cell r="N46" t="str">
            <v xml:space="preserve">       PL001</v>
          </cell>
          <cell r="O46">
            <v>43454</v>
          </cell>
          <cell r="P46">
            <v>0</v>
          </cell>
          <cell r="Q46" t="str">
            <v>Enrob Batonnet OREO New</v>
          </cell>
          <cell r="R46" t="str">
            <v xml:space="preserve"> </v>
          </cell>
          <cell r="S46"/>
          <cell r="T46" t="str">
            <v xml:space="preserve"> </v>
          </cell>
          <cell r="U46" t="str">
            <v xml:space="preserve"> BT vérifié//Ordre créé</v>
          </cell>
          <cell r="V46" t="str">
            <v xml:space="preserve"> </v>
          </cell>
          <cell r="W46" t="str">
            <v xml:space="preserve"> </v>
          </cell>
          <cell r="X46" t="str">
            <v xml:space="preserve"> </v>
          </cell>
          <cell r="Y46" t="str">
            <v xml:space="preserve"> </v>
          </cell>
          <cell r="Z46" t="str">
            <v xml:space="preserve"> </v>
          </cell>
          <cell r="AA46"/>
          <cell r="AB46"/>
          <cell r="AC46" t="str">
            <v>FSC</v>
          </cell>
          <cell r="AD46" t="str">
            <v xml:space="preserve"> </v>
          </cell>
          <cell r="AE46" t="str">
            <v>3</v>
          </cell>
          <cell r="AG46" t="str">
            <v xml:space="preserve"> </v>
          </cell>
          <cell r="AH46" t="str">
            <v xml:space="preserve"> </v>
          </cell>
          <cell r="AI46">
            <v>1247071</v>
          </cell>
          <cell r="AJ46" t="str">
            <v>FR22000478</v>
          </cell>
          <cell r="AK46">
            <v>0</v>
          </cell>
          <cell r="AL46">
            <v>0</v>
          </cell>
          <cell r="AM46" t="str">
            <v xml:space="preserve"> </v>
          </cell>
          <cell r="AO46" t="str">
            <v>[ENROB]</v>
          </cell>
          <cell r="AP46">
            <v>43519</v>
          </cell>
          <cell r="AR46" t="str">
            <v>PL001</v>
          </cell>
          <cell r="AS46" t="str">
            <v>20.02.2019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euil2"/>
      <sheetName val="Feuil1"/>
      <sheetName val="Feuil3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euil2"/>
      <sheetName val="Feuil1"/>
      <sheetName val="Feuil3"/>
    </sheetNames>
    <sheetDataSet>
      <sheetData sheetId="0">
        <row r="25">
          <cell r="B25">
            <v>3016340</v>
          </cell>
          <cell r="C25">
            <v>22000364</v>
          </cell>
          <cell r="D25" t="str">
            <v>A/SCE Choco C3 IFS PALL/0135</v>
          </cell>
          <cell r="E25">
            <v>43551</v>
          </cell>
          <cell r="F25">
            <v>1000</v>
          </cell>
          <cell r="G25">
            <v>300191</v>
          </cell>
          <cell r="H25" t="str">
            <v>10</v>
          </cell>
          <cell r="I25" t="str">
            <v>M</v>
          </cell>
          <cell r="J25">
            <v>43551</v>
          </cell>
          <cell r="K25">
            <v>43551</v>
          </cell>
          <cell r="L25" t="str">
            <v>WO</v>
          </cell>
          <cell r="M25" t="str">
            <v>KG</v>
          </cell>
          <cell r="N25" t="str">
            <v xml:space="preserve">       PL001</v>
          </cell>
          <cell r="O25">
            <v>43523</v>
          </cell>
          <cell r="P25">
            <v>0</v>
          </cell>
          <cell r="Q25" t="str">
            <v>A/SCE Choco C3 IFS PALL/0135</v>
          </cell>
          <cell r="R25" t="str">
            <v xml:space="preserve"> </v>
          </cell>
          <cell r="AO25" t="str">
            <v>[0135]</v>
          </cell>
          <cell r="AP25">
            <v>43611</v>
          </cell>
          <cell r="AQ25">
            <v>43558</v>
          </cell>
          <cell r="AR25" t="str">
            <v>PL001</v>
          </cell>
        </row>
        <row r="26">
          <cell r="B26">
            <v>2751998</v>
          </cell>
          <cell r="C26">
            <v>22000268</v>
          </cell>
          <cell r="D26" t="str">
            <v>SCE Cacao Maigre C9 FUT/0313</v>
          </cell>
          <cell r="E26">
            <v>43551</v>
          </cell>
          <cell r="F26">
            <v>1600</v>
          </cell>
          <cell r="G26">
            <v>300191</v>
          </cell>
          <cell r="H26" t="str">
            <v>10</v>
          </cell>
          <cell r="I26" t="str">
            <v>M</v>
          </cell>
          <cell r="J26">
            <v>43549</v>
          </cell>
          <cell r="K26">
            <v>43549</v>
          </cell>
          <cell r="L26" t="str">
            <v>WO</v>
          </cell>
          <cell r="M26" t="str">
            <v>KG</v>
          </cell>
          <cell r="N26" t="str">
            <v xml:space="preserve">       PL001</v>
          </cell>
          <cell r="O26">
            <v>43419</v>
          </cell>
          <cell r="P26">
            <v>0</v>
          </cell>
          <cell r="Q26" t="str">
            <v>SCE Cacao Maigre C9 FUT/0313</v>
          </cell>
          <cell r="R26" t="str">
            <v xml:space="preserve"> </v>
          </cell>
          <cell r="AO26" t="str">
            <v>[0313]</v>
          </cell>
          <cell r="AP26">
            <v>43566</v>
          </cell>
          <cell r="AQ26">
            <v>43554</v>
          </cell>
          <cell r="AR26" t="str">
            <v>VA001</v>
          </cell>
        </row>
        <row r="27">
          <cell r="B27">
            <v>2932269</v>
          </cell>
          <cell r="C27">
            <v>22000268</v>
          </cell>
          <cell r="D27" t="str">
            <v>SCE Cacao Maigre C9 FUT/0313</v>
          </cell>
          <cell r="E27">
            <v>43551</v>
          </cell>
          <cell r="F27">
            <v>1600</v>
          </cell>
          <cell r="G27">
            <v>300191</v>
          </cell>
          <cell r="H27" t="str">
            <v>15</v>
          </cell>
          <cell r="I27" t="str">
            <v>M</v>
          </cell>
          <cell r="J27">
            <v>43549</v>
          </cell>
          <cell r="K27">
            <v>43549</v>
          </cell>
          <cell r="L27" t="str">
            <v>WO</v>
          </cell>
          <cell r="M27" t="str">
            <v>KG</v>
          </cell>
          <cell r="N27" t="str">
            <v xml:space="preserve">       PL001</v>
          </cell>
          <cell r="O27">
            <v>43496</v>
          </cell>
          <cell r="P27">
            <v>0</v>
          </cell>
          <cell r="Q27" t="str">
            <v>SCE Cacao Maigre C9 FUT/0313</v>
          </cell>
          <cell r="R27" t="str">
            <v xml:space="preserve"> </v>
          </cell>
          <cell r="AO27" t="str">
            <v>[0313]</v>
          </cell>
          <cell r="AP27">
            <v>43566</v>
          </cell>
          <cell r="AQ27">
            <v>43554</v>
          </cell>
          <cell r="AR27" t="str">
            <v>VA001</v>
          </cell>
        </row>
        <row r="28">
          <cell r="B28">
            <v>2932270</v>
          </cell>
          <cell r="C28">
            <v>22000268</v>
          </cell>
          <cell r="D28" t="str">
            <v>SCE Cacao Maigre C9 FUT/0313</v>
          </cell>
          <cell r="E28">
            <v>43551</v>
          </cell>
          <cell r="F28">
            <v>900</v>
          </cell>
          <cell r="G28">
            <v>300191</v>
          </cell>
          <cell r="H28" t="str">
            <v>15</v>
          </cell>
          <cell r="I28" t="str">
            <v>M</v>
          </cell>
          <cell r="J28">
            <v>43549</v>
          </cell>
          <cell r="K28">
            <v>43549</v>
          </cell>
          <cell r="L28" t="str">
            <v>WO</v>
          </cell>
          <cell r="M28" t="str">
            <v>KG</v>
          </cell>
          <cell r="N28" t="str">
            <v xml:space="preserve">       PL001</v>
          </cell>
          <cell r="O28">
            <v>43496</v>
          </cell>
          <cell r="P28">
            <v>0</v>
          </cell>
          <cell r="Q28" t="str">
            <v>SCE Cacao Maigre C9 FUT/0313</v>
          </cell>
          <cell r="R28" t="str">
            <v xml:space="preserve"> </v>
          </cell>
          <cell r="AO28" t="str">
            <v>[0313]</v>
          </cell>
          <cell r="AP28">
            <v>43566</v>
          </cell>
          <cell r="AQ28">
            <v>43554</v>
          </cell>
          <cell r="AR28" t="str">
            <v>VA001</v>
          </cell>
        </row>
        <row r="29">
          <cell r="B29">
            <v>2975461</v>
          </cell>
          <cell r="C29">
            <v>22000080</v>
          </cell>
          <cell r="D29" t="str">
            <v>SCE Cacao Maigre C9 PALL/0313</v>
          </cell>
          <cell r="E29">
            <v>43551</v>
          </cell>
          <cell r="F29">
            <v>700</v>
          </cell>
          <cell r="G29">
            <v>300191</v>
          </cell>
          <cell r="H29" t="str">
            <v>10</v>
          </cell>
          <cell r="I29" t="str">
            <v>M</v>
          </cell>
          <cell r="J29">
            <v>43551</v>
          </cell>
          <cell r="K29">
            <v>43551</v>
          </cell>
          <cell r="L29" t="str">
            <v>WO</v>
          </cell>
          <cell r="M29" t="str">
            <v>KG</v>
          </cell>
          <cell r="N29" t="str">
            <v xml:space="preserve">       PL001</v>
          </cell>
          <cell r="O29">
            <v>43509</v>
          </cell>
          <cell r="P29">
            <v>0</v>
          </cell>
          <cell r="Q29" t="str">
            <v>SCE Cacao Maigre C9 PALL/0313</v>
          </cell>
          <cell r="R29" t="str">
            <v xml:space="preserve"> </v>
          </cell>
          <cell r="AO29" t="str">
            <v>[0313]</v>
          </cell>
          <cell r="AP29">
            <v>43566</v>
          </cell>
          <cell r="AQ29">
            <v>43572</v>
          </cell>
          <cell r="AR29" t="str">
            <v>PL001</v>
          </cell>
        </row>
        <row r="30">
          <cell r="B30">
            <v>2810132</v>
          </cell>
          <cell r="C30">
            <v>22000262</v>
          </cell>
          <cell r="D30" t="str">
            <v>SCE Chocolat C9 FUT/0334</v>
          </cell>
          <cell r="E30">
            <v>43551</v>
          </cell>
          <cell r="F30">
            <v>1600</v>
          </cell>
          <cell r="G30">
            <v>300191</v>
          </cell>
          <cell r="H30" t="str">
            <v>10</v>
          </cell>
          <cell r="I30" t="str">
            <v>M</v>
          </cell>
          <cell r="J30">
            <v>43551</v>
          </cell>
          <cell r="K30">
            <v>43551</v>
          </cell>
          <cell r="L30" t="str">
            <v>WO</v>
          </cell>
          <cell r="M30" t="str">
            <v>KG</v>
          </cell>
          <cell r="N30" t="str">
            <v xml:space="preserve">       PL001</v>
          </cell>
          <cell r="O30">
            <v>43446</v>
          </cell>
          <cell r="P30">
            <v>0</v>
          </cell>
          <cell r="Q30" t="str">
            <v>SCE Chocolat C9 FUT/0334</v>
          </cell>
          <cell r="R30" t="str">
            <v xml:space="preserve"> </v>
          </cell>
          <cell r="AO30" t="str">
            <v>[0334]</v>
          </cell>
          <cell r="AP30">
            <v>43591</v>
          </cell>
          <cell r="AQ30">
            <v>43562</v>
          </cell>
          <cell r="AR30" t="str">
            <v>VA001</v>
          </cell>
        </row>
        <row r="31">
          <cell r="B31">
            <v>2932263</v>
          </cell>
          <cell r="C31">
            <v>22000262</v>
          </cell>
          <cell r="D31" t="str">
            <v>SCE Chocolat C9 FUT/0334</v>
          </cell>
          <cell r="E31">
            <v>43551</v>
          </cell>
          <cell r="F31">
            <v>1600</v>
          </cell>
          <cell r="G31">
            <v>300191</v>
          </cell>
          <cell r="H31" t="str">
            <v>10</v>
          </cell>
          <cell r="I31" t="str">
            <v>M</v>
          </cell>
          <cell r="J31">
            <v>43551</v>
          </cell>
          <cell r="K31">
            <v>43551</v>
          </cell>
          <cell r="L31" t="str">
            <v>WO</v>
          </cell>
          <cell r="M31" t="str">
            <v>KG</v>
          </cell>
          <cell r="N31" t="str">
            <v xml:space="preserve">       PL001</v>
          </cell>
          <cell r="O31">
            <v>43496</v>
          </cell>
          <cell r="P31">
            <v>0</v>
          </cell>
          <cell r="Q31" t="str">
            <v>SCE Chocolat C9 FUT/0334</v>
          </cell>
          <cell r="R31" t="str">
            <v xml:space="preserve"> </v>
          </cell>
          <cell r="AO31" t="str">
            <v>[0334]</v>
          </cell>
          <cell r="AP31">
            <v>43591</v>
          </cell>
          <cell r="AQ31">
            <v>43562</v>
          </cell>
          <cell r="AR31" t="str">
            <v>VA001</v>
          </cell>
        </row>
        <row r="32">
          <cell r="B32">
            <v>2998714</v>
          </cell>
          <cell r="C32">
            <v>22000262</v>
          </cell>
          <cell r="D32" t="str">
            <v>SCE Chocolat C9 FUT/0334</v>
          </cell>
          <cell r="E32">
            <v>43551</v>
          </cell>
          <cell r="F32">
            <v>1600</v>
          </cell>
          <cell r="G32">
            <v>300191</v>
          </cell>
          <cell r="H32" t="str">
            <v>15</v>
          </cell>
          <cell r="I32" t="str">
            <v>M</v>
          </cell>
          <cell r="J32">
            <v>43551</v>
          </cell>
          <cell r="K32">
            <v>43551</v>
          </cell>
          <cell r="L32" t="str">
            <v>WO</v>
          </cell>
          <cell r="M32" t="str">
            <v>KG</v>
          </cell>
          <cell r="N32" t="str">
            <v xml:space="preserve">       PL001</v>
          </cell>
          <cell r="O32">
            <v>43517</v>
          </cell>
          <cell r="P32">
            <v>0</v>
          </cell>
          <cell r="Q32" t="str">
            <v>SCE Chocolat C9 FUT/0334</v>
          </cell>
          <cell r="R32" t="str">
            <v xml:space="preserve"> </v>
          </cell>
          <cell r="AO32" t="str">
            <v>[0334]</v>
          </cell>
          <cell r="AP32">
            <v>43591</v>
          </cell>
          <cell r="AQ32">
            <v>43562</v>
          </cell>
          <cell r="AR32" t="str">
            <v>VA001</v>
          </cell>
        </row>
        <row r="33">
          <cell r="AP33"/>
          <cell r="AQ33"/>
        </row>
        <row r="34">
          <cell r="B34">
            <v>2913311</v>
          </cell>
          <cell r="C34">
            <v>22000390</v>
          </cell>
          <cell r="D34" t="str">
            <v>SCE Chocolat C10 FUT/0389</v>
          </cell>
          <cell r="E34">
            <v>43552</v>
          </cell>
          <cell r="F34">
            <v>1600</v>
          </cell>
          <cell r="G34">
            <v>300191</v>
          </cell>
          <cell r="H34" t="str">
            <v>15</v>
          </cell>
          <cell r="I34" t="str">
            <v>M</v>
          </cell>
          <cell r="J34">
            <v>43549</v>
          </cell>
          <cell r="K34">
            <v>43549</v>
          </cell>
          <cell r="L34" t="str">
            <v>WO</v>
          </cell>
          <cell r="M34" t="str">
            <v>KG</v>
          </cell>
          <cell r="N34" t="str">
            <v xml:space="preserve">       PL001</v>
          </cell>
          <cell r="O34">
            <v>43489</v>
          </cell>
          <cell r="P34">
            <v>0</v>
          </cell>
          <cell r="Q34" t="str">
            <v>SCE Chocolat C10 FUT/0389</v>
          </cell>
          <cell r="R34" t="str">
            <v xml:space="preserve"> </v>
          </cell>
          <cell r="AO34" t="str">
            <v>[0389]</v>
          </cell>
          <cell r="AP34">
            <v>43592</v>
          </cell>
          <cell r="AQ34">
            <v>43563</v>
          </cell>
          <cell r="AR34" t="str">
            <v>VA001</v>
          </cell>
        </row>
        <row r="35">
          <cell r="B35">
            <v>2932607</v>
          </cell>
          <cell r="C35">
            <v>22000390</v>
          </cell>
          <cell r="D35" t="str">
            <v>SCE Chocolat C10 FUT/0389</v>
          </cell>
          <cell r="E35">
            <v>43552</v>
          </cell>
          <cell r="F35">
            <v>1600</v>
          </cell>
          <cell r="G35">
            <v>300191</v>
          </cell>
          <cell r="H35" t="str">
            <v>15</v>
          </cell>
          <cell r="I35" t="str">
            <v>M</v>
          </cell>
          <cell r="J35">
            <v>43549</v>
          </cell>
          <cell r="K35">
            <v>43549</v>
          </cell>
          <cell r="L35" t="str">
            <v>WO</v>
          </cell>
          <cell r="M35" t="str">
            <v>KG</v>
          </cell>
          <cell r="N35" t="str">
            <v xml:space="preserve">       PL001</v>
          </cell>
          <cell r="O35">
            <v>43496</v>
          </cell>
          <cell r="P35">
            <v>0</v>
          </cell>
          <cell r="Q35" t="str">
            <v>SCE Chocolat C10 FUT/0389</v>
          </cell>
          <cell r="R35" t="str">
            <v xml:space="preserve"> </v>
          </cell>
          <cell r="AO35" t="str">
            <v>[0389]</v>
          </cell>
          <cell r="AP35">
            <v>43592</v>
          </cell>
          <cell r="AQ35">
            <v>43570</v>
          </cell>
          <cell r="AR35" t="str">
            <v>DA001</v>
          </cell>
        </row>
        <row r="36">
          <cell r="B36">
            <v>2975439</v>
          </cell>
          <cell r="C36">
            <v>22000048</v>
          </cell>
          <cell r="D36" t="str">
            <v>SCE Gout Caramel C11 PALL/0357</v>
          </cell>
          <cell r="E36">
            <v>43552</v>
          </cell>
          <cell r="F36">
            <v>1600</v>
          </cell>
          <cell r="G36">
            <v>300191</v>
          </cell>
          <cell r="H36" t="str">
            <v>30</v>
          </cell>
          <cell r="I36" t="str">
            <v>M</v>
          </cell>
          <cell r="J36">
            <v>43551</v>
          </cell>
          <cell r="K36">
            <v>43551</v>
          </cell>
          <cell r="L36" t="str">
            <v>WO</v>
          </cell>
          <cell r="M36" t="str">
            <v>KG</v>
          </cell>
          <cell r="N36" t="str">
            <v xml:space="preserve">       PL001</v>
          </cell>
          <cell r="O36">
            <v>43509</v>
          </cell>
          <cell r="P36">
            <v>0</v>
          </cell>
          <cell r="Q36" t="str">
            <v>SCE Gout Caramel C11 PALL/0357</v>
          </cell>
          <cell r="R36" t="str">
            <v xml:space="preserve"> </v>
          </cell>
          <cell r="AO36" t="str">
            <v>[0357]</v>
          </cell>
          <cell r="AP36">
            <v>43642</v>
          </cell>
          <cell r="AQ36">
            <v>43558</v>
          </cell>
          <cell r="AR36" t="str">
            <v>PL001</v>
          </cell>
        </row>
        <row r="37">
          <cell r="B37">
            <v>2975440</v>
          </cell>
          <cell r="C37">
            <v>22000048</v>
          </cell>
          <cell r="D37" t="str">
            <v>SCE Gout Caramel C11 PALL/0357</v>
          </cell>
          <cell r="E37">
            <v>43552</v>
          </cell>
          <cell r="F37">
            <v>1600</v>
          </cell>
          <cell r="G37">
            <v>300191</v>
          </cell>
          <cell r="H37" t="str">
            <v>30</v>
          </cell>
          <cell r="I37" t="str">
            <v>M</v>
          </cell>
          <cell r="J37">
            <v>43551</v>
          </cell>
          <cell r="K37">
            <v>43551</v>
          </cell>
          <cell r="L37" t="str">
            <v>WO</v>
          </cell>
          <cell r="M37" t="str">
            <v>KG</v>
          </cell>
          <cell r="N37" t="str">
            <v xml:space="preserve">       PL001</v>
          </cell>
          <cell r="O37">
            <v>43509</v>
          </cell>
          <cell r="P37">
            <v>0</v>
          </cell>
          <cell r="Q37" t="str">
            <v>SCE Gout Caramel C11 PALL/0357</v>
          </cell>
          <cell r="R37" t="str">
            <v xml:space="preserve"> </v>
          </cell>
          <cell r="AO37" t="str">
            <v>[0357]</v>
          </cell>
          <cell r="AP37">
            <v>43642</v>
          </cell>
          <cell r="AQ37">
            <v>43558</v>
          </cell>
          <cell r="AR37" t="str">
            <v>PL001</v>
          </cell>
        </row>
        <row r="38">
          <cell r="B38">
            <v>2650178</v>
          </cell>
          <cell r="C38">
            <v>22000547</v>
          </cell>
          <cell r="D38" t="str">
            <v>SCE Caramel BS C10 PALL/36043</v>
          </cell>
          <cell r="E38">
            <v>43552</v>
          </cell>
          <cell r="F38">
            <v>1600</v>
          </cell>
          <cell r="G38">
            <v>300191</v>
          </cell>
          <cell r="H38" t="str">
            <v>30</v>
          </cell>
          <cell r="I38" t="str">
            <v>M</v>
          </cell>
          <cell r="J38">
            <v>43551</v>
          </cell>
          <cell r="K38">
            <v>43551</v>
          </cell>
          <cell r="L38" t="str">
            <v>WO</v>
          </cell>
          <cell r="M38" t="str">
            <v>KG</v>
          </cell>
          <cell r="N38" t="str">
            <v xml:space="preserve">       PL001</v>
          </cell>
          <cell r="O38">
            <v>43375</v>
          </cell>
          <cell r="P38">
            <v>0</v>
          </cell>
          <cell r="Q38" t="str">
            <v>SCE Caramel BS C10 PALL/36043</v>
          </cell>
          <cell r="R38" t="str">
            <v xml:space="preserve"> </v>
          </cell>
          <cell r="AO38" t="str">
            <v>[36043]</v>
          </cell>
          <cell r="AP38">
            <v>43612</v>
          </cell>
          <cell r="AQ38">
            <v>43556</v>
          </cell>
          <cell r="AR38" t="str">
            <v>PL001</v>
          </cell>
        </row>
        <row r="39">
          <cell r="B39">
            <v>2792723</v>
          </cell>
          <cell r="C39">
            <v>22000547</v>
          </cell>
          <cell r="D39" t="str">
            <v>SCE Caramel BS C10 PALL/36043</v>
          </cell>
          <cell r="E39">
            <v>43552</v>
          </cell>
          <cell r="F39">
            <v>1600</v>
          </cell>
          <cell r="G39">
            <v>300191</v>
          </cell>
          <cell r="H39" t="str">
            <v>15</v>
          </cell>
          <cell r="I39" t="str">
            <v>M</v>
          </cell>
          <cell r="J39">
            <v>43551</v>
          </cell>
          <cell r="K39">
            <v>43551</v>
          </cell>
          <cell r="L39" t="str">
            <v>WO</v>
          </cell>
          <cell r="M39" t="str">
            <v>KG</v>
          </cell>
          <cell r="N39" t="str">
            <v xml:space="preserve">       PL001</v>
          </cell>
          <cell r="O39">
            <v>43438</v>
          </cell>
          <cell r="P39">
            <v>0</v>
          </cell>
          <cell r="Q39" t="str">
            <v>SCE Caramel BS C10 PALL/36043</v>
          </cell>
          <cell r="R39" t="str">
            <v xml:space="preserve"> </v>
          </cell>
          <cell r="AO39" t="str">
            <v>[36043]</v>
          </cell>
          <cell r="AP39">
            <v>43612</v>
          </cell>
          <cell r="AQ39">
            <v>43556</v>
          </cell>
          <cell r="AR39" t="str">
            <v>PL001</v>
          </cell>
        </row>
        <row r="40">
          <cell r="B40">
            <v>2891635</v>
          </cell>
          <cell r="C40">
            <v>22000547</v>
          </cell>
          <cell r="D40" t="str">
            <v>SCE Caramel BS C10 PALL/36043</v>
          </cell>
          <cell r="E40">
            <v>43552</v>
          </cell>
          <cell r="F40">
            <v>1600</v>
          </cell>
          <cell r="G40">
            <v>300191</v>
          </cell>
          <cell r="H40" t="str">
            <v>15</v>
          </cell>
          <cell r="I40" t="str">
            <v>M</v>
          </cell>
          <cell r="J40">
            <v>43551</v>
          </cell>
          <cell r="K40">
            <v>43551</v>
          </cell>
          <cell r="L40" t="str">
            <v>WO</v>
          </cell>
          <cell r="M40" t="str">
            <v>KG</v>
          </cell>
          <cell r="N40" t="str">
            <v xml:space="preserve">       PL001</v>
          </cell>
          <cell r="O40">
            <v>43481</v>
          </cell>
          <cell r="P40">
            <v>0</v>
          </cell>
          <cell r="Q40" t="str">
            <v>SCE Caramel BS C10 PALL/36043</v>
          </cell>
          <cell r="R40" t="str">
            <v xml:space="preserve"> </v>
          </cell>
          <cell r="AO40" t="str">
            <v>[36043]</v>
          </cell>
          <cell r="AP40">
            <v>43612</v>
          </cell>
          <cell r="AQ40">
            <v>43556</v>
          </cell>
          <cell r="AR40" t="str">
            <v>PL001</v>
          </cell>
        </row>
        <row r="41">
          <cell r="AP41"/>
          <cell r="AQ41"/>
        </row>
        <row r="42">
          <cell r="B42">
            <v>2891636</v>
          </cell>
          <cell r="C42">
            <v>22000547</v>
          </cell>
          <cell r="D42" t="str">
            <v>SCE Caramel BS C10 PALL/36043</v>
          </cell>
          <cell r="E42">
            <v>43553</v>
          </cell>
          <cell r="F42">
            <v>1600</v>
          </cell>
          <cell r="G42">
            <v>300191</v>
          </cell>
          <cell r="H42" t="str">
            <v>15</v>
          </cell>
          <cell r="I42" t="str">
            <v>M</v>
          </cell>
          <cell r="J42">
            <v>43551</v>
          </cell>
          <cell r="K42">
            <v>43551</v>
          </cell>
          <cell r="L42" t="str">
            <v>WO</v>
          </cell>
          <cell r="M42" t="str">
            <v>KG</v>
          </cell>
          <cell r="N42" t="str">
            <v xml:space="preserve">       PL001</v>
          </cell>
          <cell r="O42">
            <v>43481</v>
          </cell>
          <cell r="P42">
            <v>0</v>
          </cell>
          <cell r="Q42" t="str">
            <v>SCE Caramel BS C10 PALL/36043</v>
          </cell>
          <cell r="R42" t="str">
            <v xml:space="preserve"> </v>
          </cell>
          <cell r="AO42" t="str">
            <v>[36043]</v>
          </cell>
          <cell r="AP42">
            <v>43613</v>
          </cell>
          <cell r="AQ42">
            <v>43556</v>
          </cell>
          <cell r="AR42" t="str">
            <v>PL001</v>
          </cell>
        </row>
        <row r="43">
          <cell r="B43">
            <v>2913342</v>
          </cell>
          <cell r="C43">
            <v>22000547</v>
          </cell>
          <cell r="D43" t="str">
            <v>SCE Caramel BS C10 PALL/36043</v>
          </cell>
          <cell r="E43">
            <v>43553</v>
          </cell>
          <cell r="F43">
            <v>1600</v>
          </cell>
          <cell r="G43">
            <v>300191</v>
          </cell>
          <cell r="H43" t="str">
            <v>15</v>
          </cell>
          <cell r="I43" t="str">
            <v>M</v>
          </cell>
          <cell r="J43">
            <v>43551</v>
          </cell>
          <cell r="K43">
            <v>43551</v>
          </cell>
          <cell r="L43" t="str">
            <v>WO</v>
          </cell>
          <cell r="M43" t="str">
            <v>KG</v>
          </cell>
          <cell r="N43" t="str">
            <v xml:space="preserve">       PL001</v>
          </cell>
          <cell r="O43">
            <v>43489</v>
          </cell>
          <cell r="P43">
            <v>0</v>
          </cell>
          <cell r="Q43" t="str">
            <v>SCE Caramel BS C10 PALL/36043</v>
          </cell>
          <cell r="R43" t="str">
            <v xml:space="preserve"> </v>
          </cell>
          <cell r="AO43" t="str">
            <v>[36043]</v>
          </cell>
          <cell r="AP43">
            <v>43613</v>
          </cell>
          <cell r="AQ43">
            <v>43556</v>
          </cell>
          <cell r="AR43" t="str">
            <v>PL001</v>
          </cell>
        </row>
        <row r="44">
          <cell r="B44">
            <v>2913343</v>
          </cell>
          <cell r="C44">
            <v>22000547</v>
          </cell>
          <cell r="D44" t="str">
            <v>SCE Caramel BS C10 PALL/36043</v>
          </cell>
          <cell r="E44">
            <v>43553</v>
          </cell>
          <cell r="F44">
            <v>1600</v>
          </cell>
          <cell r="G44">
            <v>300191</v>
          </cell>
          <cell r="H44" t="str">
            <v>15</v>
          </cell>
          <cell r="I44" t="str">
            <v>M</v>
          </cell>
          <cell r="J44">
            <v>43551</v>
          </cell>
          <cell r="K44">
            <v>43551</v>
          </cell>
          <cell r="L44" t="str">
            <v>WO</v>
          </cell>
          <cell r="M44" t="str">
            <v>KG</v>
          </cell>
          <cell r="N44" t="str">
            <v xml:space="preserve">       PL001</v>
          </cell>
          <cell r="O44">
            <v>43489</v>
          </cell>
          <cell r="P44">
            <v>0</v>
          </cell>
          <cell r="Q44" t="str">
            <v>SCE Caramel BS C10 PALL/36043</v>
          </cell>
          <cell r="R44" t="str">
            <v xml:space="preserve"> </v>
          </cell>
          <cell r="AO44" t="str">
            <v>[36043]</v>
          </cell>
          <cell r="AP44">
            <v>43613</v>
          </cell>
          <cell r="AQ44">
            <v>43556</v>
          </cell>
          <cell r="AR44" t="str">
            <v>PL001</v>
          </cell>
        </row>
        <row r="45">
          <cell r="B45">
            <v>2913344</v>
          </cell>
          <cell r="C45">
            <v>22000547</v>
          </cell>
          <cell r="D45" t="str">
            <v>SCE Caramel BS C10 PALL/36043</v>
          </cell>
          <cell r="E45">
            <v>43553</v>
          </cell>
          <cell r="F45">
            <v>1600</v>
          </cell>
          <cell r="G45">
            <v>300191</v>
          </cell>
          <cell r="H45" t="str">
            <v>15</v>
          </cell>
          <cell r="I45" t="str">
            <v>M</v>
          </cell>
          <cell r="J45">
            <v>43551</v>
          </cell>
          <cell r="K45">
            <v>43551</v>
          </cell>
          <cell r="L45" t="str">
            <v>WO</v>
          </cell>
          <cell r="M45" t="str">
            <v>KG</v>
          </cell>
          <cell r="N45" t="str">
            <v xml:space="preserve">       PL001</v>
          </cell>
          <cell r="O45">
            <v>43489</v>
          </cell>
          <cell r="P45">
            <v>0</v>
          </cell>
          <cell r="Q45" t="str">
            <v>SCE Caramel BS C10 PALL/36043</v>
          </cell>
          <cell r="R45" t="str">
            <v xml:space="preserve"> </v>
          </cell>
          <cell r="AO45" t="str">
            <v>[36043]</v>
          </cell>
          <cell r="AP45">
            <v>43613</v>
          </cell>
          <cell r="AQ45">
            <v>43556</v>
          </cell>
          <cell r="AR45" t="str">
            <v>PL001</v>
          </cell>
        </row>
        <row r="46">
          <cell r="B46">
            <v>2913346</v>
          </cell>
          <cell r="C46">
            <v>22000547</v>
          </cell>
          <cell r="D46" t="str">
            <v>SCE Caramel BS C10 PALL/36043</v>
          </cell>
          <cell r="E46">
            <v>43553</v>
          </cell>
          <cell r="F46">
            <v>1600</v>
          </cell>
          <cell r="G46">
            <v>300191</v>
          </cell>
          <cell r="H46" t="str">
            <v>10</v>
          </cell>
          <cell r="I46" t="str">
            <v>M</v>
          </cell>
          <cell r="J46">
            <v>43551</v>
          </cell>
          <cell r="K46">
            <v>43551</v>
          </cell>
          <cell r="L46" t="str">
            <v>WO</v>
          </cell>
          <cell r="M46" t="str">
            <v>KG</v>
          </cell>
          <cell r="N46" t="str">
            <v xml:space="preserve">       PL001</v>
          </cell>
          <cell r="O46">
            <v>43489</v>
          </cell>
          <cell r="P46">
            <v>0</v>
          </cell>
          <cell r="Q46" t="str">
            <v>SCE Caramel BS C10 PALL/36043</v>
          </cell>
          <cell r="R46" t="str">
            <v xml:space="preserve"> </v>
          </cell>
          <cell r="AO46" t="str">
            <v>[36043]</v>
          </cell>
          <cell r="AP46">
            <v>43613</v>
          </cell>
          <cell r="AQ46">
            <v>43556</v>
          </cell>
          <cell r="AR46" t="str">
            <v>PL001</v>
          </cell>
        </row>
        <row r="47">
          <cell r="B47">
            <v>2913347</v>
          </cell>
          <cell r="C47">
            <v>22000547</v>
          </cell>
          <cell r="D47" t="str">
            <v>SCE Caramel BS C10 PALL/36043</v>
          </cell>
          <cell r="E47">
            <v>43553</v>
          </cell>
          <cell r="F47">
            <v>1600</v>
          </cell>
          <cell r="G47">
            <v>300191</v>
          </cell>
          <cell r="H47" t="str">
            <v>10</v>
          </cell>
          <cell r="I47" t="str">
            <v>M</v>
          </cell>
          <cell r="J47">
            <v>43551</v>
          </cell>
          <cell r="K47">
            <v>43551</v>
          </cell>
          <cell r="L47" t="str">
            <v>WO</v>
          </cell>
          <cell r="M47" t="str">
            <v>KG</v>
          </cell>
          <cell r="N47" t="str">
            <v xml:space="preserve">       PL001</v>
          </cell>
          <cell r="O47">
            <v>43489</v>
          </cell>
          <cell r="P47">
            <v>0</v>
          </cell>
          <cell r="Q47" t="str">
            <v>SCE Caramel BS C10 PALL/36043</v>
          </cell>
          <cell r="R47" t="str">
            <v xml:space="preserve"> </v>
          </cell>
          <cell r="AO47" t="str">
            <v>[36043]</v>
          </cell>
          <cell r="AP47">
            <v>43613</v>
          </cell>
          <cell r="AQ47">
            <v>43556</v>
          </cell>
          <cell r="AR47" t="str">
            <v>PL001</v>
          </cell>
        </row>
        <row r="48">
          <cell r="B48">
            <v>2913349</v>
          </cell>
          <cell r="C48">
            <v>22000547</v>
          </cell>
          <cell r="D48" t="str">
            <v>SCE Caramel BS C10 PALL/36043</v>
          </cell>
          <cell r="E48">
            <v>43553</v>
          </cell>
          <cell r="F48">
            <v>1600</v>
          </cell>
          <cell r="G48">
            <v>300191</v>
          </cell>
          <cell r="H48" t="str">
            <v>15</v>
          </cell>
          <cell r="I48" t="str">
            <v>M</v>
          </cell>
          <cell r="J48">
            <v>43551</v>
          </cell>
          <cell r="K48">
            <v>43551</v>
          </cell>
          <cell r="L48" t="str">
            <v>WO</v>
          </cell>
          <cell r="M48" t="str">
            <v>KG</v>
          </cell>
          <cell r="N48" t="str">
            <v xml:space="preserve">       PL001</v>
          </cell>
          <cell r="O48">
            <v>43489</v>
          </cell>
          <cell r="P48">
            <v>0</v>
          </cell>
          <cell r="Q48" t="str">
            <v>SCE Caramel BS C10 PALL/36043</v>
          </cell>
          <cell r="R48" t="str">
            <v xml:space="preserve"> </v>
          </cell>
          <cell r="AO48" t="str">
            <v>[36043]</v>
          </cell>
          <cell r="AP48">
            <v>43613</v>
          </cell>
          <cell r="AQ48">
            <v>43556</v>
          </cell>
          <cell r="AR48" t="str">
            <v>PL001</v>
          </cell>
        </row>
        <row r="49">
          <cell r="B49">
            <v>2956968</v>
          </cell>
          <cell r="C49">
            <v>22000547</v>
          </cell>
          <cell r="D49" t="str">
            <v>SCE Caramel BS C10 PALL/36043</v>
          </cell>
          <cell r="E49">
            <v>43553</v>
          </cell>
          <cell r="F49">
            <v>1600</v>
          </cell>
          <cell r="G49">
            <v>300191</v>
          </cell>
          <cell r="H49" t="str">
            <v>15</v>
          </cell>
          <cell r="I49" t="str">
            <v>M</v>
          </cell>
          <cell r="J49">
            <v>43551</v>
          </cell>
          <cell r="K49">
            <v>43551</v>
          </cell>
          <cell r="L49" t="str">
            <v>WO</v>
          </cell>
          <cell r="M49" t="str">
            <v>KG</v>
          </cell>
          <cell r="N49" t="str">
            <v xml:space="preserve">       PL001</v>
          </cell>
          <cell r="O49">
            <v>43502</v>
          </cell>
          <cell r="P49">
            <v>0</v>
          </cell>
          <cell r="Q49" t="str">
            <v>SCE Caramel BS C10 PALL/36043</v>
          </cell>
          <cell r="R49" t="str">
            <v xml:space="preserve"> </v>
          </cell>
          <cell r="AO49" t="str">
            <v>[36043]</v>
          </cell>
          <cell r="AP49">
            <v>43613</v>
          </cell>
          <cell r="AQ49">
            <v>43556</v>
          </cell>
          <cell r="AR49" t="str">
            <v>PL001</v>
          </cell>
        </row>
        <row r="50">
          <cell r="B50">
            <v>2956969</v>
          </cell>
          <cell r="C50">
            <v>22000547</v>
          </cell>
          <cell r="D50" t="str">
            <v>SCE Caramel BS C10 PALL/36043</v>
          </cell>
          <cell r="E50">
            <v>43553</v>
          </cell>
          <cell r="F50">
            <v>1600</v>
          </cell>
          <cell r="G50">
            <v>300191</v>
          </cell>
          <cell r="H50" t="str">
            <v>15</v>
          </cell>
          <cell r="I50" t="str">
            <v>M</v>
          </cell>
          <cell r="J50">
            <v>43551</v>
          </cell>
          <cell r="K50">
            <v>43551</v>
          </cell>
          <cell r="L50" t="str">
            <v>WO</v>
          </cell>
          <cell r="M50" t="str">
            <v>KG</v>
          </cell>
          <cell r="N50" t="str">
            <v xml:space="preserve">       PL001</v>
          </cell>
          <cell r="O50">
            <v>43502</v>
          </cell>
          <cell r="P50">
            <v>0</v>
          </cell>
          <cell r="Q50" t="str">
            <v>SCE Caramel BS C10 PALL/36043</v>
          </cell>
          <cell r="R50" t="str">
            <v xml:space="preserve"> </v>
          </cell>
          <cell r="AO50" t="str">
            <v>[36043]</v>
          </cell>
          <cell r="AP50">
            <v>43613</v>
          </cell>
          <cell r="AQ50">
            <v>43556</v>
          </cell>
          <cell r="AR50" t="str">
            <v>PL001</v>
          </cell>
        </row>
        <row r="51">
          <cell r="B51">
            <v>2980322</v>
          </cell>
          <cell r="C51">
            <v>22000547</v>
          </cell>
          <cell r="D51" t="str">
            <v>SCE Caramel BS C10 PALL/36043</v>
          </cell>
          <cell r="E51">
            <v>43553</v>
          </cell>
          <cell r="F51">
            <v>1600</v>
          </cell>
          <cell r="G51">
            <v>300191</v>
          </cell>
          <cell r="H51" t="str">
            <v>15</v>
          </cell>
          <cell r="I51" t="str">
            <v>M</v>
          </cell>
          <cell r="J51">
            <v>43551</v>
          </cell>
          <cell r="K51">
            <v>43551</v>
          </cell>
          <cell r="L51" t="str">
            <v>WO</v>
          </cell>
          <cell r="M51" t="str">
            <v>KG</v>
          </cell>
          <cell r="N51" t="str">
            <v xml:space="preserve">       PL001</v>
          </cell>
          <cell r="O51">
            <v>43514</v>
          </cell>
          <cell r="P51">
            <v>0</v>
          </cell>
          <cell r="Q51" t="str">
            <v>SCE Caramel BS C10 PALL/36043</v>
          </cell>
          <cell r="R51" t="str">
            <v xml:space="preserve"> </v>
          </cell>
          <cell r="AO51" t="str">
            <v>[36043]</v>
          </cell>
          <cell r="AP51">
            <v>43613</v>
          </cell>
          <cell r="AQ51">
            <v>43556</v>
          </cell>
          <cell r="AR51" t="str">
            <v>PL001</v>
          </cell>
        </row>
        <row r="52">
          <cell r="AP52"/>
          <cell r="AQ52"/>
        </row>
        <row r="53">
          <cell r="B53">
            <v>2932088</v>
          </cell>
          <cell r="C53">
            <v>22000058</v>
          </cell>
          <cell r="D53" t="str">
            <v>SCE Caramel BS C3 PALL/0318</v>
          </cell>
          <cell r="E53">
            <v>43554</v>
          </cell>
          <cell r="F53">
            <v>1300</v>
          </cell>
          <cell r="G53">
            <v>300191</v>
          </cell>
          <cell r="H53" t="str">
            <v>30</v>
          </cell>
          <cell r="I53" t="str">
            <v>M</v>
          </cell>
          <cell r="J53">
            <v>43553</v>
          </cell>
          <cell r="K53">
            <v>43553</v>
          </cell>
          <cell r="L53" t="str">
            <v>WO</v>
          </cell>
          <cell r="M53" t="str">
            <v>KG</v>
          </cell>
          <cell r="N53" t="str">
            <v xml:space="preserve">       PL001</v>
          </cell>
          <cell r="O53">
            <v>43496</v>
          </cell>
          <cell r="P53">
            <v>0</v>
          </cell>
          <cell r="Q53" t="str">
            <v>SCE Caramel BS C3 PALL/0318</v>
          </cell>
          <cell r="R53" t="str">
            <v xml:space="preserve"> </v>
          </cell>
          <cell r="AO53" t="str">
            <v>[0318]</v>
          </cell>
          <cell r="AP53">
            <v>43644</v>
          </cell>
          <cell r="AQ53">
            <v>43560</v>
          </cell>
          <cell r="AR53" t="str">
            <v>PL001</v>
          </cell>
        </row>
        <row r="54">
          <cell r="B54">
            <v>2975527</v>
          </cell>
          <cell r="C54">
            <v>22000372</v>
          </cell>
          <cell r="D54" t="str">
            <v>SCE Caramel BS C3 PALL/0371</v>
          </cell>
          <cell r="E54">
            <v>43554</v>
          </cell>
          <cell r="F54">
            <v>1600</v>
          </cell>
          <cell r="G54">
            <v>300191</v>
          </cell>
          <cell r="H54" t="str">
            <v>10</v>
          </cell>
          <cell r="I54" t="str">
            <v>M</v>
          </cell>
          <cell r="J54">
            <v>43551</v>
          </cell>
          <cell r="K54">
            <v>43551</v>
          </cell>
          <cell r="L54" t="str">
            <v>WO</v>
          </cell>
          <cell r="M54" t="str">
            <v>KG</v>
          </cell>
          <cell r="N54" t="str">
            <v xml:space="preserve">       PL001</v>
          </cell>
          <cell r="O54">
            <v>43509</v>
          </cell>
          <cell r="P54">
            <v>0</v>
          </cell>
          <cell r="Q54" t="str">
            <v>SCE Caramel BS C3 PALL/0371</v>
          </cell>
          <cell r="R54" t="str">
            <v xml:space="preserve"> </v>
          </cell>
          <cell r="AO54" t="str">
            <v>[0371]</v>
          </cell>
          <cell r="AP54">
            <v>43614</v>
          </cell>
          <cell r="AQ54">
            <v>43560</v>
          </cell>
          <cell r="AR54" t="str">
            <v>PL001</v>
          </cell>
        </row>
        <row r="55">
          <cell r="B55">
            <v>2975528</v>
          </cell>
          <cell r="C55">
            <v>22000372</v>
          </cell>
          <cell r="D55" t="str">
            <v>SCE Caramel BS C3 PALL/0371</v>
          </cell>
          <cell r="E55">
            <v>43554</v>
          </cell>
          <cell r="F55">
            <v>1600</v>
          </cell>
          <cell r="G55">
            <v>300191</v>
          </cell>
          <cell r="H55" t="str">
            <v>10</v>
          </cell>
          <cell r="I55" t="str">
            <v>M</v>
          </cell>
          <cell r="J55">
            <v>43551</v>
          </cell>
          <cell r="K55">
            <v>43551</v>
          </cell>
          <cell r="L55" t="str">
            <v>WO</v>
          </cell>
          <cell r="M55" t="str">
            <v>KG</v>
          </cell>
          <cell r="N55" t="str">
            <v xml:space="preserve">       PL001</v>
          </cell>
          <cell r="O55">
            <v>43509</v>
          </cell>
          <cell r="P55">
            <v>0</v>
          </cell>
          <cell r="Q55" t="str">
            <v>SCE Caramel BS C3 PALL/0371</v>
          </cell>
          <cell r="R55" t="str">
            <v xml:space="preserve"> </v>
          </cell>
          <cell r="AO55" t="str">
            <v>[0371]</v>
          </cell>
          <cell r="AP55">
            <v>43614</v>
          </cell>
          <cell r="AQ55">
            <v>43572</v>
          </cell>
          <cell r="AR55" t="str">
            <v>PL001</v>
          </cell>
        </row>
        <row r="56">
          <cell r="B56"/>
          <cell r="C56"/>
          <cell r="D56"/>
          <cell r="E56"/>
          <cell r="F56"/>
          <cell r="G56"/>
          <cell r="H56"/>
          <cell r="I56"/>
          <cell r="J56"/>
          <cell r="K56"/>
          <cell r="L56"/>
          <cell r="M56"/>
          <cell r="N56"/>
          <cell r="O56"/>
          <cell r="P56"/>
          <cell r="Q56"/>
          <cell r="R56"/>
          <cell r="S56"/>
          <cell r="T56"/>
          <cell r="U56"/>
          <cell r="V56"/>
          <cell r="W56"/>
          <cell r="X56"/>
          <cell r="Y56"/>
          <cell r="Z56"/>
          <cell r="AA56"/>
          <cell r="AB56"/>
          <cell r="AC56"/>
          <cell r="AD56"/>
          <cell r="AE56"/>
          <cell r="AF56"/>
          <cell r="AG56"/>
          <cell r="AH56"/>
          <cell r="AI56"/>
          <cell r="AJ56"/>
          <cell r="AK56"/>
          <cell r="AL56"/>
          <cell r="AM56"/>
          <cell r="AN56"/>
          <cell r="AO56"/>
          <cell r="AP56"/>
          <cell r="AQ56"/>
          <cell r="AR56"/>
        </row>
        <row r="57">
          <cell r="B57">
            <v>2715777</v>
          </cell>
          <cell r="C57">
            <v>22000578</v>
          </cell>
          <cell r="D57" t="str">
            <v>SCE Citron Jaune C8 PALL/36148</v>
          </cell>
          <cell r="E57">
            <v>43558</v>
          </cell>
          <cell r="F57">
            <v>1600</v>
          </cell>
          <cell r="G57">
            <v>300191</v>
          </cell>
          <cell r="H57" t="str">
            <v>10</v>
          </cell>
          <cell r="I57" t="str">
            <v>M</v>
          </cell>
          <cell r="J57">
            <v>43558</v>
          </cell>
          <cell r="K57">
            <v>43558</v>
          </cell>
          <cell r="L57" t="str">
            <v>WO</v>
          </cell>
          <cell r="M57" t="str">
            <v>KG</v>
          </cell>
          <cell r="N57" t="str">
            <v xml:space="preserve">       PL001</v>
          </cell>
          <cell r="O57">
            <v>43404</v>
          </cell>
          <cell r="P57">
            <v>0</v>
          </cell>
          <cell r="Q57" t="str">
            <v>SCE Citron Jaune C8 PALL/36148</v>
          </cell>
          <cell r="R57" t="str">
            <v xml:space="preserve"> </v>
          </cell>
          <cell r="AO57" t="str">
            <v>[36148]</v>
          </cell>
          <cell r="AP57">
            <v>43589</v>
          </cell>
          <cell r="AQ57">
            <v>43565</v>
          </cell>
          <cell r="AR57" t="str">
            <v>PL001</v>
          </cell>
        </row>
        <row r="58">
          <cell r="B58">
            <v>2715778</v>
          </cell>
          <cell r="C58">
            <v>22000578</v>
          </cell>
          <cell r="D58" t="str">
            <v>SCE Citron Jaune C8 PALL/36148</v>
          </cell>
          <cell r="E58">
            <v>43558</v>
          </cell>
          <cell r="F58">
            <v>1600</v>
          </cell>
          <cell r="G58">
            <v>300191</v>
          </cell>
          <cell r="H58" t="str">
            <v>10</v>
          </cell>
          <cell r="I58" t="str">
            <v>M</v>
          </cell>
          <cell r="J58">
            <v>43558</v>
          </cell>
          <cell r="K58">
            <v>43558</v>
          </cell>
          <cell r="L58" t="str">
            <v>WO</v>
          </cell>
          <cell r="M58" t="str">
            <v>KG</v>
          </cell>
          <cell r="N58" t="str">
            <v xml:space="preserve">       PL001</v>
          </cell>
          <cell r="O58">
            <v>43404</v>
          </cell>
          <cell r="P58">
            <v>0</v>
          </cell>
          <cell r="Q58" t="str">
            <v>SCE Citron Jaune C8 PALL/36148</v>
          </cell>
          <cell r="R58" t="str">
            <v xml:space="preserve"> </v>
          </cell>
          <cell r="AO58" t="str">
            <v>[36148]</v>
          </cell>
          <cell r="AP58">
            <v>43589</v>
          </cell>
          <cell r="AQ58">
            <v>43565</v>
          </cell>
          <cell r="AR58" t="str">
            <v>PL001</v>
          </cell>
        </row>
        <row r="59">
          <cell r="B59">
            <v>2975508</v>
          </cell>
          <cell r="C59">
            <v>22000155</v>
          </cell>
          <cell r="D59" t="str">
            <v>SCE Fraise C12 FUT/0349</v>
          </cell>
          <cell r="E59">
            <v>43556</v>
          </cell>
          <cell r="F59">
            <v>1600</v>
          </cell>
          <cell r="G59">
            <v>300191</v>
          </cell>
          <cell r="H59" t="str">
            <v>10</v>
          </cell>
          <cell r="I59" t="str">
            <v>M</v>
          </cell>
          <cell r="J59">
            <v>43556</v>
          </cell>
          <cell r="K59">
            <v>43556</v>
          </cell>
          <cell r="L59" t="str">
            <v>WO</v>
          </cell>
          <cell r="M59" t="str">
            <v>KG</v>
          </cell>
          <cell r="N59" t="str">
            <v xml:space="preserve">       PL001</v>
          </cell>
          <cell r="O59">
            <v>43509</v>
          </cell>
          <cell r="P59">
            <v>0</v>
          </cell>
          <cell r="Q59" t="str">
            <v>SCE Fraise C12 FUT/0349</v>
          </cell>
          <cell r="R59" t="str">
            <v xml:space="preserve"> </v>
          </cell>
          <cell r="AO59" t="str">
            <v>[0349]</v>
          </cell>
          <cell r="AP59">
            <v>43577</v>
          </cell>
          <cell r="AQ59">
            <v>43559</v>
          </cell>
          <cell r="AR59" t="str">
            <v>VA001</v>
          </cell>
        </row>
        <row r="60">
          <cell r="B60">
            <v>2975555</v>
          </cell>
          <cell r="C60">
            <v>22000477</v>
          </cell>
          <cell r="D60" t="str">
            <v>SCE Fruit Rouges C3 PALL/35348</v>
          </cell>
          <cell r="E60">
            <v>43558</v>
          </cell>
          <cell r="F60">
            <v>1600</v>
          </cell>
          <cell r="G60">
            <v>300191</v>
          </cell>
          <cell r="H60" t="str">
            <v>10</v>
          </cell>
          <cell r="I60" t="str">
            <v>M</v>
          </cell>
          <cell r="J60">
            <v>43558</v>
          </cell>
          <cell r="K60">
            <v>43558</v>
          </cell>
          <cell r="L60" t="str">
            <v>WO</v>
          </cell>
          <cell r="M60" t="str">
            <v>KG</v>
          </cell>
          <cell r="N60" t="str">
            <v xml:space="preserve">       PL001</v>
          </cell>
          <cell r="O60">
            <v>43509</v>
          </cell>
          <cell r="P60">
            <v>0</v>
          </cell>
          <cell r="Q60" t="str">
            <v>SCE Fruit Rouges C3 PALL/35348</v>
          </cell>
          <cell r="R60" t="str">
            <v xml:space="preserve"> </v>
          </cell>
          <cell r="AO60" t="str">
            <v>[35348]</v>
          </cell>
          <cell r="AP60">
            <v>43579</v>
          </cell>
          <cell r="AQ60">
            <v>43564</v>
          </cell>
          <cell r="AR60" t="str">
            <v>PL001</v>
          </cell>
        </row>
        <row r="61">
          <cell r="B61">
            <v>2913279</v>
          </cell>
          <cell r="C61">
            <v>22000266</v>
          </cell>
          <cell r="D61" t="str">
            <v>SCE Framboise C14 FUT/0351</v>
          </cell>
          <cell r="E61">
            <v>43556</v>
          </cell>
          <cell r="F61">
            <v>1600</v>
          </cell>
          <cell r="G61">
            <v>300191</v>
          </cell>
          <cell r="H61" t="str">
            <v>15</v>
          </cell>
          <cell r="I61" t="str">
            <v>M</v>
          </cell>
          <cell r="J61">
            <v>43556</v>
          </cell>
          <cell r="K61">
            <v>43556</v>
          </cell>
          <cell r="L61" t="str">
            <v>WO</v>
          </cell>
          <cell r="M61" t="str">
            <v>KG</v>
          </cell>
          <cell r="N61" t="str">
            <v xml:space="preserve">       PL001</v>
          </cell>
          <cell r="O61">
            <v>43489</v>
          </cell>
          <cell r="P61">
            <v>0</v>
          </cell>
          <cell r="Q61" t="str">
            <v>SCE Framboise C14 FUT/0351</v>
          </cell>
          <cell r="R61" t="str">
            <v xml:space="preserve"> </v>
          </cell>
          <cell r="AO61" t="str">
            <v>[0351]</v>
          </cell>
          <cell r="AP61">
            <v>43577</v>
          </cell>
          <cell r="AQ61">
            <v>43565</v>
          </cell>
          <cell r="AR61" t="str">
            <v>VA001</v>
          </cell>
        </row>
        <row r="62">
          <cell r="B62">
            <v>2932266</v>
          </cell>
          <cell r="C62">
            <v>22000266</v>
          </cell>
          <cell r="D62" t="str">
            <v>SCE Framboise C14 FUT/0351</v>
          </cell>
          <cell r="E62">
            <v>43556</v>
          </cell>
          <cell r="F62">
            <v>1600</v>
          </cell>
          <cell r="G62">
            <v>300191</v>
          </cell>
          <cell r="H62" t="str">
            <v>15</v>
          </cell>
          <cell r="I62" t="str">
            <v>M</v>
          </cell>
          <cell r="J62">
            <v>43556</v>
          </cell>
          <cell r="K62">
            <v>43556</v>
          </cell>
          <cell r="L62" t="str">
            <v>WO</v>
          </cell>
          <cell r="M62" t="str">
            <v>KG</v>
          </cell>
          <cell r="N62" t="str">
            <v xml:space="preserve">       PL001</v>
          </cell>
          <cell r="O62">
            <v>43496</v>
          </cell>
          <cell r="P62">
            <v>0</v>
          </cell>
          <cell r="Q62" t="str">
            <v>SCE Framboise C14 FUT/0351</v>
          </cell>
          <cell r="R62" t="str">
            <v xml:space="preserve"> </v>
          </cell>
          <cell r="AO62" t="str">
            <v>[0351]</v>
          </cell>
          <cell r="AP62">
            <v>43577</v>
          </cell>
          <cell r="AQ62">
            <v>43567</v>
          </cell>
          <cell r="AR62" t="str">
            <v>VA001</v>
          </cell>
        </row>
        <row r="63">
          <cell r="B63">
            <v>2998957</v>
          </cell>
          <cell r="C63">
            <v>22000477</v>
          </cell>
          <cell r="D63" t="str">
            <v>SCE Fruit Rouges C3 PALL/35348</v>
          </cell>
          <cell r="E63">
            <v>43558</v>
          </cell>
          <cell r="F63">
            <v>1600</v>
          </cell>
          <cell r="G63">
            <v>300191</v>
          </cell>
          <cell r="H63" t="str">
            <v>10</v>
          </cell>
          <cell r="I63" t="str">
            <v>M</v>
          </cell>
          <cell r="J63">
            <v>43558</v>
          </cell>
          <cell r="K63">
            <v>43558</v>
          </cell>
          <cell r="L63" t="str">
            <v>WO</v>
          </cell>
          <cell r="M63" t="str">
            <v>KG</v>
          </cell>
          <cell r="N63" t="str">
            <v xml:space="preserve">       PL001</v>
          </cell>
          <cell r="O63">
            <v>43517</v>
          </cell>
          <cell r="P63">
            <v>0</v>
          </cell>
          <cell r="Q63" t="str">
            <v>SCE Fruit Rouges C3 PALL/35348</v>
          </cell>
          <cell r="R63" t="str">
            <v xml:space="preserve"> </v>
          </cell>
          <cell r="AO63" t="str">
            <v>[35348]</v>
          </cell>
          <cell r="AP63">
            <v>43579</v>
          </cell>
          <cell r="AQ63">
            <v>43564</v>
          </cell>
          <cell r="AR63" t="str">
            <v>PL001</v>
          </cell>
        </row>
        <row r="64">
          <cell r="B64">
            <v>2998958</v>
          </cell>
          <cell r="C64">
            <v>22000477</v>
          </cell>
          <cell r="D64" t="str">
            <v>SCE Fruit Rouges C3 PALL/35348</v>
          </cell>
          <cell r="E64">
            <v>43558</v>
          </cell>
          <cell r="F64">
            <v>1600</v>
          </cell>
          <cell r="G64">
            <v>300191</v>
          </cell>
          <cell r="H64" t="str">
            <v>10</v>
          </cell>
          <cell r="I64" t="str">
            <v>M</v>
          </cell>
          <cell r="J64">
            <v>43558</v>
          </cell>
          <cell r="K64">
            <v>43558</v>
          </cell>
          <cell r="L64" t="str">
            <v>WO</v>
          </cell>
          <cell r="M64" t="str">
            <v>KG</v>
          </cell>
          <cell r="N64" t="str">
            <v xml:space="preserve">       PL001</v>
          </cell>
          <cell r="O64">
            <v>43517</v>
          </cell>
          <cell r="P64">
            <v>0</v>
          </cell>
          <cell r="Q64" t="str">
            <v>SCE Fruit Rouges C3 PALL/35348</v>
          </cell>
          <cell r="R64" t="str">
            <v xml:space="preserve"> </v>
          </cell>
          <cell r="AO64" t="str">
            <v>[35348]</v>
          </cell>
          <cell r="AP64">
            <v>43579</v>
          </cell>
          <cell r="AQ64">
            <v>43564</v>
          </cell>
          <cell r="AR64" t="str">
            <v>PL001</v>
          </cell>
        </row>
        <row r="65">
          <cell r="B65">
            <v>2998959</v>
          </cell>
          <cell r="C65">
            <v>22000477</v>
          </cell>
          <cell r="D65" t="str">
            <v>SCE Fruit Rouges C3 PALL/35348</v>
          </cell>
          <cell r="E65">
            <v>43558</v>
          </cell>
          <cell r="F65">
            <v>1600</v>
          </cell>
          <cell r="G65">
            <v>300191</v>
          </cell>
          <cell r="H65" t="str">
            <v>10</v>
          </cell>
          <cell r="I65" t="str">
            <v>M</v>
          </cell>
          <cell r="J65">
            <v>43558</v>
          </cell>
          <cell r="K65">
            <v>43558</v>
          </cell>
          <cell r="L65" t="str">
            <v>WO</v>
          </cell>
          <cell r="M65" t="str">
            <v>KG</v>
          </cell>
          <cell r="N65" t="str">
            <v xml:space="preserve">       PL001</v>
          </cell>
          <cell r="O65">
            <v>43517</v>
          </cell>
          <cell r="P65">
            <v>0</v>
          </cell>
          <cell r="Q65" t="str">
            <v>SCE Fruit Rouges C3 PALL/35348</v>
          </cell>
          <cell r="R65" t="str">
            <v xml:space="preserve"> </v>
          </cell>
          <cell r="AO65" t="str">
            <v>[35348]</v>
          </cell>
          <cell r="AP65">
            <v>43579</v>
          </cell>
          <cell r="AQ65">
            <v>43564</v>
          </cell>
          <cell r="AR65" t="str">
            <v>PL001</v>
          </cell>
        </row>
        <row r="66">
          <cell r="B66">
            <v>2913214</v>
          </cell>
          <cell r="C66">
            <v>22000097</v>
          </cell>
          <cell r="D66" t="str">
            <v>SCE Groseille C7 FUT/0358</v>
          </cell>
          <cell r="E66">
            <v>43560</v>
          </cell>
          <cell r="F66">
            <v>1500</v>
          </cell>
          <cell r="G66">
            <v>300191</v>
          </cell>
          <cell r="H66" t="str">
            <v>10</v>
          </cell>
          <cell r="I66" t="str">
            <v>M</v>
          </cell>
          <cell r="J66">
            <v>43560</v>
          </cell>
          <cell r="K66">
            <v>43560</v>
          </cell>
          <cell r="L66" t="str">
            <v>WO</v>
          </cell>
          <cell r="M66" t="str">
            <v>KG</v>
          </cell>
          <cell r="N66" t="str">
            <v xml:space="preserve">       PL001</v>
          </cell>
          <cell r="O66">
            <v>43489</v>
          </cell>
          <cell r="P66">
            <v>0</v>
          </cell>
          <cell r="Q66" t="str">
            <v>SCE Groseille C7 FUT/0358</v>
          </cell>
          <cell r="R66" t="str">
            <v xml:space="preserve"> </v>
          </cell>
          <cell r="AO66" t="str">
            <v>[0358]</v>
          </cell>
          <cell r="AP66">
            <v>43575</v>
          </cell>
          <cell r="AQ66">
            <v>43564</v>
          </cell>
          <cell r="AR66" t="str">
            <v>DA001</v>
          </cell>
        </row>
        <row r="67">
          <cell r="B67">
            <v>2715738</v>
          </cell>
          <cell r="C67">
            <v>22000537</v>
          </cell>
          <cell r="D67" t="str">
            <v>SCE CitVer Mojito C9 PALL/0427</v>
          </cell>
          <cell r="E67">
            <v>43551</v>
          </cell>
          <cell r="F67">
            <v>1600</v>
          </cell>
          <cell r="G67">
            <v>300191</v>
          </cell>
          <cell r="H67" t="str">
            <v>10</v>
          </cell>
          <cell r="I67" t="str">
            <v>M</v>
          </cell>
          <cell r="J67">
            <v>43551</v>
          </cell>
          <cell r="K67">
            <v>43551</v>
          </cell>
          <cell r="L67" t="str">
            <v>WO</v>
          </cell>
          <cell r="M67" t="str">
            <v>KG</v>
          </cell>
          <cell r="N67" t="str">
            <v xml:space="preserve">       PL001</v>
          </cell>
          <cell r="O67">
            <v>43404</v>
          </cell>
          <cell r="P67">
            <v>0</v>
          </cell>
          <cell r="Q67" t="str">
            <v>SCE CitVer Mojito C9 PALL/0427</v>
          </cell>
          <cell r="R67" t="str">
            <v xml:space="preserve"> </v>
          </cell>
          <cell r="AO67" t="str">
            <v>[0427]</v>
          </cell>
          <cell r="AP67">
            <v>43611</v>
          </cell>
          <cell r="AQ67">
            <v>43558</v>
          </cell>
          <cell r="AR67" t="str">
            <v>PL001</v>
          </cell>
        </row>
        <row r="68">
          <cell r="B68">
            <v>2715739</v>
          </cell>
          <cell r="C68">
            <v>22000537</v>
          </cell>
          <cell r="D68" t="str">
            <v>SCE CitVer Mojito C9 PALL/0427</v>
          </cell>
          <cell r="E68">
            <v>43551</v>
          </cell>
          <cell r="F68">
            <v>1600</v>
          </cell>
          <cell r="G68">
            <v>300191</v>
          </cell>
          <cell r="H68" t="str">
            <v>10</v>
          </cell>
          <cell r="I68" t="str">
            <v>M</v>
          </cell>
          <cell r="J68">
            <v>43551</v>
          </cell>
          <cell r="K68">
            <v>43551</v>
          </cell>
          <cell r="L68" t="str">
            <v>WO</v>
          </cell>
          <cell r="M68" t="str">
            <v>KG</v>
          </cell>
          <cell r="N68" t="str">
            <v xml:space="preserve">       PL001</v>
          </cell>
          <cell r="O68">
            <v>43404</v>
          </cell>
          <cell r="P68">
            <v>0</v>
          </cell>
          <cell r="Q68" t="str">
            <v>SCE CitVer Mojito C9 PALL/0427</v>
          </cell>
          <cell r="R68" t="str">
            <v xml:space="preserve"> </v>
          </cell>
          <cell r="AO68" t="str">
            <v>[0427]</v>
          </cell>
          <cell r="AP68">
            <v>43611</v>
          </cell>
          <cell r="AQ68">
            <v>43558</v>
          </cell>
          <cell r="AR68" t="str">
            <v>PL001</v>
          </cell>
        </row>
        <row r="69">
          <cell r="B69">
            <v>2860933</v>
          </cell>
          <cell r="C69">
            <v>22000537</v>
          </cell>
          <cell r="D69" t="str">
            <v>SCE CitVer Mojito C9 PALL/0427</v>
          </cell>
          <cell r="E69">
            <v>43551</v>
          </cell>
          <cell r="F69">
            <v>1600</v>
          </cell>
          <cell r="G69">
            <v>300191</v>
          </cell>
          <cell r="H69" t="str">
            <v>10</v>
          </cell>
          <cell r="I69" t="str">
            <v>M</v>
          </cell>
          <cell r="J69">
            <v>43551</v>
          </cell>
          <cell r="K69">
            <v>43551</v>
          </cell>
          <cell r="L69" t="str">
            <v>WO</v>
          </cell>
          <cell r="M69" t="str">
            <v>KG</v>
          </cell>
          <cell r="N69" t="str">
            <v xml:space="preserve">       PL001</v>
          </cell>
          <cell r="O69">
            <v>43474</v>
          </cell>
          <cell r="P69">
            <v>0</v>
          </cell>
          <cell r="Q69" t="str">
            <v>SCE CitVer Mojito C9 PALL/0427</v>
          </cell>
          <cell r="R69" t="str">
            <v xml:space="preserve"> </v>
          </cell>
          <cell r="AO69" t="str">
            <v>[0427]</v>
          </cell>
          <cell r="AP69">
            <v>43611</v>
          </cell>
          <cell r="AQ69">
            <v>43558</v>
          </cell>
          <cell r="AR69" t="str">
            <v>PL001</v>
          </cell>
        </row>
        <row r="70">
          <cell r="B70">
            <v>3016418</v>
          </cell>
          <cell r="C70">
            <v>22000537</v>
          </cell>
          <cell r="D70" t="str">
            <v>SCE CitVer Mojito C9 PALL/0427</v>
          </cell>
          <cell r="E70">
            <v>43551</v>
          </cell>
          <cell r="F70">
            <v>1600</v>
          </cell>
          <cell r="G70">
            <v>300191</v>
          </cell>
          <cell r="H70" t="str">
            <v>15</v>
          </cell>
          <cell r="I70" t="str">
            <v>M</v>
          </cell>
          <cell r="J70">
            <v>43551</v>
          </cell>
          <cell r="K70">
            <v>43551</v>
          </cell>
          <cell r="L70" t="str">
            <v>WO</v>
          </cell>
          <cell r="M70" t="str">
            <v>KG</v>
          </cell>
          <cell r="N70" t="str">
            <v xml:space="preserve">       PL001</v>
          </cell>
          <cell r="O70">
            <v>43523</v>
          </cell>
          <cell r="P70">
            <v>0</v>
          </cell>
          <cell r="Q70" t="str">
            <v>SCE CitVer Mojito C9 PALL/0427</v>
          </cell>
          <cell r="R70" t="str">
            <v xml:space="preserve"> </v>
          </cell>
          <cell r="AO70" t="str">
            <v>[0427]</v>
          </cell>
          <cell r="AP70">
            <v>43611</v>
          </cell>
          <cell r="AQ70">
            <v>43558</v>
          </cell>
          <cell r="AR70" t="str">
            <v>PL001</v>
          </cell>
        </row>
        <row r="71">
          <cell r="B71">
            <v>2751975</v>
          </cell>
          <cell r="C71">
            <v>22000084</v>
          </cell>
          <cell r="D71" t="str">
            <v>SCE Caramel BS C14 FUT/0317</v>
          </cell>
          <cell r="E71">
            <v>43556</v>
          </cell>
          <cell r="F71">
            <v>1600</v>
          </cell>
          <cell r="G71">
            <v>300191</v>
          </cell>
          <cell r="H71" t="str">
            <v>10</v>
          </cell>
          <cell r="I71" t="str">
            <v>M</v>
          </cell>
          <cell r="J71">
            <v>43556</v>
          </cell>
          <cell r="K71">
            <v>43556</v>
          </cell>
          <cell r="L71" t="str">
            <v>WO</v>
          </cell>
          <cell r="M71" t="str">
            <v>KG</v>
          </cell>
          <cell r="N71" t="str">
            <v xml:space="preserve">       PL001</v>
          </cell>
          <cell r="O71">
            <v>43419</v>
          </cell>
          <cell r="P71">
            <v>0</v>
          </cell>
          <cell r="Q71" t="str">
            <v>SCE Caramel BS C14 FUT/0317</v>
          </cell>
          <cell r="R71" t="str">
            <v xml:space="preserve"> </v>
          </cell>
          <cell r="AO71" t="str">
            <v>[0317]</v>
          </cell>
          <cell r="AP71">
            <v>43616</v>
          </cell>
          <cell r="AQ71">
            <v>43567</v>
          </cell>
          <cell r="AR71" t="str">
            <v>VA001</v>
          </cell>
        </row>
        <row r="72">
          <cell r="B72">
            <v>2975473</v>
          </cell>
          <cell r="C72">
            <v>22000084</v>
          </cell>
          <cell r="D72" t="str">
            <v>SCE Caramel BS C14 FUT/0317</v>
          </cell>
          <cell r="E72">
            <v>43556</v>
          </cell>
          <cell r="F72">
            <v>1600</v>
          </cell>
          <cell r="G72">
            <v>300191</v>
          </cell>
          <cell r="H72" t="str">
            <v>30</v>
          </cell>
          <cell r="I72" t="str">
            <v>M</v>
          </cell>
          <cell r="J72">
            <v>43556</v>
          </cell>
          <cell r="K72">
            <v>43556</v>
          </cell>
          <cell r="L72" t="str">
            <v>WO</v>
          </cell>
          <cell r="M72" t="str">
            <v>KG</v>
          </cell>
          <cell r="N72" t="str">
            <v xml:space="preserve">       PL001</v>
          </cell>
          <cell r="O72">
            <v>43509</v>
          </cell>
          <cell r="P72">
            <v>0</v>
          </cell>
          <cell r="Q72" t="str">
            <v>SCE Caramel BS C14 FUT/0317</v>
          </cell>
          <cell r="R72" t="str">
            <v xml:space="preserve"> </v>
          </cell>
          <cell r="AO72" t="str">
            <v>[0317]</v>
          </cell>
          <cell r="AP72">
            <v>43616</v>
          </cell>
          <cell r="AQ72">
            <v>43567</v>
          </cell>
          <cell r="AR72" t="str">
            <v>VA001</v>
          </cell>
        </row>
        <row r="73">
          <cell r="B73">
            <v>2975505</v>
          </cell>
          <cell r="C73">
            <v>22000137</v>
          </cell>
          <cell r="D73" t="str">
            <v>SCE Caramel C3 PALL/0325</v>
          </cell>
          <cell r="E73">
            <v>43558</v>
          </cell>
          <cell r="F73">
            <v>1600</v>
          </cell>
          <cell r="G73">
            <v>300191</v>
          </cell>
          <cell r="H73" t="str">
            <v>10</v>
          </cell>
          <cell r="I73" t="str">
            <v>M</v>
          </cell>
          <cell r="J73">
            <v>43558</v>
          </cell>
          <cell r="K73">
            <v>43558</v>
          </cell>
          <cell r="L73" t="str">
            <v>WO</v>
          </cell>
          <cell r="M73" t="str">
            <v>KG</v>
          </cell>
          <cell r="N73" t="str">
            <v xml:space="preserve">       PL001</v>
          </cell>
          <cell r="O73">
            <v>43509</v>
          </cell>
          <cell r="P73">
            <v>0</v>
          </cell>
          <cell r="Q73" t="str">
            <v>SCE Caramel C3 PALL/0325</v>
          </cell>
          <cell r="R73" t="str">
            <v xml:space="preserve"> </v>
          </cell>
          <cell r="AO73" t="str">
            <v>[0325]</v>
          </cell>
          <cell r="AP73">
            <v>43618</v>
          </cell>
          <cell r="AQ73">
            <v>43564</v>
          </cell>
          <cell r="AR73" t="str">
            <v>PL001</v>
          </cell>
        </row>
        <row r="74">
          <cell r="B74">
            <v>2998645</v>
          </cell>
          <cell r="C74">
            <v>22000137</v>
          </cell>
          <cell r="D74" t="str">
            <v>SCE Caramel C3 PALL/0325</v>
          </cell>
          <cell r="E74">
            <v>43558</v>
          </cell>
          <cell r="F74">
            <v>1600</v>
          </cell>
          <cell r="G74">
            <v>300191</v>
          </cell>
          <cell r="H74" t="str">
            <v>15</v>
          </cell>
          <cell r="I74" t="str">
            <v>M</v>
          </cell>
          <cell r="J74">
            <v>43558</v>
          </cell>
          <cell r="K74">
            <v>43558</v>
          </cell>
          <cell r="L74" t="str">
            <v>WO</v>
          </cell>
          <cell r="M74" t="str">
            <v>KG</v>
          </cell>
          <cell r="N74" t="str">
            <v xml:space="preserve">       PL001</v>
          </cell>
          <cell r="O74">
            <v>43517</v>
          </cell>
          <cell r="P74">
            <v>0</v>
          </cell>
          <cell r="Q74" t="str">
            <v>SCE Caramel C3 PALL/0325</v>
          </cell>
          <cell r="R74" t="str">
            <v xml:space="preserve"> </v>
          </cell>
          <cell r="AO74" t="str">
            <v>[0325]</v>
          </cell>
          <cell r="AP74">
            <v>43618</v>
          </cell>
          <cell r="AQ74">
            <v>43564</v>
          </cell>
          <cell r="AR74" t="str">
            <v>PL001</v>
          </cell>
        </row>
        <row r="75">
          <cell r="B75">
            <v>2751957</v>
          </cell>
          <cell r="C75">
            <v>22000048</v>
          </cell>
          <cell r="D75" t="str">
            <v>SCE Gout Caramel C11 PALL/0357</v>
          </cell>
          <cell r="E75">
            <v>43558</v>
          </cell>
          <cell r="F75">
            <v>1600</v>
          </cell>
          <cell r="G75">
            <v>300191</v>
          </cell>
          <cell r="H75" t="str">
            <v>98</v>
          </cell>
          <cell r="I75" t="str">
            <v>M</v>
          </cell>
          <cell r="J75">
            <v>43558</v>
          </cell>
          <cell r="K75">
            <v>43523</v>
          </cell>
          <cell r="L75" t="str">
            <v>WO</v>
          </cell>
          <cell r="M75" t="str">
            <v>KG</v>
          </cell>
          <cell r="N75" t="str">
            <v xml:space="preserve">       PL001</v>
          </cell>
          <cell r="O75">
            <v>43419</v>
          </cell>
          <cell r="P75">
            <v>0</v>
          </cell>
          <cell r="Q75" t="str">
            <v>SCE Gout Caramel C11 PALL/0357</v>
          </cell>
          <cell r="R75" t="str">
            <v xml:space="preserve"> </v>
          </cell>
          <cell r="AO75" t="str">
            <v>[0357]</v>
          </cell>
          <cell r="AP75">
            <v>43648</v>
          </cell>
          <cell r="AQ75">
            <v>43559</v>
          </cell>
          <cell r="AR75" t="str">
            <v>PL001</v>
          </cell>
        </row>
        <row r="76">
          <cell r="B76">
            <v>2932087</v>
          </cell>
          <cell r="C76">
            <v>22000048</v>
          </cell>
          <cell r="D76" t="str">
            <v>SCE Gout Caramel C11 PALL/0357</v>
          </cell>
          <cell r="E76">
            <v>43558</v>
          </cell>
          <cell r="F76">
            <v>1600</v>
          </cell>
          <cell r="G76">
            <v>300191</v>
          </cell>
          <cell r="H76" t="str">
            <v>15</v>
          </cell>
          <cell r="I76" t="str">
            <v>M</v>
          </cell>
          <cell r="J76">
            <v>43558</v>
          </cell>
          <cell r="K76">
            <v>43558</v>
          </cell>
          <cell r="L76" t="str">
            <v>WO</v>
          </cell>
          <cell r="M76" t="str">
            <v>KG</v>
          </cell>
          <cell r="N76" t="str">
            <v xml:space="preserve">       PL001</v>
          </cell>
          <cell r="O76">
            <v>43496</v>
          </cell>
          <cell r="P76">
            <v>0</v>
          </cell>
          <cell r="Q76" t="str">
            <v>SCE Gout Caramel C11 PALL/0357</v>
          </cell>
          <cell r="R76" t="str">
            <v xml:space="preserve"> </v>
          </cell>
          <cell r="AO76" t="str">
            <v>[0357]</v>
          </cell>
          <cell r="AP76">
            <v>43648</v>
          </cell>
          <cell r="AQ76">
            <v>43559</v>
          </cell>
          <cell r="AR76" t="str">
            <v>PL001</v>
          </cell>
        </row>
        <row r="77">
          <cell r="B77">
            <v>2956431</v>
          </cell>
          <cell r="C77">
            <v>22000057</v>
          </cell>
          <cell r="D77" t="str">
            <v>SCE Chocolat C9 PALL/0334</v>
          </cell>
          <cell r="E77">
            <v>43558</v>
          </cell>
          <cell r="F77">
            <v>1600</v>
          </cell>
          <cell r="G77">
            <v>300191</v>
          </cell>
          <cell r="H77" t="str">
            <v>10</v>
          </cell>
          <cell r="I77" t="str">
            <v>M</v>
          </cell>
          <cell r="J77">
            <v>43558</v>
          </cell>
          <cell r="K77">
            <v>43558</v>
          </cell>
          <cell r="L77" t="str">
            <v>WO</v>
          </cell>
          <cell r="M77" t="str">
            <v>KG</v>
          </cell>
          <cell r="N77" t="str">
            <v xml:space="preserve">       PL001</v>
          </cell>
          <cell r="O77">
            <v>43502</v>
          </cell>
          <cell r="P77">
            <v>0</v>
          </cell>
          <cell r="Q77" t="str">
            <v>SCE Chocolat C9 PALL/0334</v>
          </cell>
          <cell r="R77" t="str">
            <v xml:space="preserve"> </v>
          </cell>
          <cell r="AO77" t="str">
            <v>[0334]</v>
          </cell>
          <cell r="AP77">
            <v>43598</v>
          </cell>
          <cell r="AQ77">
            <v>43565</v>
          </cell>
          <cell r="AR77" t="str">
            <v>PL001</v>
          </cell>
        </row>
        <row r="78">
          <cell r="B78">
            <v>2715686</v>
          </cell>
          <cell r="C78">
            <v>22000478</v>
          </cell>
          <cell r="D78" t="str">
            <v>Enrob Batonnet OREO New</v>
          </cell>
          <cell r="E78">
            <v>43553</v>
          </cell>
          <cell r="F78">
            <v>1000</v>
          </cell>
          <cell r="G78">
            <v>300191</v>
          </cell>
          <cell r="H78" t="str">
            <v>10</v>
          </cell>
          <cell r="I78" t="str">
            <v>M</v>
          </cell>
          <cell r="J78">
            <v>43553</v>
          </cell>
          <cell r="K78">
            <v>43553</v>
          </cell>
          <cell r="L78" t="str">
            <v>WO</v>
          </cell>
          <cell r="M78" t="str">
            <v>KG</v>
          </cell>
          <cell r="N78" t="str">
            <v xml:space="preserve">       PL001</v>
          </cell>
          <cell r="O78">
            <v>43404</v>
          </cell>
          <cell r="P78">
            <v>0</v>
          </cell>
          <cell r="Q78" t="str">
            <v>Enrob Batonnet OREO New</v>
          </cell>
          <cell r="R78" t="str">
            <v xml:space="preserve"> </v>
          </cell>
          <cell r="AO78" t="str">
            <v>[ENROB]</v>
          </cell>
          <cell r="AP78">
            <v>43554</v>
          </cell>
        </row>
        <row r="79">
          <cell r="B79">
            <v>2715687</v>
          </cell>
          <cell r="C79">
            <v>22000478</v>
          </cell>
          <cell r="D79" t="str">
            <v>Enrob Batonnet OREO New</v>
          </cell>
          <cell r="E79">
            <v>43553</v>
          </cell>
          <cell r="F79">
            <v>1000</v>
          </cell>
          <cell r="G79">
            <v>300191</v>
          </cell>
          <cell r="H79" t="str">
            <v>10</v>
          </cell>
          <cell r="I79" t="str">
            <v>M</v>
          </cell>
          <cell r="J79">
            <v>43553</v>
          </cell>
          <cell r="K79">
            <v>43553</v>
          </cell>
          <cell r="L79" t="str">
            <v>WO</v>
          </cell>
          <cell r="M79" t="str">
            <v>KG</v>
          </cell>
          <cell r="N79" t="str">
            <v xml:space="preserve">       PL001</v>
          </cell>
          <cell r="O79">
            <v>43404</v>
          </cell>
          <cell r="P79">
            <v>0</v>
          </cell>
          <cell r="Q79" t="str">
            <v>Enrob Batonnet OREO New</v>
          </cell>
          <cell r="R79" t="str">
            <v xml:space="preserve"> </v>
          </cell>
          <cell r="AO79" t="str">
            <v>[ENROB]</v>
          </cell>
          <cell r="AP79">
            <v>43554</v>
          </cell>
        </row>
        <row r="80">
          <cell r="B80">
            <v>2715688</v>
          </cell>
          <cell r="C80">
            <v>22000478</v>
          </cell>
          <cell r="D80" t="str">
            <v>Enrob Batonnet OREO New</v>
          </cell>
          <cell r="E80">
            <v>43553</v>
          </cell>
          <cell r="F80">
            <v>1000</v>
          </cell>
          <cell r="G80">
            <v>300191</v>
          </cell>
          <cell r="H80" t="str">
            <v>10</v>
          </cell>
          <cell r="I80" t="str">
            <v>M</v>
          </cell>
          <cell r="J80">
            <v>43553</v>
          </cell>
          <cell r="K80">
            <v>43553</v>
          </cell>
          <cell r="L80" t="str">
            <v>WO</v>
          </cell>
          <cell r="M80" t="str">
            <v>KG</v>
          </cell>
          <cell r="N80" t="str">
            <v xml:space="preserve">       PL001</v>
          </cell>
          <cell r="O80">
            <v>43404</v>
          </cell>
          <cell r="P80">
            <v>0</v>
          </cell>
          <cell r="Q80" t="str">
            <v>Enrob Batonnet OREO New</v>
          </cell>
          <cell r="R80" t="str">
            <v xml:space="preserve"> </v>
          </cell>
          <cell r="AO80" t="str">
            <v>[ENROB]</v>
          </cell>
          <cell r="AP80">
            <v>43554</v>
          </cell>
        </row>
        <row r="81">
          <cell r="B81">
            <v>2715689</v>
          </cell>
          <cell r="C81">
            <v>22000478</v>
          </cell>
          <cell r="D81" t="str">
            <v>Enrob Batonnet OREO New</v>
          </cell>
          <cell r="E81">
            <v>43553</v>
          </cell>
          <cell r="F81">
            <v>1000</v>
          </cell>
          <cell r="G81">
            <v>300191</v>
          </cell>
          <cell r="H81" t="str">
            <v>10</v>
          </cell>
          <cell r="I81" t="str">
            <v>M</v>
          </cell>
          <cell r="J81">
            <v>43553</v>
          </cell>
          <cell r="K81">
            <v>43553</v>
          </cell>
          <cell r="L81" t="str">
            <v>WO</v>
          </cell>
          <cell r="M81" t="str">
            <v>KG</v>
          </cell>
          <cell r="N81" t="str">
            <v xml:space="preserve">       PL001</v>
          </cell>
          <cell r="O81">
            <v>43404</v>
          </cell>
          <cell r="P81">
            <v>0</v>
          </cell>
          <cell r="Q81" t="str">
            <v>Enrob Batonnet OREO New</v>
          </cell>
          <cell r="R81" t="str">
            <v xml:space="preserve"> </v>
          </cell>
          <cell r="AO81" t="str">
            <v>[ENROB]</v>
          </cell>
          <cell r="AP81">
            <v>43554</v>
          </cell>
        </row>
        <row r="82">
          <cell r="B82">
            <v>2715690</v>
          </cell>
          <cell r="C82">
            <v>22000478</v>
          </cell>
          <cell r="D82" t="str">
            <v>Enrob Batonnet OREO New</v>
          </cell>
          <cell r="E82">
            <v>43553</v>
          </cell>
          <cell r="F82">
            <v>1000</v>
          </cell>
          <cell r="G82">
            <v>300191</v>
          </cell>
          <cell r="H82" t="str">
            <v>10</v>
          </cell>
          <cell r="I82" t="str">
            <v>M</v>
          </cell>
          <cell r="J82">
            <v>43553</v>
          </cell>
          <cell r="K82">
            <v>43553</v>
          </cell>
          <cell r="L82" t="str">
            <v>WO</v>
          </cell>
          <cell r="M82" t="str">
            <v>KG</v>
          </cell>
          <cell r="N82" t="str">
            <v xml:space="preserve">       PL001</v>
          </cell>
          <cell r="O82">
            <v>43404</v>
          </cell>
          <cell r="P82">
            <v>0</v>
          </cell>
          <cell r="Q82" t="str">
            <v>Enrob Batonnet OREO New</v>
          </cell>
          <cell r="R82" t="str">
            <v xml:space="preserve"> </v>
          </cell>
          <cell r="AO82" t="str">
            <v>[ENROB]</v>
          </cell>
          <cell r="AP82">
            <v>43554</v>
          </cell>
        </row>
        <row r="83">
          <cell r="B83">
            <v>2715691</v>
          </cell>
          <cell r="C83">
            <v>22000478</v>
          </cell>
          <cell r="D83" t="str">
            <v>Enrob Batonnet OREO New</v>
          </cell>
          <cell r="E83">
            <v>43553</v>
          </cell>
          <cell r="F83">
            <v>1000</v>
          </cell>
          <cell r="G83">
            <v>300191</v>
          </cell>
          <cell r="H83" t="str">
            <v>10</v>
          </cell>
          <cell r="I83" t="str">
            <v>M</v>
          </cell>
          <cell r="J83">
            <v>43553</v>
          </cell>
          <cell r="K83">
            <v>43553</v>
          </cell>
          <cell r="L83" t="str">
            <v>WO</v>
          </cell>
          <cell r="M83" t="str">
            <v>KG</v>
          </cell>
          <cell r="N83" t="str">
            <v xml:space="preserve">       PL001</v>
          </cell>
          <cell r="O83">
            <v>43404</v>
          </cell>
          <cell r="P83">
            <v>0</v>
          </cell>
          <cell r="Q83" t="str">
            <v>Enrob Batonnet OREO New</v>
          </cell>
          <cell r="R83" t="str">
            <v xml:space="preserve"> </v>
          </cell>
          <cell r="AO83" t="str">
            <v>[ENROB]</v>
          </cell>
          <cell r="AP83">
            <v>43554</v>
          </cell>
        </row>
      </sheetData>
      <sheetData sheetId="1"/>
      <sheetData sheetId="2"/>
      <sheetData sheetId="3"/>
    </sheetDataSet>
  </externalBook>
</externalLink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99" Type="http://schemas.openxmlformats.org/officeDocument/2006/relationships/revisionLog" Target="revisionLog299.xml"/><Relationship Id="rId21" Type="http://schemas.openxmlformats.org/officeDocument/2006/relationships/revisionLog" Target="revisionLog21.xml"/><Relationship Id="rId63" Type="http://schemas.openxmlformats.org/officeDocument/2006/relationships/revisionLog" Target="revisionLog63.xml"/><Relationship Id="rId159" Type="http://schemas.openxmlformats.org/officeDocument/2006/relationships/revisionLog" Target="revisionLog159.xml"/><Relationship Id="rId324" Type="http://schemas.openxmlformats.org/officeDocument/2006/relationships/revisionLog" Target="revisionLog324.xml"/><Relationship Id="rId170" Type="http://schemas.openxmlformats.org/officeDocument/2006/relationships/revisionLog" Target="revisionLog170.xml"/><Relationship Id="rId226" Type="http://schemas.openxmlformats.org/officeDocument/2006/relationships/revisionLog" Target="revisionLog226.xml"/><Relationship Id="rId268" Type="http://schemas.openxmlformats.org/officeDocument/2006/relationships/revisionLog" Target="revisionLog268.xml"/><Relationship Id="rId32" Type="http://schemas.openxmlformats.org/officeDocument/2006/relationships/revisionLog" Target="revisionLog32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335" Type="http://schemas.openxmlformats.org/officeDocument/2006/relationships/revisionLog" Target="revisionLog335.xml"/><Relationship Id="rId5" Type="http://schemas.openxmlformats.org/officeDocument/2006/relationships/revisionLog" Target="revisionLog5.xml"/><Relationship Id="rId181" Type="http://schemas.openxmlformats.org/officeDocument/2006/relationships/revisionLog" Target="revisionLog181.xml"/><Relationship Id="rId237" Type="http://schemas.openxmlformats.org/officeDocument/2006/relationships/revisionLog" Target="revisionLog237.xml"/><Relationship Id="rId279" Type="http://schemas.openxmlformats.org/officeDocument/2006/relationships/revisionLog" Target="revisionLog279.xml"/><Relationship Id="rId43" Type="http://schemas.openxmlformats.org/officeDocument/2006/relationships/revisionLog" Target="revisionLog43.xml"/><Relationship Id="rId139" Type="http://schemas.openxmlformats.org/officeDocument/2006/relationships/revisionLog" Target="revisionLog139.xml"/><Relationship Id="rId290" Type="http://schemas.openxmlformats.org/officeDocument/2006/relationships/revisionLog" Target="revisionLog290.xml"/><Relationship Id="rId304" Type="http://schemas.openxmlformats.org/officeDocument/2006/relationships/revisionLog" Target="revisionLog304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92" Type="http://schemas.openxmlformats.org/officeDocument/2006/relationships/revisionLog" Target="revisionLog192.xml"/><Relationship Id="rId206" Type="http://schemas.openxmlformats.org/officeDocument/2006/relationships/revisionLog" Target="revisionLog206.xml"/><Relationship Id="rId248" Type="http://schemas.openxmlformats.org/officeDocument/2006/relationships/revisionLog" Target="revisionLog248.xml"/><Relationship Id="rId12" Type="http://schemas.openxmlformats.org/officeDocument/2006/relationships/revisionLog" Target="revisionLog12.xml"/><Relationship Id="rId108" Type="http://schemas.openxmlformats.org/officeDocument/2006/relationships/revisionLog" Target="revisionLog108.xml"/><Relationship Id="rId315" Type="http://schemas.openxmlformats.org/officeDocument/2006/relationships/revisionLog" Target="revisionLog315.xml"/><Relationship Id="rId54" Type="http://schemas.openxmlformats.org/officeDocument/2006/relationships/revisionLog" Target="revisionLog54.xml"/><Relationship Id="rId96" Type="http://schemas.openxmlformats.org/officeDocument/2006/relationships/revisionLog" Target="revisionLog96.xml"/><Relationship Id="rId161" Type="http://schemas.openxmlformats.org/officeDocument/2006/relationships/revisionLog" Target="revisionLog161.xml"/><Relationship Id="rId217" Type="http://schemas.openxmlformats.org/officeDocument/2006/relationships/revisionLog" Target="revisionLog217.xml"/><Relationship Id="rId259" Type="http://schemas.openxmlformats.org/officeDocument/2006/relationships/revisionLog" Target="revisionLog259.xml"/><Relationship Id="rId23" Type="http://schemas.openxmlformats.org/officeDocument/2006/relationships/revisionLog" Target="revisionLog23.xml"/><Relationship Id="rId119" Type="http://schemas.openxmlformats.org/officeDocument/2006/relationships/revisionLog" Target="revisionLog119.xml"/><Relationship Id="rId270" Type="http://schemas.openxmlformats.org/officeDocument/2006/relationships/revisionLog" Target="revisionLog270.xml"/><Relationship Id="rId326" Type="http://schemas.openxmlformats.org/officeDocument/2006/relationships/revisionLog" Target="revisionLog326.xml"/><Relationship Id="rId65" Type="http://schemas.openxmlformats.org/officeDocument/2006/relationships/revisionLog" Target="revisionLog65.xml"/><Relationship Id="rId130" Type="http://schemas.openxmlformats.org/officeDocument/2006/relationships/revisionLog" Target="revisionLog130.xml"/><Relationship Id="rId172" Type="http://schemas.openxmlformats.org/officeDocument/2006/relationships/revisionLog" Target="revisionLog172.xml"/><Relationship Id="rId228" Type="http://schemas.openxmlformats.org/officeDocument/2006/relationships/revisionLog" Target="revisionLog228.xml"/><Relationship Id="rId281" Type="http://schemas.openxmlformats.org/officeDocument/2006/relationships/revisionLog" Target="revisionLog281.xml"/><Relationship Id="rId337" Type="http://schemas.openxmlformats.org/officeDocument/2006/relationships/revisionLog" Target="revisionLog337.xml"/><Relationship Id="rId34" Type="http://schemas.openxmlformats.org/officeDocument/2006/relationships/revisionLog" Target="revisionLog34.xml"/><Relationship Id="rId76" Type="http://schemas.openxmlformats.org/officeDocument/2006/relationships/revisionLog" Target="revisionLog76.xml"/><Relationship Id="rId141" Type="http://schemas.openxmlformats.org/officeDocument/2006/relationships/revisionLog" Target="revisionLog141.xml"/><Relationship Id="rId7" Type="http://schemas.openxmlformats.org/officeDocument/2006/relationships/revisionLog" Target="revisionLog7.xml"/><Relationship Id="rId183" Type="http://schemas.openxmlformats.org/officeDocument/2006/relationships/revisionLog" Target="revisionLog183.xml"/><Relationship Id="rId239" Type="http://schemas.openxmlformats.org/officeDocument/2006/relationships/revisionLog" Target="revisionLog239.xml"/><Relationship Id="rId250" Type="http://schemas.openxmlformats.org/officeDocument/2006/relationships/revisionLog" Target="revisionLog250.xml"/><Relationship Id="rId292" Type="http://schemas.openxmlformats.org/officeDocument/2006/relationships/revisionLog" Target="revisionLog292.xml"/><Relationship Id="rId306" Type="http://schemas.openxmlformats.org/officeDocument/2006/relationships/revisionLog" Target="revisionLog306.xml"/><Relationship Id="rId45" Type="http://schemas.openxmlformats.org/officeDocument/2006/relationships/revisionLog" Target="revisionLog45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52" Type="http://schemas.openxmlformats.org/officeDocument/2006/relationships/revisionLog" Target="revisionLog152.xml"/><Relationship Id="rId194" Type="http://schemas.openxmlformats.org/officeDocument/2006/relationships/revisionLog" Target="revisionLog194.xml"/><Relationship Id="rId208" Type="http://schemas.openxmlformats.org/officeDocument/2006/relationships/revisionLog" Target="revisionLog208.xml"/><Relationship Id="rId240" Type="http://schemas.openxmlformats.org/officeDocument/2006/relationships/revisionLog" Target="revisionLog240.xml"/><Relationship Id="rId261" Type="http://schemas.openxmlformats.org/officeDocument/2006/relationships/revisionLog" Target="revisionLog261.xml"/><Relationship Id="rId14" Type="http://schemas.openxmlformats.org/officeDocument/2006/relationships/revisionLog" Target="revisionLog14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282" Type="http://schemas.openxmlformats.org/officeDocument/2006/relationships/revisionLog" Target="revisionLog282.xml"/><Relationship Id="rId317" Type="http://schemas.openxmlformats.org/officeDocument/2006/relationships/revisionLog" Target="revisionLog317.xml"/><Relationship Id="rId338" Type="http://schemas.openxmlformats.org/officeDocument/2006/relationships/revisionLog" Target="revisionLog338.xml"/><Relationship Id="rId8" Type="http://schemas.openxmlformats.org/officeDocument/2006/relationships/revisionLog" Target="revisionLog8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42" Type="http://schemas.openxmlformats.org/officeDocument/2006/relationships/revisionLog" Target="revisionLog142.xml"/><Relationship Id="rId163" Type="http://schemas.openxmlformats.org/officeDocument/2006/relationships/revisionLog" Target="revisionLog163.xml"/><Relationship Id="rId184" Type="http://schemas.openxmlformats.org/officeDocument/2006/relationships/revisionLog" Target="revisionLog184.xml"/><Relationship Id="rId219" Type="http://schemas.openxmlformats.org/officeDocument/2006/relationships/revisionLog" Target="revisionLog219.xml"/><Relationship Id="rId230" Type="http://schemas.openxmlformats.org/officeDocument/2006/relationships/revisionLog" Target="revisionLog230.xml"/><Relationship Id="rId251" Type="http://schemas.openxmlformats.org/officeDocument/2006/relationships/revisionLog" Target="revisionLog251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272" Type="http://schemas.openxmlformats.org/officeDocument/2006/relationships/revisionLog" Target="revisionLog272.xml"/><Relationship Id="rId293" Type="http://schemas.openxmlformats.org/officeDocument/2006/relationships/revisionLog" Target="revisionLog293.xml"/><Relationship Id="rId307" Type="http://schemas.openxmlformats.org/officeDocument/2006/relationships/revisionLog" Target="revisionLog307.xml"/><Relationship Id="rId328" Type="http://schemas.openxmlformats.org/officeDocument/2006/relationships/revisionLog" Target="revisionLog328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53" Type="http://schemas.openxmlformats.org/officeDocument/2006/relationships/revisionLog" Target="revisionLog153.xml"/><Relationship Id="rId174" Type="http://schemas.openxmlformats.org/officeDocument/2006/relationships/revisionLog" Target="revisionLog174.xml"/><Relationship Id="rId195" Type="http://schemas.openxmlformats.org/officeDocument/2006/relationships/revisionLog" Target="revisionLog195.xml"/><Relationship Id="rId209" Type="http://schemas.openxmlformats.org/officeDocument/2006/relationships/revisionLog" Target="revisionLog209.xml"/><Relationship Id="rId220" Type="http://schemas.openxmlformats.org/officeDocument/2006/relationships/revisionLog" Target="revisionLog220.xml"/><Relationship Id="rId241" Type="http://schemas.openxmlformats.org/officeDocument/2006/relationships/revisionLog" Target="revisionLog241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262" Type="http://schemas.openxmlformats.org/officeDocument/2006/relationships/revisionLog" Target="revisionLog262.xml"/><Relationship Id="rId283" Type="http://schemas.openxmlformats.org/officeDocument/2006/relationships/revisionLog" Target="revisionLog283.xml"/><Relationship Id="rId318" Type="http://schemas.openxmlformats.org/officeDocument/2006/relationships/revisionLog" Target="revisionLog318.xml"/><Relationship Id="rId339" Type="http://schemas.openxmlformats.org/officeDocument/2006/relationships/revisionLog" Target="revisionLog339.xml"/><Relationship Id="rId78" Type="http://schemas.openxmlformats.org/officeDocument/2006/relationships/revisionLog" Target="revisionLog78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64" Type="http://schemas.openxmlformats.org/officeDocument/2006/relationships/revisionLog" Target="revisionLog164.xml"/><Relationship Id="rId185" Type="http://schemas.openxmlformats.org/officeDocument/2006/relationships/revisionLog" Target="revisionLog185.xml"/><Relationship Id="rId9" Type="http://schemas.openxmlformats.org/officeDocument/2006/relationships/revisionLog" Target="revisionLog9.xml"/><Relationship Id="rId210" Type="http://schemas.openxmlformats.org/officeDocument/2006/relationships/revisionLog" Target="revisionLog210.xml"/><Relationship Id="rId26" Type="http://schemas.openxmlformats.org/officeDocument/2006/relationships/revisionLog" Target="revisionLog26.xml"/><Relationship Id="rId231" Type="http://schemas.openxmlformats.org/officeDocument/2006/relationships/revisionLog" Target="revisionLog231.xml"/><Relationship Id="rId252" Type="http://schemas.openxmlformats.org/officeDocument/2006/relationships/revisionLog" Target="revisionLog252.xml"/><Relationship Id="rId273" Type="http://schemas.openxmlformats.org/officeDocument/2006/relationships/revisionLog" Target="revisionLog273.xml"/><Relationship Id="rId294" Type="http://schemas.openxmlformats.org/officeDocument/2006/relationships/revisionLog" Target="revisionLog294.xml"/><Relationship Id="rId308" Type="http://schemas.openxmlformats.org/officeDocument/2006/relationships/revisionLog" Target="revisionLog308.xml"/><Relationship Id="rId329" Type="http://schemas.openxmlformats.org/officeDocument/2006/relationships/revisionLog" Target="revisionLog329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75" Type="http://schemas.openxmlformats.org/officeDocument/2006/relationships/revisionLog" Target="revisionLog175.xml"/><Relationship Id="rId340" Type="http://schemas.openxmlformats.org/officeDocument/2006/relationships/revisionLog" Target="revisionLog340.xml"/><Relationship Id="rId196" Type="http://schemas.openxmlformats.org/officeDocument/2006/relationships/revisionLog" Target="revisionLog196.xml"/><Relationship Id="rId200" Type="http://schemas.openxmlformats.org/officeDocument/2006/relationships/revisionLog" Target="revisionLog200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21.xml"/><Relationship Id="rId242" Type="http://schemas.openxmlformats.org/officeDocument/2006/relationships/revisionLog" Target="revisionLog242.xml"/><Relationship Id="rId263" Type="http://schemas.openxmlformats.org/officeDocument/2006/relationships/revisionLog" Target="revisionLog263.xml"/><Relationship Id="rId284" Type="http://schemas.openxmlformats.org/officeDocument/2006/relationships/revisionLog" Target="revisionLog284.xml"/><Relationship Id="rId319" Type="http://schemas.openxmlformats.org/officeDocument/2006/relationships/revisionLog" Target="revisionLog319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330" Type="http://schemas.openxmlformats.org/officeDocument/2006/relationships/revisionLog" Target="revisionLog330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186" Type="http://schemas.openxmlformats.org/officeDocument/2006/relationships/revisionLog" Target="revisionLog186.xml"/><Relationship Id="rId211" Type="http://schemas.openxmlformats.org/officeDocument/2006/relationships/revisionLog" Target="revisionLog211.xml"/><Relationship Id="rId232" Type="http://schemas.openxmlformats.org/officeDocument/2006/relationships/revisionLog" Target="revisionLog232.xml"/><Relationship Id="rId253" Type="http://schemas.openxmlformats.org/officeDocument/2006/relationships/revisionLog" Target="revisionLog253.xml"/><Relationship Id="rId274" Type="http://schemas.openxmlformats.org/officeDocument/2006/relationships/revisionLog" Target="revisionLog274.xml"/><Relationship Id="rId295" Type="http://schemas.openxmlformats.org/officeDocument/2006/relationships/revisionLog" Target="revisionLog295.xml"/><Relationship Id="rId309" Type="http://schemas.openxmlformats.org/officeDocument/2006/relationships/revisionLog" Target="revisionLog309.xml"/><Relationship Id="rId27" Type="http://schemas.openxmlformats.org/officeDocument/2006/relationships/revisionLog" Target="revisionLog27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34" Type="http://schemas.openxmlformats.org/officeDocument/2006/relationships/revisionLog" Target="revisionLog134.xml"/><Relationship Id="rId320" Type="http://schemas.openxmlformats.org/officeDocument/2006/relationships/revisionLog" Target="revisionLog320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6" Type="http://schemas.openxmlformats.org/officeDocument/2006/relationships/revisionLog" Target="revisionLog176.xml"/><Relationship Id="rId197" Type="http://schemas.openxmlformats.org/officeDocument/2006/relationships/revisionLog" Target="revisionLog197.xml"/><Relationship Id="rId341" Type="http://schemas.openxmlformats.org/officeDocument/2006/relationships/revisionLog" Target="revisionLog341.xml"/><Relationship Id="rId201" Type="http://schemas.openxmlformats.org/officeDocument/2006/relationships/revisionLog" Target="revisionLog201.xml"/><Relationship Id="rId222" Type="http://schemas.openxmlformats.org/officeDocument/2006/relationships/revisionLog" Target="revisionLog222.xml"/><Relationship Id="rId243" Type="http://schemas.openxmlformats.org/officeDocument/2006/relationships/revisionLog" Target="revisionLog243.xml"/><Relationship Id="rId264" Type="http://schemas.openxmlformats.org/officeDocument/2006/relationships/revisionLog" Target="revisionLog264.xml"/><Relationship Id="rId285" Type="http://schemas.openxmlformats.org/officeDocument/2006/relationships/revisionLog" Target="revisionLog285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Relationship Id="rId310" Type="http://schemas.openxmlformats.org/officeDocument/2006/relationships/revisionLog" Target="revisionLog310.xml"/><Relationship Id="rId70" Type="http://schemas.openxmlformats.org/officeDocument/2006/relationships/revisionLog" Target="revisionLog70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6.xml"/><Relationship Id="rId187" Type="http://schemas.openxmlformats.org/officeDocument/2006/relationships/revisionLog" Target="revisionLog187.xml"/><Relationship Id="rId331" Type="http://schemas.openxmlformats.org/officeDocument/2006/relationships/revisionLog" Target="revisionLog331.xml"/><Relationship Id="rId1" Type="http://schemas.openxmlformats.org/officeDocument/2006/relationships/revisionLog" Target="revisionLog1.xml"/><Relationship Id="rId212" Type="http://schemas.openxmlformats.org/officeDocument/2006/relationships/revisionLog" Target="revisionLog212.xml"/><Relationship Id="rId233" Type="http://schemas.openxmlformats.org/officeDocument/2006/relationships/revisionLog" Target="revisionLog233.xml"/><Relationship Id="rId254" Type="http://schemas.openxmlformats.org/officeDocument/2006/relationships/revisionLog" Target="revisionLog254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275" Type="http://schemas.openxmlformats.org/officeDocument/2006/relationships/revisionLog" Target="revisionLog275.xml"/><Relationship Id="rId296" Type="http://schemas.openxmlformats.org/officeDocument/2006/relationships/revisionLog" Target="revisionLog296.xml"/><Relationship Id="rId300" Type="http://schemas.openxmlformats.org/officeDocument/2006/relationships/revisionLog" Target="revisionLog300.xml"/><Relationship Id="rId60" Type="http://schemas.openxmlformats.org/officeDocument/2006/relationships/revisionLog" Target="revisionLog60.xml"/><Relationship Id="rId81" Type="http://schemas.openxmlformats.org/officeDocument/2006/relationships/revisionLog" Target="revisionLog81.xml"/><Relationship Id="rId135" Type="http://schemas.openxmlformats.org/officeDocument/2006/relationships/revisionLog" Target="revisionLog135.xml"/><Relationship Id="rId156" Type="http://schemas.openxmlformats.org/officeDocument/2006/relationships/revisionLog" Target="revisionLog156.xml"/><Relationship Id="rId177" Type="http://schemas.openxmlformats.org/officeDocument/2006/relationships/revisionLog" Target="revisionLog177.xml"/><Relationship Id="rId198" Type="http://schemas.openxmlformats.org/officeDocument/2006/relationships/revisionLog" Target="revisionLog198.xml"/><Relationship Id="rId321" Type="http://schemas.openxmlformats.org/officeDocument/2006/relationships/revisionLog" Target="revisionLog321.xml"/><Relationship Id="rId342" Type="http://schemas.openxmlformats.org/officeDocument/2006/relationships/revisionLog" Target="revisionLog342.xml"/><Relationship Id="rId202" Type="http://schemas.openxmlformats.org/officeDocument/2006/relationships/revisionLog" Target="revisionLog202.xml"/><Relationship Id="rId223" Type="http://schemas.openxmlformats.org/officeDocument/2006/relationships/revisionLog" Target="revisionLog223.xml"/><Relationship Id="rId244" Type="http://schemas.openxmlformats.org/officeDocument/2006/relationships/revisionLog" Target="revisionLog244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265" Type="http://schemas.openxmlformats.org/officeDocument/2006/relationships/revisionLog" Target="revisionLog265.xml"/><Relationship Id="rId286" Type="http://schemas.openxmlformats.org/officeDocument/2006/relationships/revisionLog" Target="revisionLog286.xml"/><Relationship Id="rId50" Type="http://schemas.openxmlformats.org/officeDocument/2006/relationships/revisionLog" Target="revisionLog50.xml"/><Relationship Id="rId104" Type="http://schemas.openxmlformats.org/officeDocument/2006/relationships/revisionLog" Target="revisionLog104.xml"/><Relationship Id="rId125" Type="http://schemas.openxmlformats.org/officeDocument/2006/relationships/revisionLog" Target="revisionLog125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188" Type="http://schemas.openxmlformats.org/officeDocument/2006/relationships/revisionLog" Target="revisionLog188.xml"/><Relationship Id="rId311" Type="http://schemas.openxmlformats.org/officeDocument/2006/relationships/revisionLog" Target="revisionLog311.xml"/><Relationship Id="rId332" Type="http://schemas.openxmlformats.org/officeDocument/2006/relationships/revisionLog" Target="revisionLog332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13" Type="http://schemas.openxmlformats.org/officeDocument/2006/relationships/revisionLog" Target="revisionLog213.xml"/><Relationship Id="rId234" Type="http://schemas.openxmlformats.org/officeDocument/2006/relationships/revisionLog" Target="revisionLog234.xml"/><Relationship Id="rId2" Type="http://schemas.openxmlformats.org/officeDocument/2006/relationships/revisionLog" Target="revisionLog2.xml"/><Relationship Id="rId29" Type="http://schemas.openxmlformats.org/officeDocument/2006/relationships/revisionLog" Target="revisionLog29.xml"/><Relationship Id="rId255" Type="http://schemas.openxmlformats.org/officeDocument/2006/relationships/revisionLog" Target="revisionLog255.xml"/><Relationship Id="rId276" Type="http://schemas.openxmlformats.org/officeDocument/2006/relationships/revisionLog" Target="revisionLog276.xml"/><Relationship Id="rId297" Type="http://schemas.openxmlformats.org/officeDocument/2006/relationships/revisionLog" Target="revisionLog297.xml"/><Relationship Id="rId40" Type="http://schemas.openxmlformats.org/officeDocument/2006/relationships/revisionLog" Target="revisionLog40.xml"/><Relationship Id="rId115" Type="http://schemas.openxmlformats.org/officeDocument/2006/relationships/revisionLog" Target="revisionLog115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178" Type="http://schemas.openxmlformats.org/officeDocument/2006/relationships/revisionLog" Target="revisionLog178.xml"/><Relationship Id="rId301" Type="http://schemas.openxmlformats.org/officeDocument/2006/relationships/revisionLog" Target="revisionLog301.xml"/><Relationship Id="rId322" Type="http://schemas.openxmlformats.org/officeDocument/2006/relationships/revisionLog" Target="revisionLog322.xml"/><Relationship Id="rId343" Type="http://schemas.openxmlformats.org/officeDocument/2006/relationships/revisionLog" Target="revisionLog343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9" Type="http://schemas.openxmlformats.org/officeDocument/2006/relationships/revisionLog" Target="revisionLog199.xml"/><Relationship Id="rId203" Type="http://schemas.openxmlformats.org/officeDocument/2006/relationships/revisionLog" Target="revisionLog203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24.xml"/><Relationship Id="rId245" Type="http://schemas.openxmlformats.org/officeDocument/2006/relationships/revisionLog" Target="revisionLog245.xml"/><Relationship Id="rId266" Type="http://schemas.openxmlformats.org/officeDocument/2006/relationships/revisionLog" Target="revisionLog266.xml"/><Relationship Id="rId287" Type="http://schemas.openxmlformats.org/officeDocument/2006/relationships/revisionLog" Target="revisionLog287.xml"/><Relationship Id="rId30" Type="http://schemas.openxmlformats.org/officeDocument/2006/relationships/revisionLog" Target="revisionLog3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Relationship Id="rId312" Type="http://schemas.openxmlformats.org/officeDocument/2006/relationships/revisionLog" Target="revisionLog312.xml"/><Relationship Id="rId333" Type="http://schemas.openxmlformats.org/officeDocument/2006/relationships/revisionLog" Target="revisionLog333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189" Type="http://schemas.openxmlformats.org/officeDocument/2006/relationships/revisionLog" Target="revisionLog189.xml"/><Relationship Id="rId3" Type="http://schemas.openxmlformats.org/officeDocument/2006/relationships/revisionLog" Target="revisionLog3.xml"/><Relationship Id="rId214" Type="http://schemas.openxmlformats.org/officeDocument/2006/relationships/revisionLog" Target="revisionLog214.xml"/><Relationship Id="rId235" Type="http://schemas.openxmlformats.org/officeDocument/2006/relationships/revisionLog" Target="revisionLog235.xml"/><Relationship Id="rId256" Type="http://schemas.openxmlformats.org/officeDocument/2006/relationships/revisionLog" Target="revisionLog256.xml"/><Relationship Id="rId277" Type="http://schemas.openxmlformats.org/officeDocument/2006/relationships/revisionLog" Target="revisionLog277.xml"/><Relationship Id="rId298" Type="http://schemas.openxmlformats.org/officeDocument/2006/relationships/revisionLog" Target="revisionLog298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302" Type="http://schemas.openxmlformats.org/officeDocument/2006/relationships/revisionLog" Target="revisionLog302.xml"/><Relationship Id="rId323" Type="http://schemas.openxmlformats.org/officeDocument/2006/relationships/revisionLog" Target="revisionLog323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179" Type="http://schemas.openxmlformats.org/officeDocument/2006/relationships/revisionLog" Target="revisionLog179.xml"/><Relationship Id="rId190" Type="http://schemas.openxmlformats.org/officeDocument/2006/relationships/revisionLog" Target="revisionLog190.xml"/><Relationship Id="rId204" Type="http://schemas.openxmlformats.org/officeDocument/2006/relationships/revisionLog" Target="revisionLog204.xml"/><Relationship Id="rId225" Type="http://schemas.openxmlformats.org/officeDocument/2006/relationships/revisionLog" Target="revisionLog225.xml"/><Relationship Id="rId246" Type="http://schemas.openxmlformats.org/officeDocument/2006/relationships/revisionLog" Target="revisionLog246.xml"/><Relationship Id="rId267" Type="http://schemas.openxmlformats.org/officeDocument/2006/relationships/revisionLog" Target="revisionLog267.xml"/><Relationship Id="rId288" Type="http://schemas.openxmlformats.org/officeDocument/2006/relationships/revisionLog" Target="revisionLog288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313" Type="http://schemas.openxmlformats.org/officeDocument/2006/relationships/revisionLog" Target="revisionLog313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94" Type="http://schemas.openxmlformats.org/officeDocument/2006/relationships/revisionLog" Target="revisionLog94.xml"/><Relationship Id="rId148" Type="http://schemas.openxmlformats.org/officeDocument/2006/relationships/revisionLog" Target="revisionLog148.xml"/><Relationship Id="rId169" Type="http://schemas.openxmlformats.org/officeDocument/2006/relationships/revisionLog" Target="revisionLog169.xml"/><Relationship Id="rId334" Type="http://schemas.openxmlformats.org/officeDocument/2006/relationships/revisionLog" Target="revisionLog334.xml"/><Relationship Id="rId4" Type="http://schemas.openxmlformats.org/officeDocument/2006/relationships/revisionLog" Target="revisionLog4.xml"/><Relationship Id="rId180" Type="http://schemas.openxmlformats.org/officeDocument/2006/relationships/revisionLog" Target="revisionLog180.xml"/><Relationship Id="rId215" Type="http://schemas.openxmlformats.org/officeDocument/2006/relationships/revisionLog" Target="revisionLog215.xml"/><Relationship Id="rId236" Type="http://schemas.openxmlformats.org/officeDocument/2006/relationships/revisionLog" Target="revisionLog236.xml"/><Relationship Id="rId257" Type="http://schemas.openxmlformats.org/officeDocument/2006/relationships/revisionLog" Target="revisionLog257.xml"/><Relationship Id="rId278" Type="http://schemas.openxmlformats.org/officeDocument/2006/relationships/revisionLog" Target="revisionLog278.xml"/><Relationship Id="rId303" Type="http://schemas.openxmlformats.org/officeDocument/2006/relationships/revisionLog" Target="revisionLog303.xml"/><Relationship Id="rId42" Type="http://schemas.openxmlformats.org/officeDocument/2006/relationships/revisionLog" Target="revisionLog42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191" Type="http://schemas.openxmlformats.org/officeDocument/2006/relationships/revisionLog" Target="revisionLog191.xml"/><Relationship Id="rId205" Type="http://schemas.openxmlformats.org/officeDocument/2006/relationships/revisionLog" Target="revisionLog205.xml"/><Relationship Id="rId247" Type="http://schemas.openxmlformats.org/officeDocument/2006/relationships/revisionLog" Target="revisionLog247.xml"/><Relationship Id="rId107" Type="http://schemas.openxmlformats.org/officeDocument/2006/relationships/revisionLog" Target="revisionLog107.xml"/><Relationship Id="rId289" Type="http://schemas.openxmlformats.org/officeDocument/2006/relationships/revisionLog" Target="revisionLog289.xml"/><Relationship Id="rId11" Type="http://schemas.openxmlformats.org/officeDocument/2006/relationships/revisionLog" Target="revisionLog11.xml"/><Relationship Id="rId53" Type="http://schemas.openxmlformats.org/officeDocument/2006/relationships/revisionLog" Target="revisionLog53.xml"/><Relationship Id="rId149" Type="http://schemas.openxmlformats.org/officeDocument/2006/relationships/revisionLog" Target="revisionLog149.xml"/><Relationship Id="rId314" Type="http://schemas.openxmlformats.org/officeDocument/2006/relationships/revisionLog" Target="revisionLog314.xml"/><Relationship Id="rId95" Type="http://schemas.openxmlformats.org/officeDocument/2006/relationships/revisionLog" Target="revisionLog95.xml"/><Relationship Id="rId160" Type="http://schemas.openxmlformats.org/officeDocument/2006/relationships/revisionLog" Target="revisionLog160.xml"/><Relationship Id="rId216" Type="http://schemas.openxmlformats.org/officeDocument/2006/relationships/revisionLog" Target="revisionLog216.xml"/><Relationship Id="rId258" Type="http://schemas.openxmlformats.org/officeDocument/2006/relationships/revisionLog" Target="revisionLog258.xml"/><Relationship Id="rId22" Type="http://schemas.openxmlformats.org/officeDocument/2006/relationships/revisionLog" Target="revisionLog22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325" Type="http://schemas.openxmlformats.org/officeDocument/2006/relationships/revisionLog" Target="revisionLog325.xml"/><Relationship Id="rId171" Type="http://schemas.openxmlformats.org/officeDocument/2006/relationships/revisionLog" Target="revisionLog171.xml"/><Relationship Id="rId227" Type="http://schemas.openxmlformats.org/officeDocument/2006/relationships/revisionLog" Target="revisionLog227.xml"/><Relationship Id="rId269" Type="http://schemas.openxmlformats.org/officeDocument/2006/relationships/revisionLog" Target="revisionLog269.xml"/><Relationship Id="rId33" Type="http://schemas.openxmlformats.org/officeDocument/2006/relationships/revisionLog" Target="revisionLog33.xml"/><Relationship Id="rId129" Type="http://schemas.openxmlformats.org/officeDocument/2006/relationships/revisionLog" Target="revisionLog129.xml"/><Relationship Id="rId280" Type="http://schemas.openxmlformats.org/officeDocument/2006/relationships/revisionLog" Target="revisionLog280.xml"/><Relationship Id="rId336" Type="http://schemas.openxmlformats.org/officeDocument/2006/relationships/revisionLog" Target="revisionLog336.xml"/><Relationship Id="rId75" Type="http://schemas.openxmlformats.org/officeDocument/2006/relationships/revisionLog" Target="revisionLog75.xml"/><Relationship Id="rId140" Type="http://schemas.openxmlformats.org/officeDocument/2006/relationships/revisionLog" Target="revisionLog140.xml"/><Relationship Id="rId182" Type="http://schemas.openxmlformats.org/officeDocument/2006/relationships/revisionLog" Target="revisionLog182.xml"/><Relationship Id="rId6" Type="http://schemas.openxmlformats.org/officeDocument/2006/relationships/revisionLog" Target="revisionLog6.xml"/><Relationship Id="rId238" Type="http://schemas.openxmlformats.org/officeDocument/2006/relationships/revisionLog" Target="revisionLog238.xml"/><Relationship Id="rId291" Type="http://schemas.openxmlformats.org/officeDocument/2006/relationships/revisionLog" Target="revisionLog291.xml"/><Relationship Id="rId305" Type="http://schemas.openxmlformats.org/officeDocument/2006/relationships/revisionLog" Target="revisionLog305.xml"/><Relationship Id="rId44" Type="http://schemas.openxmlformats.org/officeDocument/2006/relationships/revisionLog" Target="revisionLog44.xml"/><Relationship Id="rId86" Type="http://schemas.openxmlformats.org/officeDocument/2006/relationships/revisionLog" Target="revisionLog86.xml"/><Relationship Id="rId151" Type="http://schemas.openxmlformats.org/officeDocument/2006/relationships/revisionLog" Target="revisionLog151.xml"/><Relationship Id="rId193" Type="http://schemas.openxmlformats.org/officeDocument/2006/relationships/revisionLog" Target="revisionLog193.xml"/><Relationship Id="rId207" Type="http://schemas.openxmlformats.org/officeDocument/2006/relationships/revisionLog" Target="revisionLog207.xml"/><Relationship Id="rId249" Type="http://schemas.openxmlformats.org/officeDocument/2006/relationships/revisionLog" Target="revisionLog249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260" Type="http://schemas.openxmlformats.org/officeDocument/2006/relationships/revisionLog" Target="revisionLog260.xml"/><Relationship Id="rId316" Type="http://schemas.openxmlformats.org/officeDocument/2006/relationships/revisionLog" Target="revisionLog316.xml"/><Relationship Id="rId55" Type="http://schemas.openxmlformats.org/officeDocument/2006/relationships/revisionLog" Target="revisionLog55.xml"/><Relationship Id="rId97" Type="http://schemas.openxmlformats.org/officeDocument/2006/relationships/revisionLog" Target="revisionLog97.xml"/><Relationship Id="rId120" Type="http://schemas.openxmlformats.org/officeDocument/2006/relationships/revisionLog" Target="revisionLog120.xml"/><Relationship Id="rId162" Type="http://schemas.openxmlformats.org/officeDocument/2006/relationships/revisionLog" Target="revisionLog162.xml"/><Relationship Id="rId218" Type="http://schemas.openxmlformats.org/officeDocument/2006/relationships/revisionLog" Target="revisionLog218.xml"/><Relationship Id="rId271" Type="http://schemas.openxmlformats.org/officeDocument/2006/relationships/revisionLog" Target="revisionLog271.xml"/><Relationship Id="rId24" Type="http://schemas.openxmlformats.org/officeDocument/2006/relationships/revisionLog" Target="revisionLog24.xml"/><Relationship Id="rId66" Type="http://schemas.openxmlformats.org/officeDocument/2006/relationships/revisionLog" Target="revisionLog66.xml"/><Relationship Id="rId131" Type="http://schemas.openxmlformats.org/officeDocument/2006/relationships/revisionLog" Target="revisionLog131.xml"/><Relationship Id="rId327" Type="http://schemas.openxmlformats.org/officeDocument/2006/relationships/revisionLog" Target="revisionLog327.xml"/><Relationship Id="rId173" Type="http://schemas.openxmlformats.org/officeDocument/2006/relationships/revisionLog" Target="revisionLog173.xml"/><Relationship Id="rId229" Type="http://schemas.openxmlformats.org/officeDocument/2006/relationships/revisionLog" Target="revisionLog22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BB72F39-C0CA-4599-9B7A-1F328DDF9515}" diskRevisions="1" revisionId="6902" version="343">
  <header guid="{D7554FF6-8909-4784-BF7F-B754E82A2CFF}" dateTime="2019-07-05T10:24:04" maxSheetId="6" userName="Atelier Sauces" r:id="rId1">
    <sheetIdMap count="5">
      <sheetId val="1"/>
      <sheetId val="2"/>
      <sheetId val="3"/>
      <sheetId val="4"/>
      <sheetId val="5"/>
    </sheetIdMap>
  </header>
  <header guid="{958DEF11-2EB1-4B97-9CD4-5192CF23FE3A}" dateTime="2019-07-05T10:44:24" maxSheetId="6" userName="Pierre Antoine BRUNEL" r:id="rId2" minRId="1" maxRId="37">
    <sheetIdMap count="5">
      <sheetId val="1"/>
      <sheetId val="2"/>
      <sheetId val="3"/>
      <sheetId val="4"/>
      <sheetId val="5"/>
    </sheetIdMap>
  </header>
  <header guid="{E09C362D-A57E-4129-B68C-ECE56528A13D}" dateTime="2019-07-05T11:26:36" maxSheetId="6" userName="Pierre Antoine BRUNEL" r:id="rId3" minRId="42" maxRId="99">
    <sheetIdMap count="5">
      <sheetId val="1"/>
      <sheetId val="2"/>
      <sheetId val="3"/>
      <sheetId val="4"/>
      <sheetId val="5"/>
    </sheetIdMap>
  </header>
  <header guid="{4F6E110F-D7A0-494B-897A-B49F7738573D}" dateTime="2019-07-05T11:29:46" maxSheetId="6" userName="Pierre Antoine BRUNEL" r:id="rId4" minRId="104" maxRId="127">
    <sheetIdMap count="5">
      <sheetId val="1"/>
      <sheetId val="2"/>
      <sheetId val="3"/>
      <sheetId val="4"/>
      <sheetId val="5"/>
    </sheetIdMap>
  </header>
  <header guid="{9D745329-C9AB-46F1-A225-607AA783EB40}" dateTime="2019-07-05T11:34:32" maxSheetId="6" userName="Pierre Antoine BRUNEL" r:id="rId5" minRId="132" maxRId="142">
    <sheetIdMap count="5">
      <sheetId val="1"/>
      <sheetId val="2"/>
      <sheetId val="3"/>
      <sheetId val="4"/>
      <sheetId val="5"/>
    </sheetIdMap>
  </header>
  <header guid="{C8EB43F5-31D9-46F0-8636-1E1570D47084}" dateTime="2019-07-05T11:41:39" maxSheetId="6" userName="Pierre Antoine BRUNEL" r:id="rId6" minRId="147">
    <sheetIdMap count="5">
      <sheetId val="1"/>
      <sheetId val="2"/>
      <sheetId val="3"/>
      <sheetId val="4"/>
      <sheetId val="5"/>
    </sheetIdMap>
  </header>
  <header guid="{B9D95A2B-16F2-4780-B7B8-2CEAE1F15594}" dateTime="2019-07-05T12:35:41" maxSheetId="6" userName="Pierre Antoine BRUNEL" r:id="rId7" minRId="148" maxRId="153">
    <sheetIdMap count="5">
      <sheetId val="1"/>
      <sheetId val="2"/>
      <sheetId val="3"/>
      <sheetId val="4"/>
      <sheetId val="5"/>
    </sheetIdMap>
  </header>
  <header guid="{754CE382-976A-42EA-9CD6-EDC8B7CE9A7B}" dateTime="2019-07-05T13:33:41" maxSheetId="6" userName="Dominique JACQ" r:id="rId8">
    <sheetIdMap count="5">
      <sheetId val="1"/>
      <sheetId val="2"/>
      <sheetId val="3"/>
      <sheetId val="4"/>
      <sheetId val="5"/>
    </sheetIdMap>
  </header>
  <header guid="{FAF1BD89-100E-456C-8BD1-E7127981FF22}" dateTime="2019-07-09T07:11:54" maxSheetId="6" userName="Dominique JACQ" r:id="rId9" minRId="157" maxRId="168">
    <sheetIdMap count="5">
      <sheetId val="1"/>
      <sheetId val="2"/>
      <sheetId val="3"/>
      <sheetId val="4"/>
      <sheetId val="5"/>
    </sheetIdMap>
  </header>
  <header guid="{4371B53D-C191-4736-92A6-B325A6E64D1A}" dateTime="2019-07-09T16:07:52" maxSheetId="6" userName="Pierre Antoine BRUNEL" r:id="rId10" minRId="169" maxRId="172">
    <sheetIdMap count="5">
      <sheetId val="1"/>
      <sheetId val="2"/>
      <sheetId val="3"/>
      <sheetId val="4"/>
      <sheetId val="5"/>
    </sheetIdMap>
  </header>
  <header guid="{0EE635B4-4ECE-4FE4-A330-54246886FBE3}" dateTime="2019-07-09T18:53:39" maxSheetId="6" userName="Pierre Antoine BRUNEL" r:id="rId11" minRId="177" maxRId="193">
    <sheetIdMap count="5">
      <sheetId val="1"/>
      <sheetId val="2"/>
      <sheetId val="3"/>
      <sheetId val="4"/>
      <sheetId val="5"/>
    </sheetIdMap>
  </header>
  <header guid="{19ADF7C3-49E1-4B5A-BBED-B892571CDAE5}" dateTime="2019-07-09T20:15:29" maxSheetId="6" userName="Atelier Sauces" r:id="rId12">
    <sheetIdMap count="5">
      <sheetId val="1"/>
      <sheetId val="2"/>
      <sheetId val="3"/>
      <sheetId val="4"/>
      <sheetId val="5"/>
    </sheetIdMap>
  </header>
  <header guid="{CA668067-05FD-4E62-A84E-5E88669998C4}" dateTime="2019-07-10T16:07:21" maxSheetId="6" userName="Atelier Sauces" r:id="rId13" minRId="203" maxRId="213">
    <sheetIdMap count="5">
      <sheetId val="1"/>
      <sheetId val="2"/>
      <sheetId val="3"/>
      <sheetId val="4"/>
      <sheetId val="5"/>
    </sheetIdMap>
  </header>
  <header guid="{8695EDB1-6F2A-4A16-B6C6-DC31B90EE8B0}" dateTime="2019-07-11T02:58:39" maxSheetId="6" userName="Atelier Sauces" r:id="rId14" minRId="219" maxRId="220">
    <sheetIdMap count="5">
      <sheetId val="1"/>
      <sheetId val="2"/>
      <sheetId val="3"/>
      <sheetId val="4"/>
      <sheetId val="5"/>
    </sheetIdMap>
  </header>
  <header guid="{95EA03B0-4300-4964-B42D-EBB14FE09F8E}" dateTime="2019-07-11T04:56:14" maxSheetId="6" userName="Atelier Sauces" r:id="rId15" minRId="221">
    <sheetIdMap count="5">
      <sheetId val="1"/>
      <sheetId val="2"/>
      <sheetId val="3"/>
      <sheetId val="4"/>
      <sheetId val="5"/>
    </sheetIdMap>
  </header>
  <header guid="{C6FE0B0D-F89E-40D4-8057-A707EBF548A7}" dateTime="2019-07-11T13:57:46" maxSheetId="6" userName="Dominique JACQ" r:id="rId16">
    <sheetIdMap count="5">
      <sheetId val="1"/>
      <sheetId val="2"/>
      <sheetId val="3"/>
      <sheetId val="4"/>
      <sheetId val="5"/>
    </sheetIdMap>
  </header>
  <header guid="{5B8800A1-DAC2-426D-BC4D-92FF5B43E5F5}" dateTime="2019-07-11T14:45:30" maxSheetId="6" userName="Pierre Antoine BRUNEL" r:id="rId17" minRId="225" maxRId="501">
    <sheetIdMap count="5">
      <sheetId val="1"/>
      <sheetId val="2"/>
      <sheetId val="3"/>
      <sheetId val="4"/>
      <sheetId val="5"/>
    </sheetIdMap>
  </header>
  <header guid="{01D9CBAB-B13E-405D-AF50-0AE654BC9803}" dateTime="2019-07-11T14:56:26" maxSheetId="6" userName="Pierre Antoine BRUNEL" r:id="rId18" minRId="506" maxRId="520">
    <sheetIdMap count="5">
      <sheetId val="1"/>
      <sheetId val="2"/>
      <sheetId val="3"/>
      <sheetId val="4"/>
      <sheetId val="5"/>
    </sheetIdMap>
  </header>
  <header guid="{AD4D3B3B-D056-42B1-AE59-AF2EFC02E17E}" dateTime="2019-07-11T14:58:20" maxSheetId="6" userName="Pierre Antoine BRUNEL" r:id="rId19" minRId="521" maxRId="526">
    <sheetIdMap count="5">
      <sheetId val="1"/>
      <sheetId val="2"/>
      <sheetId val="3"/>
      <sheetId val="4"/>
      <sheetId val="5"/>
    </sheetIdMap>
  </header>
  <header guid="{C0C46E00-059E-4509-ADE1-B140A87064DF}" dateTime="2019-07-11T16:12:22" maxSheetId="6" userName="Pierre Antoine BRUNEL" r:id="rId20" minRId="527" maxRId="541">
    <sheetIdMap count="5">
      <sheetId val="1"/>
      <sheetId val="2"/>
      <sheetId val="3"/>
      <sheetId val="4"/>
      <sheetId val="5"/>
    </sheetIdMap>
  </header>
  <header guid="{BE15CFF0-929B-494C-9D98-C0FCA154198F}" dateTime="2019-07-12T07:29:10" maxSheetId="6" userName="Dominique JACQ" r:id="rId21">
    <sheetIdMap count="5">
      <sheetId val="1"/>
      <sheetId val="2"/>
      <sheetId val="3"/>
      <sheetId val="4"/>
      <sheetId val="5"/>
    </sheetIdMap>
  </header>
  <header guid="{A9A3A5F1-7AF9-481E-A498-A9040E7383DE}" dateTime="2019-07-12T11:50:19" maxSheetId="6" userName="Pierre Antoine BRUNEL" r:id="rId22" minRId="549" maxRId="555">
    <sheetIdMap count="5">
      <sheetId val="1"/>
      <sheetId val="2"/>
      <sheetId val="3"/>
      <sheetId val="4"/>
      <sheetId val="5"/>
    </sheetIdMap>
  </header>
  <header guid="{B787E79D-E16D-443B-B6F8-281F36140C76}" dateTime="2019-07-12T14:03:18" maxSheetId="6" userName="Pierre Antoine BRUNEL" r:id="rId23" minRId="560" maxRId="585">
    <sheetIdMap count="5">
      <sheetId val="1"/>
      <sheetId val="2"/>
      <sheetId val="3"/>
      <sheetId val="4"/>
      <sheetId val="5"/>
    </sheetIdMap>
  </header>
  <header guid="{7382BAA3-554E-4E0E-83DE-923BA1DA8109}" dateTime="2019-07-14T09:56:05" maxSheetId="6" userName="Dominique JACQ" r:id="rId24">
    <sheetIdMap count="5">
      <sheetId val="1"/>
      <sheetId val="2"/>
      <sheetId val="3"/>
      <sheetId val="4"/>
      <sheetId val="5"/>
    </sheetIdMap>
  </header>
  <header guid="{6DF5BE7F-B1D0-4D96-BC40-09F71DBBCF6C}" dateTime="2019-07-15T09:38:49" maxSheetId="6" userName="Pierre Antoine BRUNEL" r:id="rId25" minRId="593" maxRId="595">
    <sheetIdMap count="5">
      <sheetId val="1"/>
      <sheetId val="2"/>
      <sheetId val="3"/>
      <sheetId val="4"/>
      <sheetId val="5"/>
    </sheetIdMap>
  </header>
  <header guid="{5C81371B-8350-4D8E-B569-A555F2FEA12A}" dateTime="2019-07-15T09:48:05" maxSheetId="6" userName="Pierre Antoine BRUNEL" r:id="rId26">
    <sheetIdMap count="5">
      <sheetId val="1"/>
      <sheetId val="2"/>
      <sheetId val="3"/>
      <sheetId val="4"/>
      <sheetId val="5"/>
    </sheetIdMap>
  </header>
  <header guid="{97ED1B2C-EFF5-45D6-BF16-BC1E1CF606FB}" dateTime="2019-07-15T11:15:13" maxSheetId="6" userName="Dominique JACQ" r:id="rId27" minRId="604">
    <sheetIdMap count="5">
      <sheetId val="1"/>
      <sheetId val="2"/>
      <sheetId val="3"/>
      <sheetId val="4"/>
      <sheetId val="5"/>
    </sheetIdMap>
  </header>
  <header guid="{E606138C-EB37-4C5E-8CC4-81D8A4BA6A90}" dateTime="2019-07-15T13:14:36" maxSheetId="6" userName="Pierre Antoine BRUNEL" r:id="rId28" minRId="605">
    <sheetIdMap count="5">
      <sheetId val="1"/>
      <sheetId val="2"/>
      <sheetId val="3"/>
      <sheetId val="4"/>
      <sheetId val="5"/>
    </sheetIdMap>
  </header>
  <header guid="{DA43468C-458E-4DBE-ACE5-F12EE2B259F7}" dateTime="2019-07-15T13:44:20" maxSheetId="6" userName="Dominique JACQ" r:id="rId29" minRId="610">
    <sheetIdMap count="5">
      <sheetId val="1"/>
      <sheetId val="2"/>
      <sheetId val="3"/>
      <sheetId val="4"/>
      <sheetId val="5"/>
    </sheetIdMap>
  </header>
  <header guid="{1436AD3E-792A-498B-8C76-197FE7ECDD0D}" dateTime="2019-07-15T18:46:11" maxSheetId="6" userName="Pierre Antoine BRUNEL" r:id="rId30" minRId="611" maxRId="699">
    <sheetIdMap count="5">
      <sheetId val="1"/>
      <sheetId val="2"/>
      <sheetId val="3"/>
      <sheetId val="4"/>
      <sheetId val="5"/>
    </sheetIdMap>
  </header>
  <header guid="{25F5AAED-3DA5-46CC-9A81-B4ED55550E5A}" dateTime="2019-07-16T08:27:09" maxSheetId="6" userName="Atelier Sauces" r:id="rId31" minRId="704">
    <sheetIdMap count="5">
      <sheetId val="1"/>
      <sheetId val="2"/>
      <sheetId val="3"/>
      <sheetId val="4"/>
      <sheetId val="5"/>
    </sheetIdMap>
  </header>
  <header guid="{911EC70E-C4A0-4064-B219-96C7F7D5EFC9}" dateTime="2019-07-16T10:44:17" maxSheetId="6" userName="Dominique JACQ" r:id="rId32" minRId="710">
    <sheetIdMap count="5">
      <sheetId val="1"/>
      <sheetId val="2"/>
      <sheetId val="3"/>
      <sheetId val="4"/>
      <sheetId val="5"/>
    </sheetIdMap>
  </header>
  <header guid="{0F2AA777-E6EA-450C-9D22-E689087AB973}" dateTime="2019-07-16T10:57:17" maxSheetId="6" userName="Pierre Antoine BRUNEL" r:id="rId33" minRId="711" maxRId="743">
    <sheetIdMap count="5">
      <sheetId val="1"/>
      <sheetId val="2"/>
      <sheetId val="3"/>
      <sheetId val="4"/>
      <sheetId val="5"/>
    </sheetIdMap>
  </header>
  <header guid="{4B134D85-C9BA-4FA5-92C1-389738654DCB}" dateTime="2019-07-16T13:23:41" maxSheetId="6" userName="Dominique JACQ" r:id="rId34" minRId="748">
    <sheetIdMap count="5">
      <sheetId val="1"/>
      <sheetId val="2"/>
      <sheetId val="3"/>
      <sheetId val="4"/>
      <sheetId val="5"/>
    </sheetIdMap>
  </header>
  <header guid="{4751E9B7-8710-40B1-B684-5AD0D5544B6D}" dateTime="2019-07-16T17:17:23" maxSheetId="6" userName="Pierre Antoine BRUNEL" r:id="rId35" minRId="749" maxRId="792">
    <sheetIdMap count="5">
      <sheetId val="1"/>
      <sheetId val="2"/>
      <sheetId val="3"/>
      <sheetId val="4"/>
      <sheetId val="5"/>
    </sheetIdMap>
  </header>
  <header guid="{0E5F8FF9-40FD-4428-BAED-64C9C5498FA9}" dateTime="2019-07-16T18:08:08" maxSheetId="6" userName="Pierre Antoine BRUNEL" r:id="rId36" minRId="797" maxRId="823">
    <sheetIdMap count="5">
      <sheetId val="1"/>
      <sheetId val="2"/>
      <sheetId val="3"/>
      <sheetId val="4"/>
      <sheetId val="5"/>
    </sheetIdMap>
  </header>
  <header guid="{6BA6769D-4791-4C9D-B0F1-882BDAABC137}" dateTime="2019-07-17T07:57:02" maxSheetId="6" userName="Dominique JACQ" r:id="rId37" minRId="828" maxRId="831">
    <sheetIdMap count="5">
      <sheetId val="1"/>
      <sheetId val="2"/>
      <sheetId val="3"/>
      <sheetId val="4"/>
      <sheetId val="5"/>
    </sheetIdMap>
  </header>
  <header guid="{6B865F57-18D4-477A-9EA2-C580C392A237}" dateTime="2019-07-17T17:28:23" maxSheetId="6" userName="Pierre Antoine BRUNEL" r:id="rId38" minRId="832" maxRId="833">
    <sheetIdMap count="5">
      <sheetId val="1"/>
      <sheetId val="2"/>
      <sheetId val="3"/>
      <sheetId val="4"/>
      <sheetId val="5"/>
    </sheetIdMap>
  </header>
  <header guid="{68767421-E524-4C83-B939-4C3D6960EE05}" dateTime="2019-07-18T06:46:47" maxSheetId="6" userName="Dominique JACQ" r:id="rId39" minRId="838">
    <sheetIdMap count="5">
      <sheetId val="1"/>
      <sheetId val="2"/>
      <sheetId val="3"/>
      <sheetId val="4"/>
      <sheetId val="5"/>
    </sheetIdMap>
  </header>
  <header guid="{916757B4-050F-47AE-A72C-F5F95F2BF954}" dateTime="2019-07-18T09:47:32" maxSheetId="6" userName="Pierre Antoine BRUNEL" r:id="rId40" minRId="839">
    <sheetIdMap count="5">
      <sheetId val="1"/>
      <sheetId val="2"/>
      <sheetId val="3"/>
      <sheetId val="4"/>
      <sheetId val="5"/>
    </sheetIdMap>
  </header>
  <header guid="{0F2C745F-9807-4AAA-8EAB-827CBDA2B1FB}" dateTime="2019-07-18T10:41:59" maxSheetId="6" userName="Pierre Antoine BRUNEL" r:id="rId41">
    <sheetIdMap count="5">
      <sheetId val="1"/>
      <sheetId val="2"/>
      <sheetId val="3"/>
      <sheetId val="4"/>
      <sheetId val="5"/>
    </sheetIdMap>
  </header>
  <header guid="{B7E0EC40-6D99-48F5-977F-95BBFEB70FF6}" dateTime="2019-07-18T10:46:29" maxSheetId="6" userName="Pierre Antoine BRUNEL" r:id="rId42" minRId="848">
    <sheetIdMap count="5">
      <sheetId val="1"/>
      <sheetId val="2"/>
      <sheetId val="3"/>
      <sheetId val="4"/>
      <sheetId val="5"/>
    </sheetIdMap>
  </header>
  <header guid="{87B204EF-29C5-476F-8BF2-DAADB5C4CF19}" dateTime="2019-07-18T12:01:04" maxSheetId="7" userName="Pierre Antoine BRUNEL" r:id="rId43" minRId="849" maxRId="1100">
    <sheetIdMap count="6">
      <sheetId val="1"/>
      <sheetId val="2"/>
      <sheetId val="6"/>
      <sheetId val="3"/>
      <sheetId val="4"/>
      <sheetId val="5"/>
    </sheetIdMap>
  </header>
  <header guid="{11C6476B-74ED-4B6E-B80F-CF6ED25954AA}" dateTime="2019-07-18T12:15:17" maxSheetId="7" userName="Pierre Antoine BRUNEL" r:id="rId44">
    <sheetIdMap count="6">
      <sheetId val="1"/>
      <sheetId val="2"/>
      <sheetId val="6"/>
      <sheetId val="3"/>
      <sheetId val="4"/>
      <sheetId val="5"/>
    </sheetIdMap>
  </header>
  <header guid="{DF585C3B-CEA2-4DF7-89BF-8EB63EEED466}" dateTime="2019-07-19T07:41:09" maxSheetId="7" userName="Dominique JACQ" r:id="rId45" minRId="1109" maxRId="1122">
    <sheetIdMap count="6">
      <sheetId val="1"/>
      <sheetId val="2"/>
      <sheetId val="6"/>
      <sheetId val="3"/>
      <sheetId val="4"/>
      <sheetId val="5"/>
    </sheetIdMap>
  </header>
  <header guid="{858FF789-7160-45BE-83F3-ED88FEBCDEF7}" dateTime="2019-07-19T13:20:58" maxSheetId="7" userName="Pierre Antoine BRUNEL" r:id="rId46" minRId="1123" maxRId="1195">
    <sheetIdMap count="6">
      <sheetId val="1"/>
      <sheetId val="2"/>
      <sheetId val="6"/>
      <sheetId val="3"/>
      <sheetId val="4"/>
      <sheetId val="5"/>
    </sheetIdMap>
  </header>
  <header guid="{B8A49234-CD43-4A1B-BA23-1EA57445EE0D}" dateTime="2019-07-19T15:00:41" maxSheetId="7" userName="Dominique JACQ" r:id="rId47" minRId="1200" maxRId="1201">
    <sheetIdMap count="6">
      <sheetId val="1"/>
      <sheetId val="2"/>
      <sheetId val="6"/>
      <sheetId val="3"/>
      <sheetId val="4"/>
      <sheetId val="5"/>
    </sheetIdMap>
  </header>
  <header guid="{E82BE023-ADF9-4059-8CB4-7F78ADB3A072}" dateTime="2019-07-19T16:05:49" maxSheetId="7" userName="Pierre Antoine BRUNEL" r:id="rId48" minRId="1202">
    <sheetIdMap count="6">
      <sheetId val="1"/>
      <sheetId val="2"/>
      <sheetId val="6"/>
      <sheetId val="3"/>
      <sheetId val="4"/>
      <sheetId val="5"/>
    </sheetIdMap>
  </header>
  <header guid="{1EB34B72-35CC-4E36-A175-0C72C6D53EFA}" dateTime="2019-07-19T16:12:17" maxSheetId="7" userName="Pierre Antoine BRUNEL" r:id="rId49">
    <sheetIdMap count="6">
      <sheetId val="1"/>
      <sheetId val="2"/>
      <sheetId val="6"/>
      <sheetId val="3"/>
      <sheetId val="4"/>
      <sheetId val="5"/>
    </sheetIdMap>
  </header>
  <header guid="{B3F5E818-0A9E-4337-A887-FED651C28E41}" dateTime="2019-07-19T16:13:05" maxSheetId="7" userName="Pierre Antoine BRUNEL" r:id="rId50" minRId="1211">
    <sheetIdMap count="6">
      <sheetId val="1"/>
      <sheetId val="2"/>
      <sheetId val="6"/>
      <sheetId val="3"/>
      <sheetId val="4"/>
      <sheetId val="5"/>
    </sheetIdMap>
  </header>
  <header guid="{95CFC423-1CB1-4DE1-BAFE-213F998F55B0}" dateTime="2019-07-22T03:59:59" maxSheetId="7" userName="Atelier Sauces" r:id="rId51">
    <sheetIdMap count="6">
      <sheetId val="1"/>
      <sheetId val="2"/>
      <sheetId val="6"/>
      <sheetId val="3"/>
      <sheetId val="4"/>
      <sheetId val="5"/>
    </sheetIdMap>
  </header>
  <header guid="{CDFFF932-7138-4EEE-B6B6-6DD79919E5FA}" dateTime="2019-07-22T08:24:21" maxSheetId="7" userName="LIONEL GUILLOY" r:id="rId52" minRId="1221">
    <sheetIdMap count="6">
      <sheetId val="1"/>
      <sheetId val="2"/>
      <sheetId val="6"/>
      <sheetId val="3"/>
      <sheetId val="4"/>
      <sheetId val="5"/>
    </sheetIdMap>
  </header>
  <header guid="{4CE59512-E2BE-4ACD-95EB-1B26D0C835AE}" dateTime="2019-07-22T15:14:04" maxSheetId="7" userName="LIONEL GUILLOY" r:id="rId53" minRId="1225">
    <sheetIdMap count="6">
      <sheetId val="1"/>
      <sheetId val="2"/>
      <sheetId val="6"/>
      <sheetId val="3"/>
      <sheetId val="4"/>
      <sheetId val="5"/>
    </sheetIdMap>
  </header>
  <header guid="{4DCA0643-780B-4D8A-9E00-675DD68977F4}" dateTime="2019-07-23T05:57:40" maxSheetId="7" userName="Dominique JACQ" r:id="rId54">
    <sheetIdMap count="6">
      <sheetId val="1"/>
      <sheetId val="2"/>
      <sheetId val="6"/>
      <sheetId val="3"/>
      <sheetId val="4"/>
      <sheetId val="5"/>
    </sheetIdMap>
  </header>
  <header guid="{EF4A4F0A-0F98-4C7E-A5BB-7C57D5E44FC3}" dateTime="2019-07-23T09:24:05" maxSheetId="7" userName="Pierre Antoine BRUNEL" r:id="rId55">
    <sheetIdMap count="6">
      <sheetId val="1"/>
      <sheetId val="2"/>
      <sheetId val="6"/>
      <sheetId val="3"/>
      <sheetId val="4"/>
      <sheetId val="5"/>
    </sheetIdMap>
  </header>
  <header guid="{DFDE24AA-58CE-402B-9A23-A5178BFAA88B}" dateTime="2019-07-23T11:51:38" maxSheetId="7" userName="LIONEL GUILLOY" r:id="rId56" minRId="1236" maxRId="1244">
    <sheetIdMap count="6">
      <sheetId val="1"/>
      <sheetId val="2"/>
      <sheetId val="6"/>
      <sheetId val="3"/>
      <sheetId val="4"/>
      <sheetId val="5"/>
    </sheetIdMap>
  </header>
  <header guid="{FDD0A339-C8D0-4773-BEFF-F99FAEF5245C}" dateTime="2019-07-23T11:53:32" maxSheetId="7" userName="Pierre Antoine BRUNEL" r:id="rId57" minRId="1248" maxRId="1268">
    <sheetIdMap count="6">
      <sheetId val="1"/>
      <sheetId val="2"/>
      <sheetId val="6"/>
      <sheetId val="3"/>
      <sheetId val="4"/>
      <sheetId val="5"/>
    </sheetIdMap>
  </header>
  <header guid="{85273805-8EFB-40B3-8064-99E00AF04354}" dateTime="2019-07-23T11:59:42" maxSheetId="7" userName="Pierre Antoine BRUNEL" r:id="rId58">
    <sheetIdMap count="6">
      <sheetId val="1"/>
      <sheetId val="2"/>
      <sheetId val="6"/>
      <sheetId val="3"/>
      <sheetId val="4"/>
      <sheetId val="5"/>
    </sheetIdMap>
  </header>
  <header guid="{67863890-852E-4504-93C1-A4994DA4B30A}" dateTime="2019-07-23T13:06:54" maxSheetId="7" userName="Pierre Antoine BRUNEL" r:id="rId59" minRId="1273" maxRId="1317">
    <sheetIdMap count="6">
      <sheetId val="1"/>
      <sheetId val="2"/>
      <sheetId val="6"/>
      <sheetId val="3"/>
      <sheetId val="4"/>
      <sheetId val="5"/>
    </sheetIdMap>
  </header>
  <header guid="{F5B0B43C-A33E-48DE-A458-CC7A3A8E96DB}" dateTime="2019-07-23T15:11:08" maxSheetId="7" userName="LIONEL GUILLOY" r:id="rId60" minRId="1318" maxRId="1322">
    <sheetIdMap count="6">
      <sheetId val="1"/>
      <sheetId val="2"/>
      <sheetId val="6"/>
      <sheetId val="3"/>
      <sheetId val="4"/>
      <sheetId val="5"/>
    </sheetIdMap>
  </header>
  <header guid="{E1A7AC6C-B516-42B9-BA77-3D63FDD04928}" dateTime="2019-07-23T15:11:29" maxSheetId="7" userName="LIONEL GUILLOY" r:id="rId61" minRId="1326" maxRId="1327">
    <sheetIdMap count="6">
      <sheetId val="1"/>
      <sheetId val="2"/>
      <sheetId val="6"/>
      <sheetId val="3"/>
      <sheetId val="4"/>
      <sheetId val="5"/>
    </sheetIdMap>
  </header>
  <header guid="{72D0B4F3-2B08-4EF4-A927-7426815EAA14}" dateTime="2019-07-23T15:20:52" maxSheetId="7" userName="Atelier Sauces" r:id="rId62" minRId="1328" maxRId="1330">
    <sheetIdMap count="6">
      <sheetId val="1"/>
      <sheetId val="2"/>
      <sheetId val="6"/>
      <sheetId val="3"/>
      <sheetId val="4"/>
      <sheetId val="5"/>
    </sheetIdMap>
  </header>
  <header guid="{52F46969-5852-4816-8EBC-C2B949A56BA2}" dateTime="2019-07-23T16:42:49" maxSheetId="7" userName="Pierre Antoine BRUNEL" r:id="rId63" minRId="1331" maxRId="1395">
    <sheetIdMap count="6">
      <sheetId val="1"/>
      <sheetId val="2"/>
      <sheetId val="6"/>
      <sheetId val="3"/>
      <sheetId val="4"/>
      <sheetId val="5"/>
    </sheetIdMap>
  </header>
  <header guid="{87B84B98-927A-452E-8AE8-7C5178ED0052}" dateTime="2019-07-23T17:30:24" maxSheetId="7" userName="Pierre Antoine BRUNEL" r:id="rId64" minRId="1400" maxRId="1463">
    <sheetIdMap count="6">
      <sheetId val="1"/>
      <sheetId val="2"/>
      <sheetId val="6"/>
      <sheetId val="3"/>
      <sheetId val="4"/>
      <sheetId val="5"/>
    </sheetIdMap>
  </header>
  <header guid="{B95708EE-A6F0-4AF8-BCA1-DCA9FE0C76CD}" dateTime="2019-07-23T17:30:33" maxSheetId="7" userName="Pierre Antoine BRUNEL" r:id="rId65" minRId="1468">
    <sheetIdMap count="6">
      <sheetId val="1"/>
      <sheetId val="2"/>
      <sheetId val="6"/>
      <sheetId val="3"/>
      <sheetId val="4"/>
      <sheetId val="5"/>
    </sheetIdMap>
  </header>
  <header guid="{45857CBD-B14B-44A9-AAA9-76C379DE49DD}" dateTime="2019-07-24T10:33:11" maxSheetId="7" userName="Dominique JACQ" r:id="rId66" minRId="1469">
    <sheetIdMap count="6">
      <sheetId val="1"/>
      <sheetId val="2"/>
      <sheetId val="6"/>
      <sheetId val="3"/>
      <sheetId val="4"/>
      <sheetId val="5"/>
    </sheetIdMap>
  </header>
  <header guid="{CB4B6E8C-944C-4652-8C66-FF5BE69D8FC6}" dateTime="2019-07-24T17:43:13" maxSheetId="7" userName="Atelier Sauces" r:id="rId67">
    <sheetIdMap count="6">
      <sheetId val="1"/>
      <sheetId val="2"/>
      <sheetId val="6"/>
      <sheetId val="3"/>
      <sheetId val="4"/>
      <sheetId val="5"/>
    </sheetIdMap>
  </header>
  <header guid="{68B557C5-0404-4217-A87D-255094E98093}" dateTime="2019-07-25T08:45:04" maxSheetId="7" userName="LIONEL GUILLOY" r:id="rId68" minRId="1475">
    <sheetIdMap count="6">
      <sheetId val="1"/>
      <sheetId val="2"/>
      <sheetId val="6"/>
      <sheetId val="3"/>
      <sheetId val="4"/>
      <sheetId val="5"/>
    </sheetIdMap>
  </header>
  <header guid="{95CFAC69-96EB-434E-8074-69AC8177F8F4}" dateTime="2019-07-25T08:47:06" maxSheetId="7" userName="LIONEL GUILLOY" r:id="rId69" minRId="1479">
    <sheetIdMap count="6">
      <sheetId val="1"/>
      <sheetId val="2"/>
      <sheetId val="6"/>
      <sheetId val="3"/>
      <sheetId val="4"/>
      <sheetId val="5"/>
    </sheetIdMap>
  </header>
  <header guid="{B9AC1E55-7D05-4967-8130-269B64797E10}" dateTime="2019-07-25T09:51:57" maxSheetId="7" userName="Atelier Sauces" r:id="rId70">
    <sheetIdMap count="6">
      <sheetId val="1"/>
      <sheetId val="2"/>
      <sheetId val="6"/>
      <sheetId val="3"/>
      <sheetId val="4"/>
      <sheetId val="5"/>
    </sheetIdMap>
  </header>
  <header guid="{ABB21FC4-7226-4381-96EE-0DD18A935F42}" dateTime="2019-07-25T09:55:40" maxSheetId="7" userName="Atelier Sauces" r:id="rId71" minRId="1485" maxRId="1507">
    <sheetIdMap count="6">
      <sheetId val="1"/>
      <sheetId val="2"/>
      <sheetId val="6"/>
      <sheetId val="3"/>
      <sheetId val="4"/>
      <sheetId val="5"/>
    </sheetIdMap>
  </header>
  <header guid="{9E2E3946-433B-47D5-831A-0CDAF3AFDA3F}" dateTime="2019-07-25T12:14:10" maxSheetId="7" userName="Pierre Antoine BRUNEL" r:id="rId72" minRId="1508" maxRId="1515">
    <sheetIdMap count="6">
      <sheetId val="1"/>
      <sheetId val="2"/>
      <sheetId val="6"/>
      <sheetId val="3"/>
      <sheetId val="4"/>
      <sheetId val="5"/>
    </sheetIdMap>
  </header>
  <header guid="{FAAD1706-2A20-4433-8240-5B3BBC03DFFD}" dateTime="2019-07-25T12:14:18" maxSheetId="7" userName="Pierre Antoine BRUNEL" r:id="rId73" minRId="1520">
    <sheetIdMap count="6">
      <sheetId val="1"/>
      <sheetId val="2"/>
      <sheetId val="6"/>
      <sheetId val="3"/>
      <sheetId val="4"/>
      <sheetId val="5"/>
    </sheetIdMap>
  </header>
  <header guid="{BBF4698C-7B16-45D6-A068-AFBFD96DB70A}" dateTime="2019-07-25T12:47:59" maxSheetId="7" userName="Pierre Antoine BRUNEL" r:id="rId74" minRId="1521" maxRId="1524">
    <sheetIdMap count="6">
      <sheetId val="1"/>
      <sheetId val="2"/>
      <sheetId val="6"/>
      <sheetId val="3"/>
      <sheetId val="4"/>
      <sheetId val="5"/>
    </sheetIdMap>
  </header>
  <header guid="{D072120F-DD84-497C-B9D1-1055191C946B}" dateTime="2019-07-25T13:21:15" maxSheetId="7" userName="Pierre Antoine BRUNEL" r:id="rId75" minRId="1529" maxRId="1783">
    <sheetIdMap count="6">
      <sheetId val="1"/>
      <sheetId val="2"/>
      <sheetId val="6"/>
      <sheetId val="3"/>
      <sheetId val="4"/>
      <sheetId val="5"/>
    </sheetIdMap>
  </header>
  <header guid="{07FFCAAA-3F62-4DBA-9AD9-ADC8BE8F5FB2}" dateTime="2019-07-25T13:23:08" maxSheetId="7" userName="Pierre Antoine BRUNEL" r:id="rId76">
    <sheetIdMap count="6">
      <sheetId val="1"/>
      <sheetId val="2"/>
      <sheetId val="6"/>
      <sheetId val="3"/>
      <sheetId val="4"/>
      <sheetId val="5"/>
    </sheetIdMap>
  </header>
  <header guid="{A4DC7F86-4828-4DDA-A506-81FB9111A1A8}" dateTime="2019-07-25T13:38:49" maxSheetId="7" userName="Dominique JACQ" r:id="rId77" minRId="1792">
    <sheetIdMap count="6">
      <sheetId val="1"/>
      <sheetId val="2"/>
      <sheetId val="6"/>
      <sheetId val="3"/>
      <sheetId val="4"/>
      <sheetId val="5"/>
    </sheetIdMap>
  </header>
  <header guid="{6E58D336-C6E4-450D-9852-896B537858C0}" dateTime="2019-07-25T14:06:38" maxSheetId="7" userName="Atelier Sauces" r:id="rId78" minRId="1793">
    <sheetIdMap count="6">
      <sheetId val="1"/>
      <sheetId val="2"/>
      <sheetId val="6"/>
      <sheetId val="3"/>
      <sheetId val="4"/>
      <sheetId val="5"/>
    </sheetIdMap>
  </header>
  <header guid="{2AD93265-7EEA-43C3-A58B-CD971C8196EF}" dateTime="2019-07-25T15:05:03" maxSheetId="7" userName="Pierre Antoine BRUNEL" r:id="rId79" minRId="1799" maxRId="1856">
    <sheetIdMap count="6">
      <sheetId val="1"/>
      <sheetId val="2"/>
      <sheetId val="6"/>
      <sheetId val="3"/>
      <sheetId val="4"/>
      <sheetId val="5"/>
    </sheetIdMap>
  </header>
  <header guid="{0266EB6E-29DB-465E-9934-8669A926AF7E}" dateTime="2019-07-25T15:07:28" maxSheetId="7" userName="Pierre Antoine BRUNEL" r:id="rId80" minRId="1861" maxRId="1866">
    <sheetIdMap count="6">
      <sheetId val="1"/>
      <sheetId val="2"/>
      <sheetId val="6"/>
      <sheetId val="3"/>
      <sheetId val="4"/>
      <sheetId val="5"/>
    </sheetIdMap>
  </header>
  <header guid="{507601BE-7B60-4E49-A325-8B66D498D9DF}" dateTime="2019-07-25T15:12:42" maxSheetId="7" userName="Pierre Antoine BRUNEL" r:id="rId81" minRId="1867" maxRId="1924">
    <sheetIdMap count="6">
      <sheetId val="1"/>
      <sheetId val="2"/>
      <sheetId val="6"/>
      <sheetId val="3"/>
      <sheetId val="4"/>
      <sheetId val="5"/>
    </sheetIdMap>
  </header>
  <header guid="{0E2D6595-6F20-4461-8992-78110A438E5B}" dateTime="2019-07-25T15:34:16" maxSheetId="7" userName="Pierre Antoine BRUNEL" r:id="rId82">
    <sheetIdMap count="6">
      <sheetId val="1"/>
      <sheetId val="2"/>
      <sheetId val="6"/>
      <sheetId val="3"/>
      <sheetId val="4"/>
      <sheetId val="5"/>
    </sheetIdMap>
  </header>
  <header guid="{DA74020D-6CA2-457A-A7F2-6DABDC3F3D59}" dateTime="2019-07-25T15:35:14" maxSheetId="7" userName="Atelier Sauces" r:id="rId83" minRId="1933" maxRId="1935">
    <sheetIdMap count="6">
      <sheetId val="1"/>
      <sheetId val="2"/>
      <sheetId val="6"/>
      <sheetId val="3"/>
      <sheetId val="4"/>
      <sheetId val="5"/>
    </sheetIdMap>
  </header>
  <header guid="{880EC5FB-C5EA-4F9B-BB7E-5CE240FB04F4}" dateTime="2019-07-25T16:54:41" maxSheetId="7" userName="Pierre Antoine BRUNEL" r:id="rId84" minRId="1936" maxRId="1948">
    <sheetIdMap count="6">
      <sheetId val="1"/>
      <sheetId val="2"/>
      <sheetId val="6"/>
      <sheetId val="3"/>
      <sheetId val="4"/>
      <sheetId val="5"/>
    </sheetIdMap>
  </header>
  <header guid="{235A9EDB-8E9D-4522-8740-D79081A0DD0C}" dateTime="2019-07-26T12:14:56" maxSheetId="7" userName="Pierre Antoine BRUNEL" r:id="rId85" minRId="1953" maxRId="1971">
    <sheetIdMap count="6">
      <sheetId val="1"/>
      <sheetId val="2"/>
      <sheetId val="6"/>
      <sheetId val="3"/>
      <sheetId val="4"/>
      <sheetId val="5"/>
    </sheetIdMap>
  </header>
  <header guid="{FF43BBFE-2897-427E-8C14-D13DE6BD4D49}" dateTime="2019-07-26T18:36:51" maxSheetId="7" userName="LIONEL GUILLOY" r:id="rId86" minRId="1976" maxRId="1983">
    <sheetIdMap count="6">
      <sheetId val="1"/>
      <sheetId val="2"/>
      <sheetId val="6"/>
      <sheetId val="3"/>
      <sheetId val="4"/>
      <sheetId val="5"/>
    </sheetIdMap>
  </header>
  <header guid="{7EFF2602-03ED-45A3-83CE-4A7D3AFD7F2B}" dateTime="2019-07-29T06:27:23" maxSheetId="7" userName="LIONEL GUILLOY" r:id="rId87" minRId="1987" maxRId="2001">
    <sheetIdMap count="6">
      <sheetId val="1"/>
      <sheetId val="2"/>
      <sheetId val="6"/>
      <sheetId val="3"/>
      <sheetId val="4"/>
      <sheetId val="5"/>
    </sheetIdMap>
  </header>
  <header guid="{E5003CD3-5C90-4827-AC0E-4BDA50B9B58E}" dateTime="2019-07-29T06:38:51" maxSheetId="7" userName="LIONEL GUILLOY" r:id="rId88" minRId="2005" maxRId="2082">
    <sheetIdMap count="6">
      <sheetId val="1"/>
      <sheetId val="2"/>
      <sheetId val="6"/>
      <sheetId val="3"/>
      <sheetId val="4"/>
      <sheetId val="5"/>
    </sheetIdMap>
  </header>
  <header guid="{3A66F8A9-6BB9-4089-894D-EEB5821F90CE}" dateTime="2019-07-29T06:53:12" maxSheetId="7" userName="LIONEL GUILLOY" r:id="rId89" minRId="2086">
    <sheetIdMap count="6">
      <sheetId val="1"/>
      <sheetId val="2"/>
      <sheetId val="6"/>
      <sheetId val="3"/>
      <sheetId val="4"/>
      <sheetId val="5"/>
    </sheetIdMap>
  </header>
  <header guid="{A709CE78-CDAD-4BF2-B288-286481468DC2}" dateTime="2019-07-29T07:02:03" maxSheetId="7" userName="Atelier Sauces" r:id="rId90">
    <sheetIdMap count="6">
      <sheetId val="1"/>
      <sheetId val="2"/>
      <sheetId val="6"/>
      <sheetId val="3"/>
      <sheetId val="4"/>
      <sheetId val="5"/>
    </sheetIdMap>
  </header>
  <header guid="{758FE5FE-2341-4CE1-96CF-7978E387D2A0}" dateTime="2019-07-29T07:03:06" maxSheetId="7" userName="Atelier Sauces" r:id="rId91">
    <sheetIdMap count="6">
      <sheetId val="1"/>
      <sheetId val="2"/>
      <sheetId val="6"/>
      <sheetId val="3"/>
      <sheetId val="4"/>
      <sheetId val="5"/>
    </sheetIdMap>
  </header>
  <header guid="{2E020A8F-CE71-48ED-A7F8-1AE2DB2D31E9}" dateTime="2019-07-29T10:09:47" maxSheetId="7" userName="Pierre Antoine BRUNEL" r:id="rId92">
    <sheetIdMap count="6">
      <sheetId val="1"/>
      <sheetId val="2"/>
      <sheetId val="6"/>
      <sheetId val="3"/>
      <sheetId val="4"/>
      <sheetId val="5"/>
    </sheetIdMap>
  </header>
  <header guid="{2BFCD12F-4911-4714-BDD1-0B21550CCF32}" dateTime="2019-07-29T11:04:17" maxSheetId="7" userName="LIONEL GUILLOY" r:id="rId93" minRId="2096" maxRId="2097">
    <sheetIdMap count="6">
      <sheetId val="1"/>
      <sheetId val="2"/>
      <sheetId val="6"/>
      <sheetId val="3"/>
      <sheetId val="4"/>
      <sheetId val="5"/>
    </sheetIdMap>
  </header>
  <header guid="{513F22F7-CE0E-4099-B5A6-F969CDA7680F}" dateTime="2019-07-29T11:31:12" maxSheetId="7" userName="Atelier Sauces" r:id="rId94" minRId="2101" maxRId="2102">
    <sheetIdMap count="6">
      <sheetId val="1"/>
      <sheetId val="2"/>
      <sheetId val="6"/>
      <sheetId val="3"/>
      <sheetId val="4"/>
      <sheetId val="5"/>
    </sheetIdMap>
  </header>
  <header guid="{18269EDF-83FF-478D-81CD-97602045B971}" dateTime="2019-07-29T11:32:41" maxSheetId="7" userName="Atelier Sauces" r:id="rId95" minRId="2103">
    <sheetIdMap count="6">
      <sheetId val="1"/>
      <sheetId val="2"/>
      <sheetId val="6"/>
      <sheetId val="3"/>
      <sheetId val="4"/>
      <sheetId val="5"/>
    </sheetIdMap>
  </header>
  <header guid="{B4B71830-F809-4996-A462-F56DADA1098F}" dateTime="2019-07-29T13:09:31" maxSheetId="7" userName="Dominique JACQ" r:id="rId96">
    <sheetIdMap count="6">
      <sheetId val="1"/>
      <sheetId val="2"/>
      <sheetId val="6"/>
      <sheetId val="3"/>
      <sheetId val="4"/>
      <sheetId val="5"/>
    </sheetIdMap>
  </header>
  <header guid="{77CFF327-AC7C-49AD-B620-7D3AAE351D54}" dateTime="2019-07-29T20:51:26" maxSheetId="7" userName="Atelier Sauces" r:id="rId97">
    <sheetIdMap count="6">
      <sheetId val="1"/>
      <sheetId val="2"/>
      <sheetId val="6"/>
      <sheetId val="3"/>
      <sheetId val="4"/>
      <sheetId val="5"/>
    </sheetIdMap>
  </header>
  <header guid="{78B55E2B-A6DC-46C5-81ED-31B3D2CE02C5}" dateTime="2019-07-30T10:34:23" maxSheetId="7" userName="Pierre Antoine BRUNEL" r:id="rId98" minRId="2112" maxRId="2125">
    <sheetIdMap count="6">
      <sheetId val="1"/>
      <sheetId val="2"/>
      <sheetId val="6"/>
      <sheetId val="3"/>
      <sheetId val="4"/>
      <sheetId val="5"/>
    </sheetIdMap>
  </header>
  <header guid="{2CF2493C-C56C-4548-9F9B-EC23242D38F4}" dateTime="2019-07-30T10:54:37" maxSheetId="7" userName="Pierre Antoine BRUNEL" r:id="rId99" minRId="2130">
    <sheetIdMap count="6">
      <sheetId val="1"/>
      <sheetId val="2"/>
      <sheetId val="6"/>
      <sheetId val="3"/>
      <sheetId val="4"/>
      <sheetId val="5"/>
    </sheetIdMap>
  </header>
  <header guid="{7F9D4A1C-5815-4087-B124-68D251304450}" dateTime="2019-07-30T11:37:36" maxSheetId="7" userName="Atelier Sauces" r:id="rId100" minRId="2135" maxRId="2157">
    <sheetIdMap count="6">
      <sheetId val="1"/>
      <sheetId val="2"/>
      <sheetId val="6"/>
      <sheetId val="3"/>
      <sheetId val="4"/>
      <sheetId val="5"/>
    </sheetIdMap>
  </header>
  <header guid="{D98FAA47-84CB-45C8-AC46-35CD604DDA86}" dateTime="2019-07-30T11:38:22" maxSheetId="7" userName="Atelier Sauces" r:id="rId101" minRId="2163">
    <sheetIdMap count="6">
      <sheetId val="1"/>
      <sheetId val="2"/>
      <sheetId val="6"/>
      <sheetId val="3"/>
      <sheetId val="4"/>
      <sheetId val="5"/>
    </sheetIdMap>
  </header>
  <header guid="{A09358B4-3083-4C9D-9A59-8780930ADE51}" dateTime="2019-07-30T11:39:56" maxSheetId="7" userName="Atelier Sauces" r:id="rId102" minRId="2164">
    <sheetIdMap count="6">
      <sheetId val="1"/>
      <sheetId val="2"/>
      <sheetId val="6"/>
      <sheetId val="3"/>
      <sheetId val="4"/>
      <sheetId val="5"/>
    </sheetIdMap>
  </header>
  <header guid="{82C6557F-37B8-4E04-97FB-AD8210018D79}" dateTime="2019-07-30T11:48:54" maxSheetId="7" userName="LIONEL GUILLOY" r:id="rId103" minRId="2165" maxRId="2172">
    <sheetIdMap count="6">
      <sheetId val="1"/>
      <sheetId val="2"/>
      <sheetId val="6"/>
      <sheetId val="3"/>
      <sheetId val="4"/>
      <sheetId val="5"/>
    </sheetIdMap>
  </header>
  <header guid="{C3E75CF2-8187-4C2A-B31D-B5ED2FDA975E}" dateTime="2019-07-30T11:50:01" maxSheetId="7" userName="Pierre Antoine BRUNEL" r:id="rId104">
    <sheetIdMap count="6">
      <sheetId val="1"/>
      <sheetId val="2"/>
      <sheetId val="6"/>
      <sheetId val="3"/>
      <sheetId val="4"/>
      <sheetId val="5"/>
    </sheetIdMap>
  </header>
  <header guid="{3CF67461-E8DD-47B5-B037-EC8C381B9632}" dateTime="2019-07-30T11:50:04" maxSheetId="7" userName="LIONEL GUILLOY" r:id="rId105" minRId="2180">
    <sheetIdMap count="6">
      <sheetId val="1"/>
      <sheetId val="2"/>
      <sheetId val="6"/>
      <sheetId val="3"/>
      <sheetId val="4"/>
      <sheetId val="5"/>
    </sheetIdMap>
  </header>
  <header guid="{B28E3385-A728-4E09-AC8C-D37AA3A26CC2}" dateTime="2019-07-30T11:51:19" maxSheetId="7" userName="Pierre Antoine BRUNEL" r:id="rId106" minRId="2181" maxRId="2182">
    <sheetIdMap count="6">
      <sheetId val="1"/>
      <sheetId val="2"/>
      <sheetId val="6"/>
      <sheetId val="3"/>
      <sheetId val="4"/>
      <sheetId val="5"/>
    </sheetIdMap>
  </header>
  <header guid="{46523926-F52A-4E79-AA2B-CA888DDB2F43}" dateTime="2019-07-30T11:52:04" maxSheetId="7" userName="Pierre Antoine BRUNEL" r:id="rId107" minRId="2183" maxRId="2207">
    <sheetIdMap count="6">
      <sheetId val="1"/>
      <sheetId val="2"/>
      <sheetId val="6"/>
      <sheetId val="3"/>
      <sheetId val="4"/>
      <sheetId val="5"/>
    </sheetIdMap>
  </header>
  <header guid="{A0467003-ED78-48AC-B6C4-20EABB247D10}" dateTime="2019-07-30T11:53:19" maxSheetId="7" userName="Pierre Antoine BRUNEL" r:id="rId108" minRId="2212" maxRId="2213">
    <sheetIdMap count="6">
      <sheetId val="1"/>
      <sheetId val="2"/>
      <sheetId val="6"/>
      <sheetId val="3"/>
      <sheetId val="4"/>
      <sheetId val="5"/>
    </sheetIdMap>
  </header>
  <header guid="{65530273-E5F9-4493-A802-7F632392061F}" dateTime="2019-07-30T11:54:21" maxSheetId="7" userName="Pierre Antoine BRUNEL" r:id="rId109" minRId="2214" maxRId="2217">
    <sheetIdMap count="6">
      <sheetId val="1"/>
      <sheetId val="2"/>
      <sheetId val="6"/>
      <sheetId val="3"/>
      <sheetId val="4"/>
      <sheetId val="5"/>
    </sheetIdMap>
  </header>
  <header guid="{D85EC489-9E2D-460A-A816-E7F5B4A81055}" dateTime="2019-07-30T11:55:06" maxSheetId="7" userName="LIONEL GUILLOY" r:id="rId110" minRId="2218" maxRId="2256">
    <sheetIdMap count="6">
      <sheetId val="1"/>
      <sheetId val="2"/>
      <sheetId val="6"/>
      <sheetId val="3"/>
      <sheetId val="4"/>
      <sheetId val="5"/>
    </sheetIdMap>
  </header>
  <header guid="{59C90597-D526-4D6B-8A57-9B264B049D61}" dateTime="2019-07-30T11:56:07" maxSheetId="7" userName="LIONEL GUILLOY" r:id="rId111">
    <sheetIdMap count="6">
      <sheetId val="1"/>
      <sheetId val="2"/>
      <sheetId val="6"/>
      <sheetId val="3"/>
      <sheetId val="4"/>
      <sheetId val="5"/>
    </sheetIdMap>
  </header>
  <header guid="{CB0EDF2F-EC1C-4CEF-9DA5-4E39A968D63D}" dateTime="2019-07-30T11:57:17" maxSheetId="7" userName="Pierre Antoine BRUNEL" r:id="rId112" minRId="2260" maxRId="2263">
    <sheetIdMap count="6">
      <sheetId val="1"/>
      <sheetId val="2"/>
      <sheetId val="6"/>
      <sheetId val="3"/>
      <sheetId val="4"/>
      <sheetId val="5"/>
    </sheetIdMap>
  </header>
  <header guid="{080EE28B-EFBE-43C4-963C-474D50425F09}" dateTime="2019-07-30T12:01:14" maxSheetId="7" userName="Pierre Antoine BRUNEL" r:id="rId113" minRId="2264" maxRId="2307">
    <sheetIdMap count="6">
      <sheetId val="1"/>
      <sheetId val="2"/>
      <sheetId val="6"/>
      <sheetId val="3"/>
      <sheetId val="4"/>
      <sheetId val="5"/>
    </sheetIdMap>
  </header>
  <header guid="{4DAB00E3-4593-4AFE-BA40-E4FC4AD315A1}" dateTime="2019-07-30T12:02:37" maxSheetId="7" userName="Pierre Antoine BRUNEL" r:id="rId114" minRId="2312" maxRId="2326">
    <sheetIdMap count="6">
      <sheetId val="1"/>
      <sheetId val="2"/>
      <sheetId val="6"/>
      <sheetId val="3"/>
      <sheetId val="4"/>
      <sheetId val="5"/>
    </sheetIdMap>
  </header>
  <header guid="{90B35D2F-EDA8-4B9B-993E-46948E31B5CC}" dateTime="2019-07-30T12:18:49" maxSheetId="7" userName="LIONEL GUILLOY" r:id="rId115">
    <sheetIdMap count="6">
      <sheetId val="1"/>
      <sheetId val="2"/>
      <sheetId val="6"/>
      <sheetId val="3"/>
      <sheetId val="4"/>
      <sheetId val="5"/>
    </sheetIdMap>
  </header>
  <header guid="{7C2F5B78-D769-42B5-9018-657386F7F80B}" dateTime="2019-07-30T12:19:46" maxSheetId="7" userName="LIONEL GUILLOY" r:id="rId116">
    <sheetIdMap count="6">
      <sheetId val="1"/>
      <sheetId val="2"/>
      <sheetId val="6"/>
      <sheetId val="3"/>
      <sheetId val="4"/>
      <sheetId val="5"/>
    </sheetIdMap>
  </header>
  <header guid="{C7FD5F6D-85A4-4DAC-A4FB-6C15E3444D2B}" dateTime="2019-07-30T12:36:05" maxSheetId="7" userName="LIONEL GUILLOY" r:id="rId117">
    <sheetIdMap count="6">
      <sheetId val="1"/>
      <sheetId val="2"/>
      <sheetId val="6"/>
      <sheetId val="3"/>
      <sheetId val="4"/>
      <sheetId val="5"/>
    </sheetIdMap>
  </header>
  <header guid="{87A1B54D-ED49-40AF-B7FE-81638EA23EF9}" dateTime="2019-07-30T14:05:52" maxSheetId="7" userName="LIONEL GUILLOY" r:id="rId118">
    <sheetIdMap count="6">
      <sheetId val="1"/>
      <sheetId val="2"/>
      <sheetId val="6"/>
      <sheetId val="3"/>
      <sheetId val="4"/>
      <sheetId val="5"/>
    </sheetIdMap>
  </header>
  <header guid="{9026E2F4-FE4B-4A69-BFDC-2E78467B76DD}" dateTime="2019-07-30T17:22:22" maxSheetId="7" userName="Atelier Sauces" r:id="rId119">
    <sheetIdMap count="6">
      <sheetId val="1"/>
      <sheetId val="2"/>
      <sheetId val="6"/>
      <sheetId val="3"/>
      <sheetId val="4"/>
      <sheetId val="5"/>
    </sheetIdMap>
  </header>
  <header guid="{D6430835-D8E0-49E9-BFDC-BAE431637763}" dateTime="2019-07-30T17:24:53" maxSheetId="7" userName="Pierre Antoine BRUNEL" r:id="rId120" minRId="2348" maxRId="2349">
    <sheetIdMap count="6">
      <sheetId val="1"/>
      <sheetId val="2"/>
      <sheetId val="6"/>
      <sheetId val="3"/>
      <sheetId val="4"/>
      <sheetId val="5"/>
    </sheetIdMap>
  </header>
  <header guid="{EF397424-CA5D-44B6-888D-CBF99ABE824E}" dateTime="2019-07-30T17:25:10" maxSheetId="7" userName="Pierre Antoine BRUNEL" r:id="rId121">
    <sheetIdMap count="6">
      <sheetId val="1"/>
      <sheetId val="2"/>
      <sheetId val="6"/>
      <sheetId val="3"/>
      <sheetId val="4"/>
      <sheetId val="5"/>
    </sheetIdMap>
  </header>
  <header guid="{DE617A1A-E246-46D8-8A38-25B786AC4A74}" dateTime="2019-07-31T14:13:39" maxSheetId="7" userName="Atelier Sauces" r:id="rId122">
    <sheetIdMap count="6">
      <sheetId val="1"/>
      <sheetId val="2"/>
      <sheetId val="6"/>
      <sheetId val="3"/>
      <sheetId val="4"/>
      <sheetId val="5"/>
    </sheetIdMap>
  </header>
  <header guid="{FE58C531-AFE5-403C-92AB-8CFA9166BAA4}" dateTime="2019-08-01T13:10:42" maxSheetId="7" userName="Pierre Antoine BRUNEL" r:id="rId123" minRId="2359" maxRId="2390">
    <sheetIdMap count="6">
      <sheetId val="1"/>
      <sheetId val="2"/>
      <sheetId val="6"/>
      <sheetId val="3"/>
      <sheetId val="4"/>
      <sheetId val="5"/>
    </sheetIdMap>
  </header>
  <header guid="{E83D53D6-08E3-40D0-A262-B365F4B038F5}" dateTime="2019-08-01T13:10:54" maxSheetId="7" userName="Pierre Antoine BRUNEL" r:id="rId124" minRId="2395">
    <sheetIdMap count="6">
      <sheetId val="1"/>
      <sheetId val="2"/>
      <sheetId val="6"/>
      <sheetId val="3"/>
      <sheetId val="4"/>
      <sheetId val="5"/>
    </sheetIdMap>
  </header>
  <header guid="{AB734D86-A75C-4F4E-B798-DB195738025C}" dateTime="2019-08-01T13:14:45" maxSheetId="7" userName="Atelier Sauces" r:id="rId125">
    <sheetIdMap count="6">
      <sheetId val="1"/>
      <sheetId val="2"/>
      <sheetId val="6"/>
      <sheetId val="3"/>
      <sheetId val="4"/>
      <sheetId val="5"/>
    </sheetIdMap>
  </header>
  <header guid="{BD821D7A-9AA2-44DA-A0C6-3E5EB1C4B984}" dateTime="2019-08-01T13:37:20" maxSheetId="7" userName="Pierre Antoine BRUNEL" r:id="rId126" minRId="2401" maxRId="2631">
    <sheetIdMap count="6">
      <sheetId val="1"/>
      <sheetId val="2"/>
      <sheetId val="6"/>
      <sheetId val="3"/>
      <sheetId val="4"/>
      <sheetId val="5"/>
    </sheetIdMap>
  </header>
  <header guid="{C26D5B26-0550-4F19-B2C8-8C83B023C2FB}" dateTime="2019-08-01T13:47:09" maxSheetId="7" userName="Pierre Antoine BRUNEL" r:id="rId127" minRId="2636" maxRId="2638">
    <sheetIdMap count="6">
      <sheetId val="1"/>
      <sheetId val="2"/>
      <sheetId val="6"/>
      <sheetId val="3"/>
      <sheetId val="4"/>
      <sheetId val="5"/>
    </sheetIdMap>
  </header>
  <header guid="{549C8AA2-A137-4C0C-8F94-EBBD35F70B0E}" dateTime="2019-08-01T14:01:36" maxSheetId="7" userName="Dominique JACQ" r:id="rId128" minRId="2643">
    <sheetIdMap count="6">
      <sheetId val="1"/>
      <sheetId val="2"/>
      <sheetId val="6"/>
      <sheetId val="3"/>
      <sheetId val="4"/>
      <sheetId val="5"/>
    </sheetIdMap>
  </header>
  <header guid="{912B6F7C-7132-4A69-A819-79B5E5815578}" dateTime="2019-08-01T15:16:23" maxSheetId="7" userName="Pierre Antoine BRUNEL" r:id="rId129" minRId="2644" maxRId="2733">
    <sheetIdMap count="6">
      <sheetId val="1"/>
      <sheetId val="2"/>
      <sheetId val="6"/>
      <sheetId val="3"/>
      <sheetId val="4"/>
      <sheetId val="5"/>
    </sheetIdMap>
  </header>
  <header guid="{57D560BE-6F23-4ED9-AB35-C7C8FC12E54C}" dateTime="2019-08-01T15:40:03" maxSheetId="7" userName="LIONEL GUILLOY" r:id="rId130" minRId="2738" maxRId="2741">
    <sheetIdMap count="6">
      <sheetId val="1"/>
      <sheetId val="2"/>
      <sheetId val="6"/>
      <sheetId val="3"/>
      <sheetId val="4"/>
      <sheetId val="5"/>
    </sheetIdMap>
  </header>
  <header guid="{7AAE3017-0ED8-49C4-90AA-5A8630578F52}" dateTime="2019-08-01T15:42:38" maxSheetId="7" userName="LIONEL GUILLOY" r:id="rId131" minRId="2745" maxRId="2746">
    <sheetIdMap count="6">
      <sheetId val="1"/>
      <sheetId val="2"/>
      <sheetId val="6"/>
      <sheetId val="3"/>
      <sheetId val="4"/>
      <sheetId val="5"/>
    </sheetIdMap>
  </header>
  <header guid="{B6E4C8CE-4760-43C4-9334-5505731D4079}" dateTime="2019-08-02T07:27:34" maxSheetId="7" userName="Dominique JACQ" r:id="rId132" minRId="2747">
    <sheetIdMap count="6">
      <sheetId val="1"/>
      <sheetId val="2"/>
      <sheetId val="6"/>
      <sheetId val="3"/>
      <sheetId val="4"/>
      <sheetId val="5"/>
    </sheetIdMap>
  </header>
  <header guid="{BE24DC63-16FF-4D88-A0E3-79210E08238E}" dateTime="2019-08-02T12:15:00" maxSheetId="7" userName="Pierre Antoine BRUNEL" r:id="rId133" minRId="2748" maxRId="2757">
    <sheetIdMap count="6">
      <sheetId val="1"/>
      <sheetId val="2"/>
      <sheetId val="6"/>
      <sheetId val="3"/>
      <sheetId val="4"/>
      <sheetId val="5"/>
    </sheetIdMap>
  </header>
  <header guid="{193E4AEF-4D77-4315-ABA6-0248341D193D}" dateTime="2019-08-02T12:20:58" maxSheetId="7" userName="Atelier Sauces" r:id="rId134" minRId="2762" maxRId="2767">
    <sheetIdMap count="6">
      <sheetId val="1"/>
      <sheetId val="2"/>
      <sheetId val="6"/>
      <sheetId val="3"/>
      <sheetId val="4"/>
      <sheetId val="5"/>
    </sheetIdMap>
  </header>
  <header guid="{4EC54B31-F8B8-4EF5-8218-C627836D9EC6}" dateTime="2019-08-02T12:21:42" maxSheetId="7" userName="Pierre Antoine BRUNEL" r:id="rId135">
    <sheetIdMap count="6">
      <sheetId val="1"/>
      <sheetId val="2"/>
      <sheetId val="6"/>
      <sheetId val="3"/>
      <sheetId val="4"/>
      <sheetId val="5"/>
    </sheetIdMap>
  </header>
  <header guid="{5FF4937F-5621-4DE2-9A97-EFEF5F48A7CA}" dateTime="2019-08-02T12:22:37" maxSheetId="7" userName="Atelier Sauces" r:id="rId136" minRId="2772">
    <sheetIdMap count="6">
      <sheetId val="1"/>
      <sheetId val="2"/>
      <sheetId val="6"/>
      <sheetId val="3"/>
      <sheetId val="4"/>
      <sheetId val="5"/>
    </sheetIdMap>
  </header>
  <header guid="{C3D533BB-27C6-4611-903D-836942E88AE8}" dateTime="2019-08-02T12:30:21" maxSheetId="7" userName="Pierre Antoine BRUNEL" r:id="rId137" minRId="2773" maxRId="2781">
    <sheetIdMap count="6">
      <sheetId val="1"/>
      <sheetId val="2"/>
      <sheetId val="6"/>
      <sheetId val="3"/>
      <sheetId val="4"/>
      <sheetId val="5"/>
    </sheetIdMap>
  </header>
  <header guid="{5E7574A8-18CE-4E51-B767-CBF21899FC61}" dateTime="2019-08-02T12:30:43" maxSheetId="7" userName="Pierre Antoine BRUNEL" r:id="rId138" minRId="2786" maxRId="2805">
    <sheetIdMap count="6">
      <sheetId val="1"/>
      <sheetId val="2"/>
      <sheetId val="6"/>
      <sheetId val="3"/>
      <sheetId val="4"/>
      <sheetId val="5"/>
    </sheetIdMap>
  </header>
  <header guid="{2EFE91F6-FC67-49DE-BDA9-6C05150D7F68}" dateTime="2019-08-02T12:33:59" maxSheetId="7" userName="Atelier Sauces" r:id="rId139" minRId="2806">
    <sheetIdMap count="6">
      <sheetId val="1"/>
      <sheetId val="2"/>
      <sheetId val="6"/>
      <sheetId val="3"/>
      <sheetId val="4"/>
      <sheetId val="5"/>
    </sheetIdMap>
  </header>
  <header guid="{F0214A1B-5CF9-4F0C-9EFF-417A5F58E59B}" dateTime="2019-08-05T06:03:33" maxSheetId="7" userName="Dominique JACQ" r:id="rId140" minRId="2812" maxRId="2813">
    <sheetIdMap count="6">
      <sheetId val="1"/>
      <sheetId val="2"/>
      <sheetId val="6"/>
      <sheetId val="3"/>
      <sheetId val="4"/>
      <sheetId val="5"/>
    </sheetIdMap>
  </header>
  <header guid="{F4FF4200-B24B-4FE5-BB69-A58FB9DEE6BD}" dateTime="2019-08-05T10:27:38" maxSheetId="7" userName="LIONEL GUILLOY" r:id="rId141" minRId="2814">
    <sheetIdMap count="6">
      <sheetId val="1"/>
      <sheetId val="2"/>
      <sheetId val="6"/>
      <sheetId val="3"/>
      <sheetId val="4"/>
      <sheetId val="5"/>
    </sheetIdMap>
  </header>
  <header guid="{02FCFB3D-B7E7-453B-ADD3-341B8990184B}" dateTime="2019-08-05T13:34:45" maxSheetId="7" userName="Dominique JACQ" r:id="rId142">
    <sheetIdMap count="6">
      <sheetId val="1"/>
      <sheetId val="2"/>
      <sheetId val="6"/>
      <sheetId val="3"/>
      <sheetId val="4"/>
      <sheetId val="5"/>
    </sheetIdMap>
  </header>
  <header guid="{5F41A10C-B464-40FA-A874-21900427CC16}" dateTime="2019-08-05T14:22:37" maxSheetId="7" userName="LIONEL GUILLOY" r:id="rId143">
    <sheetIdMap count="6">
      <sheetId val="1"/>
      <sheetId val="2"/>
      <sheetId val="6"/>
      <sheetId val="3"/>
      <sheetId val="4"/>
      <sheetId val="5"/>
    </sheetIdMap>
  </header>
  <header guid="{B774A523-8C44-45E3-86FC-5DA4EA728D20}" dateTime="2019-08-05T22:10:59" maxSheetId="7" userName="Atelier Sauces" r:id="rId144" minRId="2824" maxRId="2830">
    <sheetIdMap count="6">
      <sheetId val="1"/>
      <sheetId val="2"/>
      <sheetId val="6"/>
      <sheetId val="3"/>
      <sheetId val="4"/>
      <sheetId val="5"/>
    </sheetIdMap>
  </header>
  <header guid="{83CF1486-C941-44F5-BBBF-82B0B3ACA653}" dateTime="2019-08-06T02:26:19" maxSheetId="7" userName="Atelier Sauces" r:id="rId145" minRId="2836">
    <sheetIdMap count="6">
      <sheetId val="1"/>
      <sheetId val="2"/>
      <sheetId val="6"/>
      <sheetId val="3"/>
      <sheetId val="4"/>
      <sheetId val="5"/>
    </sheetIdMap>
  </header>
  <header guid="{D0B3BEBD-7999-4F63-B0D0-220E32486EF8}" dateTime="2019-08-06T06:11:23" maxSheetId="7" userName="Dominique JACQ" r:id="rId146" minRId="2837">
    <sheetIdMap count="6">
      <sheetId val="1"/>
      <sheetId val="2"/>
      <sheetId val="6"/>
      <sheetId val="3"/>
      <sheetId val="4"/>
      <sheetId val="5"/>
    </sheetIdMap>
  </header>
  <header guid="{5D1B99DB-924C-4E71-9EA6-34B10C41854F}" dateTime="2019-08-06T09:45:51" maxSheetId="7" userName="Atelier Sauces" r:id="rId147">
    <sheetIdMap count="6">
      <sheetId val="1"/>
      <sheetId val="2"/>
      <sheetId val="6"/>
      <sheetId val="3"/>
      <sheetId val="4"/>
      <sheetId val="5"/>
    </sheetIdMap>
  </header>
  <header guid="{0F3ABE3E-9D2C-466E-A2FF-473979E69AFC}" dateTime="2019-08-06T09:47:47" maxSheetId="7" userName="Atelier Sauces" r:id="rId148" minRId="2843" maxRId="2895">
    <sheetIdMap count="6">
      <sheetId val="1"/>
      <sheetId val="2"/>
      <sheetId val="6"/>
      <sheetId val="3"/>
      <sheetId val="4"/>
      <sheetId val="5"/>
    </sheetIdMap>
  </header>
  <header guid="{AD049611-393F-4110-8130-38CB6AB06BF4}" dateTime="2019-08-06T09:51:49" maxSheetId="7" userName="Atelier Sauces" r:id="rId149" minRId="2901" maxRId="2907">
    <sheetIdMap count="6">
      <sheetId val="1"/>
      <sheetId val="2"/>
      <sheetId val="6"/>
      <sheetId val="3"/>
      <sheetId val="4"/>
      <sheetId val="5"/>
    </sheetIdMap>
  </header>
  <header guid="{C3B1F0EE-EB46-45B3-BECA-07AF86779A23}" dateTime="2019-08-06T09:52:49" maxSheetId="7" userName="Dominique JACQ" r:id="rId150" minRId="2908">
    <sheetIdMap count="6">
      <sheetId val="1"/>
      <sheetId val="2"/>
      <sheetId val="6"/>
      <sheetId val="3"/>
      <sheetId val="4"/>
      <sheetId val="5"/>
    </sheetIdMap>
  </header>
  <header guid="{45295DB9-B16B-4E07-B619-1E0AAE95EF3A}" dateTime="2019-08-06T09:58:31" maxSheetId="7" userName="Pierre Antoine BRUNEL" r:id="rId151" minRId="2909">
    <sheetIdMap count="6">
      <sheetId val="1"/>
      <sheetId val="2"/>
      <sheetId val="6"/>
      <sheetId val="3"/>
      <sheetId val="4"/>
      <sheetId val="5"/>
    </sheetIdMap>
  </header>
  <header guid="{95AB45BE-C22E-45A3-990D-9FB09FFF943D}" dateTime="2019-08-06T09:59:27" maxSheetId="7" userName="Pierre Antoine BRUNEL" r:id="rId152" minRId="2914" maxRId="2918">
    <sheetIdMap count="6">
      <sheetId val="1"/>
      <sheetId val="2"/>
      <sheetId val="6"/>
      <sheetId val="3"/>
      <sheetId val="4"/>
      <sheetId val="5"/>
    </sheetIdMap>
  </header>
  <header guid="{DC449779-8DBE-4B4A-9BD2-7A5E0EC4531E}" dateTime="2019-08-06T10:49:17" maxSheetId="7" userName="Pierre Antoine BRUNEL" r:id="rId153" minRId="2919">
    <sheetIdMap count="6">
      <sheetId val="1"/>
      <sheetId val="2"/>
      <sheetId val="6"/>
      <sheetId val="3"/>
      <sheetId val="4"/>
      <sheetId val="5"/>
    </sheetIdMap>
  </header>
  <header guid="{6A69D6F7-21B1-4B94-A346-631D19BCCD0C}" dateTime="2019-08-06T10:52:11" maxSheetId="7" userName="Pierre Antoine BRUNEL" r:id="rId154" minRId="2924">
    <sheetIdMap count="6">
      <sheetId val="1"/>
      <sheetId val="2"/>
      <sheetId val="6"/>
      <sheetId val="3"/>
      <sheetId val="4"/>
      <sheetId val="5"/>
    </sheetIdMap>
  </header>
  <header guid="{B345585E-41C3-4A80-99AA-148B6690D569}" dateTime="2019-08-06T11:40:15" maxSheetId="7" userName="Pierre Antoine BRUNEL" r:id="rId155" minRId="2925" maxRId="2934">
    <sheetIdMap count="6">
      <sheetId val="1"/>
      <sheetId val="2"/>
      <sheetId val="6"/>
      <sheetId val="3"/>
      <sheetId val="4"/>
      <sheetId val="5"/>
    </sheetIdMap>
  </header>
  <header guid="{BD40D282-4BDB-423E-AF67-DFCEC9DAC4D5}" dateTime="2019-08-06T11:48:51" maxSheetId="7" userName="Atelier Sauces" r:id="rId156" minRId="2939">
    <sheetIdMap count="6">
      <sheetId val="1"/>
      <sheetId val="2"/>
      <sheetId val="6"/>
      <sheetId val="3"/>
      <sheetId val="4"/>
      <sheetId val="5"/>
    </sheetIdMap>
  </header>
  <header guid="{0D9BD798-1266-4F1B-A34E-F7E5F7C79565}" dateTime="2019-08-06T11:49:15" maxSheetId="7" userName="Atelier Sauces" r:id="rId157" minRId="2940" maxRId="2942">
    <sheetIdMap count="6">
      <sheetId val="1"/>
      <sheetId val="2"/>
      <sheetId val="6"/>
      <sheetId val="3"/>
      <sheetId val="4"/>
      <sheetId val="5"/>
    </sheetIdMap>
  </header>
  <header guid="{4B4E8A2A-15D9-40BB-8AEA-B2EE5EB607E4}" dateTime="2019-08-06T11:54:21" maxSheetId="7" userName="Pierre Antoine BRUNEL" r:id="rId158" minRId="2943" maxRId="2982">
    <sheetIdMap count="6">
      <sheetId val="1"/>
      <sheetId val="2"/>
      <sheetId val="6"/>
      <sheetId val="3"/>
      <sheetId val="4"/>
      <sheetId val="5"/>
    </sheetIdMap>
  </header>
  <header guid="{27BBB58A-F492-4A7E-A646-9520662193E4}" dateTime="2019-08-06T11:59:31" maxSheetId="7" userName="Pierre Antoine BRUNEL" r:id="rId159" minRId="2983" maxRId="2986">
    <sheetIdMap count="6">
      <sheetId val="1"/>
      <sheetId val="2"/>
      <sheetId val="6"/>
      <sheetId val="3"/>
      <sheetId val="4"/>
      <sheetId val="5"/>
    </sheetIdMap>
  </header>
  <header guid="{A320E1D8-76A8-4CE1-B045-B3FAD2EDD641}" dateTime="2019-08-06T12:41:32" maxSheetId="7" userName="Pierre Antoine BRUNEL" r:id="rId160">
    <sheetIdMap count="6">
      <sheetId val="1"/>
      <sheetId val="2"/>
      <sheetId val="6"/>
      <sheetId val="3"/>
      <sheetId val="4"/>
      <sheetId val="5"/>
    </sheetIdMap>
  </header>
  <header guid="{A5CAF58D-C7F9-430E-8D4D-E8930E2E4691}" dateTime="2019-08-06T13:03:18" maxSheetId="7" userName="Dominique JACQ" r:id="rId161">
    <sheetIdMap count="6">
      <sheetId val="1"/>
      <sheetId val="2"/>
      <sheetId val="6"/>
      <sheetId val="3"/>
      <sheetId val="4"/>
      <sheetId val="5"/>
    </sheetIdMap>
  </header>
  <header guid="{639963A1-94A1-4233-BE9D-F4DD15F0CF89}" dateTime="2019-08-06T13:53:56" maxSheetId="7" userName="Dominique JACQ" r:id="rId162" minRId="2994" maxRId="2998">
    <sheetIdMap count="6">
      <sheetId val="1"/>
      <sheetId val="2"/>
      <sheetId val="6"/>
      <sheetId val="3"/>
      <sheetId val="4"/>
      <sheetId val="5"/>
    </sheetIdMap>
  </header>
  <header guid="{E9764273-86B2-42F4-8391-AF61644E1BD5}" dateTime="2019-08-06T16:16:33" maxSheetId="7" userName="Atelier Sauces" r:id="rId163" minRId="2999">
    <sheetIdMap count="6">
      <sheetId val="1"/>
      <sheetId val="2"/>
      <sheetId val="6"/>
      <sheetId val="3"/>
      <sheetId val="4"/>
      <sheetId val="5"/>
    </sheetIdMap>
  </header>
  <header guid="{75411089-51AF-4E46-BF7F-BB66B0E3AD43}" dateTime="2019-08-07T05:02:15" maxSheetId="7" userName="Atelier Sauces" r:id="rId164" minRId="3000" maxRId="3014">
    <sheetIdMap count="6">
      <sheetId val="1"/>
      <sheetId val="2"/>
      <sheetId val="6"/>
      <sheetId val="3"/>
      <sheetId val="4"/>
      <sheetId val="5"/>
    </sheetIdMap>
  </header>
  <header guid="{0C73D9AC-2AA2-4C85-B065-D26992762025}" dateTime="2019-08-07T07:04:37" maxSheetId="7" userName="Dominique JACQ" r:id="rId165" minRId="3020" maxRId="3021">
    <sheetIdMap count="6">
      <sheetId val="1"/>
      <sheetId val="2"/>
      <sheetId val="6"/>
      <sheetId val="3"/>
      <sheetId val="4"/>
      <sheetId val="5"/>
    </sheetIdMap>
  </header>
  <header guid="{4EDD7145-6B5E-404C-BA57-54EEB8848535}" dateTime="2019-08-07T07:25:17" maxSheetId="7" userName="LIONEL GUILLOY" r:id="rId166" minRId="3022" maxRId="3055">
    <sheetIdMap count="6">
      <sheetId val="1"/>
      <sheetId val="2"/>
      <sheetId val="6"/>
      <sheetId val="3"/>
      <sheetId val="4"/>
      <sheetId val="5"/>
    </sheetIdMap>
  </header>
  <header guid="{D01D19C1-D37D-4B45-9448-95EA9596583F}" dateTime="2019-08-07T10:02:16" maxSheetId="7" userName="Atelier Sauces" r:id="rId167" minRId="3059">
    <sheetIdMap count="6">
      <sheetId val="1"/>
      <sheetId val="2"/>
      <sheetId val="6"/>
      <sheetId val="3"/>
      <sheetId val="4"/>
      <sheetId val="5"/>
    </sheetIdMap>
  </header>
  <header guid="{461EE172-D3E3-4F98-8316-4E7CF3E4B655}" dateTime="2019-08-07T10:04:26" maxSheetId="7" userName="Atelier Sauces" r:id="rId168" minRId="3060">
    <sheetIdMap count="6">
      <sheetId val="1"/>
      <sheetId val="2"/>
      <sheetId val="6"/>
      <sheetId val="3"/>
      <sheetId val="4"/>
      <sheetId val="5"/>
    </sheetIdMap>
  </header>
  <header guid="{85E2D4D2-D673-425A-B5FC-F229E967C101}" dateTime="2019-08-07T10:39:49" maxSheetId="7" userName="Pierre Antoine BRUNEL" r:id="rId169" minRId="3061" maxRId="3111">
    <sheetIdMap count="6">
      <sheetId val="1"/>
      <sheetId val="2"/>
      <sheetId val="6"/>
      <sheetId val="3"/>
      <sheetId val="4"/>
      <sheetId val="5"/>
    </sheetIdMap>
  </header>
  <header guid="{EE651B2C-54BA-4C64-9E2C-682900D842DA}" dateTime="2019-08-07T10:55:22" maxSheetId="7" userName="Dominique JACQ" r:id="rId170" minRId="3116">
    <sheetIdMap count="6">
      <sheetId val="1"/>
      <sheetId val="2"/>
      <sheetId val="6"/>
      <sheetId val="3"/>
      <sheetId val="4"/>
      <sheetId val="5"/>
    </sheetIdMap>
  </header>
  <header guid="{4BBD7A6E-12B5-4FB8-B13C-D26311DE5697}" dateTime="2019-08-07T11:02:47" maxSheetId="7" userName="Pierre Antoine BRUNEL" r:id="rId171" minRId="3117" maxRId="3135">
    <sheetIdMap count="6">
      <sheetId val="1"/>
      <sheetId val="2"/>
      <sheetId val="6"/>
      <sheetId val="3"/>
      <sheetId val="4"/>
      <sheetId val="5"/>
    </sheetIdMap>
  </header>
  <header guid="{41C38E99-57D8-491C-91B1-5013D9F361E5}" dateTime="2019-08-07T11:48:24" maxSheetId="7" userName="Pierre Antoine BRUNEL" r:id="rId172" minRId="3140" maxRId="3316">
    <sheetIdMap count="6">
      <sheetId val="1"/>
      <sheetId val="2"/>
      <sheetId val="6"/>
      <sheetId val="3"/>
      <sheetId val="4"/>
      <sheetId val="5"/>
    </sheetIdMap>
  </header>
  <header guid="{36A42531-92A3-43DB-8F77-069B98A87C9D}" dateTime="2019-08-07T12:16:20" maxSheetId="7" userName="Pierre Antoine BRUNEL" r:id="rId173" minRId="3321" maxRId="3360">
    <sheetIdMap count="6">
      <sheetId val="1"/>
      <sheetId val="2"/>
      <sheetId val="6"/>
      <sheetId val="3"/>
      <sheetId val="4"/>
      <sheetId val="5"/>
    </sheetIdMap>
  </header>
  <header guid="{0802FABF-E767-49B8-9481-D5251B9F44EB}" dateTime="2019-08-07T12:18:32" maxSheetId="7" userName="Pierre Antoine BRUNEL" r:id="rId174" minRId="3366" maxRId="3367">
    <sheetIdMap count="6">
      <sheetId val="1"/>
      <sheetId val="2"/>
      <sheetId val="6"/>
      <sheetId val="3"/>
      <sheetId val="4"/>
      <sheetId val="5"/>
    </sheetIdMap>
  </header>
  <header guid="{8D409850-EC2D-46C5-AAB2-06092AC47A64}" dateTime="2019-08-07T12:29:20" maxSheetId="7" userName="Dominique JACQ" r:id="rId175">
    <sheetIdMap count="6">
      <sheetId val="1"/>
      <sheetId val="2"/>
      <sheetId val="6"/>
      <sheetId val="3"/>
      <sheetId val="4"/>
      <sheetId val="5"/>
    </sheetIdMap>
  </header>
  <header guid="{9D727474-AB23-4B63-A721-E4E828C56CF0}" dateTime="2019-08-07T14:09:51" maxSheetId="7" userName="Pierre Antoine BRUNEL" r:id="rId176">
    <sheetIdMap count="6">
      <sheetId val="1"/>
      <sheetId val="2"/>
      <sheetId val="6"/>
      <sheetId val="3"/>
      <sheetId val="4"/>
      <sheetId val="5"/>
    </sheetIdMap>
  </header>
  <header guid="{3CB7F012-6FC1-45E9-A841-C52B25D297BB}" dateTime="2019-08-07T14:25:55" maxSheetId="7" userName="Pierre Antoine BRUNEL" r:id="rId177">
    <sheetIdMap count="6">
      <sheetId val="1"/>
      <sheetId val="2"/>
      <sheetId val="6"/>
      <sheetId val="3"/>
      <sheetId val="4"/>
      <sheetId val="5"/>
    </sheetIdMap>
  </header>
  <header guid="{23562146-2F07-4E83-BF7B-943D7709D902}" dateTime="2019-08-07T14:43:12" maxSheetId="7" userName="Pierre Antoine BRUNEL" r:id="rId178" minRId="3378" maxRId="3431">
    <sheetIdMap count="6">
      <sheetId val="1"/>
      <sheetId val="2"/>
      <sheetId val="6"/>
      <sheetId val="3"/>
      <sheetId val="4"/>
      <sheetId val="5"/>
    </sheetIdMap>
  </header>
  <header guid="{D0FC004D-B7D4-4F28-9AFD-8351E328E5DD}" dateTime="2019-08-07T14:43:48" maxSheetId="7" userName="Pierre Antoine BRUNEL" r:id="rId179" minRId="3436">
    <sheetIdMap count="6">
      <sheetId val="1"/>
      <sheetId val="2"/>
      <sheetId val="6"/>
      <sheetId val="3"/>
      <sheetId val="4"/>
      <sheetId val="5"/>
    </sheetIdMap>
  </header>
  <header guid="{30EEA6AA-AD75-43FD-9639-A68871A311E6}" dateTime="2019-08-07T14:43:55" maxSheetId="7" userName="Pierre Antoine BRUNEL" r:id="rId180" minRId="3437">
    <sheetIdMap count="6">
      <sheetId val="1"/>
      <sheetId val="2"/>
      <sheetId val="6"/>
      <sheetId val="3"/>
      <sheetId val="4"/>
      <sheetId val="5"/>
    </sheetIdMap>
  </header>
  <header guid="{C60769B9-541A-4A49-A95C-802522703266}" dateTime="2019-08-07T14:44:29" maxSheetId="7" userName="Pierre Antoine BRUNEL" r:id="rId181" minRId="3438">
    <sheetIdMap count="6">
      <sheetId val="1"/>
      <sheetId val="2"/>
      <sheetId val="6"/>
      <sheetId val="3"/>
      <sheetId val="4"/>
      <sheetId val="5"/>
    </sheetIdMap>
  </header>
  <header guid="{B4BBA79E-FCD1-43DA-AFA4-D9D355287318}" dateTime="2019-08-07T14:47:12" maxSheetId="7" userName="Pierre Antoine BRUNEL" r:id="rId182" minRId="3443" maxRId="3445">
    <sheetIdMap count="6">
      <sheetId val="1"/>
      <sheetId val="2"/>
      <sheetId val="6"/>
      <sheetId val="3"/>
      <sheetId val="4"/>
      <sheetId val="5"/>
    </sheetIdMap>
  </header>
  <header guid="{5D772C77-F72D-42BA-B26A-3FA13123A2FE}" dateTime="2019-08-07T16:01:45" maxSheetId="7" userName="LIONEL GUILLOY" r:id="rId183" minRId="3450" maxRId="3458">
    <sheetIdMap count="6">
      <sheetId val="1"/>
      <sheetId val="2"/>
      <sheetId val="6"/>
      <sheetId val="3"/>
      <sheetId val="4"/>
      <sheetId val="5"/>
    </sheetIdMap>
  </header>
  <header guid="{7885DDE4-6A35-41C5-8FEC-8BFAE8E0ED1B}" dateTime="2019-08-07T16:38:11" maxSheetId="7" userName="Pierre Antoine BRUNEL" r:id="rId184" minRId="3462" maxRId="3477">
    <sheetIdMap count="6">
      <sheetId val="1"/>
      <sheetId val="2"/>
      <sheetId val="6"/>
      <sheetId val="3"/>
      <sheetId val="4"/>
      <sheetId val="5"/>
    </sheetIdMap>
  </header>
  <header guid="{0FDA8CE4-10AA-4C0E-8616-598578A66412}" dateTime="2019-08-07T16:38:39" maxSheetId="7" userName="Pierre Antoine BRUNEL" r:id="rId185" minRId="3482" maxRId="3492">
    <sheetIdMap count="6">
      <sheetId val="1"/>
      <sheetId val="2"/>
      <sheetId val="6"/>
      <sheetId val="3"/>
      <sheetId val="4"/>
      <sheetId val="5"/>
    </sheetIdMap>
  </header>
  <header guid="{36C553CA-5E71-49A1-830B-65207D79785F}" dateTime="2019-08-07T16:38:51" maxSheetId="7" userName="Pierre Antoine BRUNEL" r:id="rId186" minRId="3497">
    <sheetIdMap count="6">
      <sheetId val="1"/>
      <sheetId val="2"/>
      <sheetId val="6"/>
      <sheetId val="3"/>
      <sheetId val="4"/>
      <sheetId val="5"/>
    </sheetIdMap>
  </header>
  <header guid="{8C21C9D9-DCEB-4320-BEA4-5930A9A47D40}" dateTime="2019-08-07T17:21:44" maxSheetId="7" userName="LIONEL GUILLOY" r:id="rId187" minRId="3498" maxRId="3503">
    <sheetIdMap count="6">
      <sheetId val="1"/>
      <sheetId val="2"/>
      <sheetId val="6"/>
      <sheetId val="3"/>
      <sheetId val="4"/>
      <sheetId val="5"/>
    </sheetIdMap>
  </header>
  <header guid="{8E9606CD-2238-4159-B3ED-B2E2D03BE0EA}" dateTime="2019-08-07T17:31:18" maxSheetId="7" userName="Pierre Antoine BRUNEL" r:id="rId188">
    <sheetIdMap count="6">
      <sheetId val="1"/>
      <sheetId val="2"/>
      <sheetId val="6"/>
      <sheetId val="3"/>
      <sheetId val="4"/>
      <sheetId val="5"/>
    </sheetIdMap>
  </header>
  <header guid="{6C8BA214-CC85-49F3-8FD9-1A939BB4BB16}" dateTime="2019-08-08T10:14:12" maxSheetId="7" userName="Atelier Sauces" r:id="rId189">
    <sheetIdMap count="6">
      <sheetId val="1"/>
      <sheetId val="2"/>
      <sheetId val="6"/>
      <sheetId val="3"/>
      <sheetId val="4"/>
      <sheetId val="5"/>
    </sheetIdMap>
  </header>
  <header guid="{89A1CA1C-DC66-4F9C-80B1-5849D5E9BC58}" dateTime="2019-08-09T09:41:29" maxSheetId="7" userName="Atelier Sauces" r:id="rId190">
    <sheetIdMap count="6">
      <sheetId val="1"/>
      <sheetId val="2"/>
      <sheetId val="6"/>
      <sheetId val="3"/>
      <sheetId val="4"/>
      <sheetId val="5"/>
    </sheetIdMap>
  </header>
  <header guid="{5EF372BF-A6A9-4DD3-872D-DA4AC6153791}" dateTime="2019-08-12T08:31:57" maxSheetId="7" userName="LIONEL GUILLOY" r:id="rId191" minRId="3521" maxRId="3529">
    <sheetIdMap count="6">
      <sheetId val="1"/>
      <sheetId val="2"/>
      <sheetId val="6"/>
      <sheetId val="3"/>
      <sheetId val="4"/>
      <sheetId val="5"/>
    </sheetIdMap>
  </header>
  <header guid="{EEC9CE34-F39B-4DBA-A6F0-F8DD09CE48FF}" dateTime="2019-08-12T12:55:16" maxSheetId="7" userName="Atelier Sauces" r:id="rId192">
    <sheetIdMap count="6">
      <sheetId val="1"/>
      <sheetId val="2"/>
      <sheetId val="6"/>
      <sheetId val="3"/>
      <sheetId val="4"/>
      <sheetId val="5"/>
    </sheetIdMap>
  </header>
  <header guid="{132E676F-E114-4E16-B536-940C92396474}" dateTime="2019-08-13T11:27:18" maxSheetId="7" userName="LIONEL GUILLOY" r:id="rId193" minRId="3538">
    <sheetIdMap count="6">
      <sheetId val="1"/>
      <sheetId val="2"/>
      <sheetId val="6"/>
      <sheetId val="3"/>
      <sheetId val="4"/>
      <sheetId val="5"/>
    </sheetIdMap>
  </header>
  <header guid="{0C75DFD5-A900-462B-A943-B1A1AD093F55}" dateTime="2019-08-13T11:27:38" maxSheetId="7" userName="LIONEL GUILLOY" r:id="rId194" minRId="3542">
    <sheetIdMap count="6">
      <sheetId val="1"/>
      <sheetId val="2"/>
      <sheetId val="6"/>
      <sheetId val="3"/>
      <sheetId val="4"/>
      <sheetId val="5"/>
    </sheetIdMap>
  </header>
  <header guid="{06D74EC7-EEF4-48B6-824D-74950F4EAD2A}" dateTime="2019-08-13T12:45:54" maxSheetId="7" userName="Atelier Sauces" r:id="rId195" minRId="3543" maxRId="3545">
    <sheetIdMap count="6">
      <sheetId val="1"/>
      <sheetId val="2"/>
      <sheetId val="6"/>
      <sheetId val="3"/>
      <sheetId val="4"/>
      <sheetId val="5"/>
    </sheetIdMap>
  </header>
  <header guid="{F0CC52C4-CF96-46FF-97A8-768BD514F994}" dateTime="2019-08-14T09:55:11" maxSheetId="7" userName="LIONEL GUILLOY" r:id="rId196" minRId="3546">
    <sheetIdMap count="6">
      <sheetId val="1"/>
      <sheetId val="2"/>
      <sheetId val="6"/>
      <sheetId val="3"/>
      <sheetId val="4"/>
      <sheetId val="5"/>
    </sheetIdMap>
  </header>
  <header guid="{2B24FBD5-7E79-4B80-9020-D52FEAEC2CE0}" dateTime="2019-08-14T11:57:51" maxSheetId="7" userName="Pierre Antoine BRUNEL" r:id="rId197" minRId="3550" maxRId="3820">
    <sheetIdMap count="6">
      <sheetId val="1"/>
      <sheetId val="2"/>
      <sheetId val="6"/>
      <sheetId val="3"/>
      <sheetId val="4"/>
      <sheetId val="5"/>
    </sheetIdMap>
  </header>
  <header guid="{D37BD459-2558-4E3C-B894-7C53DBFE401D}" dateTime="2019-08-14T11:58:24" maxSheetId="7" userName="Pierre Antoine BRUNEL" r:id="rId198" minRId="3825" maxRId="3830">
    <sheetIdMap count="6">
      <sheetId val="1"/>
      <sheetId val="2"/>
      <sheetId val="6"/>
      <sheetId val="3"/>
      <sheetId val="4"/>
      <sheetId val="5"/>
    </sheetIdMap>
  </header>
  <header guid="{62F1539C-B734-4BD4-AD1E-B93F55339926}" dateTime="2019-08-14T12:03:04" maxSheetId="7" userName="Pierre Antoine BRUNEL" r:id="rId199" minRId="3831" maxRId="3871">
    <sheetIdMap count="6">
      <sheetId val="1"/>
      <sheetId val="2"/>
      <sheetId val="6"/>
      <sheetId val="3"/>
      <sheetId val="4"/>
      <sheetId val="5"/>
    </sheetIdMap>
  </header>
  <header guid="{FB61577B-8ED4-4CEB-96FB-30F079BDC935}" dateTime="2019-08-14T12:16:09" maxSheetId="7" userName="Pierre Antoine BRUNEL" r:id="rId200" minRId="3876" maxRId="3918">
    <sheetIdMap count="6">
      <sheetId val="1"/>
      <sheetId val="2"/>
      <sheetId val="6"/>
      <sheetId val="3"/>
      <sheetId val="4"/>
      <sheetId val="5"/>
    </sheetIdMap>
  </header>
  <header guid="{672E9646-5E6D-4A14-AE90-E67BC0B035E8}" dateTime="2019-08-14T12:22:51" maxSheetId="7" userName="Pierre Antoine BRUNEL" r:id="rId201" minRId="3923" maxRId="3928">
    <sheetIdMap count="6">
      <sheetId val="1"/>
      <sheetId val="2"/>
      <sheetId val="6"/>
      <sheetId val="3"/>
      <sheetId val="4"/>
      <sheetId val="5"/>
    </sheetIdMap>
  </header>
  <header guid="{79CB7715-0196-41A9-8DBE-3FCC328F1747}" dateTime="2019-08-14T12:26:28" maxSheetId="7" userName="Atelier Sauces" r:id="rId202" minRId="3933" maxRId="3935">
    <sheetIdMap count="6">
      <sheetId val="1"/>
      <sheetId val="2"/>
      <sheetId val="6"/>
      <sheetId val="3"/>
      <sheetId val="4"/>
      <sheetId val="5"/>
    </sheetIdMap>
  </header>
  <header guid="{094F244F-F5B8-4DD5-8027-CF46D57B017C}" dateTime="2019-08-14T12:27:19" maxSheetId="7" userName="LIONEL GUILLOY" r:id="rId203">
    <sheetIdMap count="6">
      <sheetId val="1"/>
      <sheetId val="2"/>
      <sheetId val="6"/>
      <sheetId val="3"/>
      <sheetId val="4"/>
      <sheetId val="5"/>
    </sheetIdMap>
  </header>
  <header guid="{4828CC9F-9B0F-42E2-B0D4-93E9D145A214}" dateTime="2019-08-14T12:37:31" maxSheetId="7" userName="Pierre Antoine BRUNEL" r:id="rId204" minRId="3944" maxRId="3945">
    <sheetIdMap count="6">
      <sheetId val="1"/>
      <sheetId val="2"/>
      <sheetId val="6"/>
      <sheetId val="3"/>
      <sheetId val="4"/>
      <sheetId val="5"/>
    </sheetIdMap>
  </header>
  <header guid="{1A8F4CBA-34E1-41BA-8F1D-2DECC9A30F35}" dateTime="2019-08-14T12:44:37" maxSheetId="7" userName="LIONEL GUILLOY" r:id="rId205" minRId="3946" maxRId="3981">
    <sheetIdMap count="6">
      <sheetId val="1"/>
      <sheetId val="2"/>
      <sheetId val="6"/>
      <sheetId val="3"/>
      <sheetId val="4"/>
      <sheetId val="5"/>
    </sheetIdMap>
  </header>
  <header guid="{AEDA44F0-A945-4212-A314-D245DAFE73D3}" dateTime="2019-08-14T12:48:46" maxSheetId="7" userName="Atelier Sauces" r:id="rId206">
    <sheetIdMap count="6">
      <sheetId val="1"/>
      <sheetId val="2"/>
      <sheetId val="6"/>
      <sheetId val="3"/>
      <sheetId val="4"/>
      <sheetId val="5"/>
    </sheetIdMap>
  </header>
  <header guid="{3844B770-7AB5-4133-8697-C1F2009526B2}" dateTime="2019-08-14T14:57:58" maxSheetId="7" userName="Pierre Antoine BRUNEL" r:id="rId207" minRId="3990" maxRId="4010">
    <sheetIdMap count="6">
      <sheetId val="1"/>
      <sheetId val="2"/>
      <sheetId val="6"/>
      <sheetId val="3"/>
      <sheetId val="4"/>
      <sheetId val="5"/>
    </sheetIdMap>
  </header>
  <header guid="{82B7E7B0-63C1-4E21-8C1D-0D876EC8C9CD}" dateTime="2019-08-19T06:15:20" maxSheetId="7" userName="LIONEL GUILLOY" r:id="rId208" minRId="4015" maxRId="4016">
    <sheetIdMap count="6">
      <sheetId val="1"/>
      <sheetId val="2"/>
      <sheetId val="6"/>
      <sheetId val="3"/>
      <sheetId val="4"/>
      <sheetId val="5"/>
    </sheetIdMap>
  </header>
  <header guid="{12D76E33-1D81-4D82-8A1C-CFE827952CA1}" dateTime="2019-08-19T14:12:39" maxSheetId="7" userName="Atelier Sauces" r:id="rId209">
    <sheetIdMap count="6">
      <sheetId val="1"/>
      <sheetId val="2"/>
      <sheetId val="6"/>
      <sheetId val="3"/>
      <sheetId val="4"/>
      <sheetId val="5"/>
    </sheetIdMap>
  </header>
  <header guid="{92739FFB-3F21-496B-BDFA-7E3E69312695}" dateTime="2019-08-19T15:28:44" maxSheetId="7" userName="Atelier Sauces" r:id="rId210">
    <sheetIdMap count="6">
      <sheetId val="1"/>
      <sheetId val="2"/>
      <sheetId val="6"/>
      <sheetId val="3"/>
      <sheetId val="4"/>
      <sheetId val="5"/>
    </sheetIdMap>
  </header>
  <header guid="{DA57929F-AFCD-46BF-A4F0-107278D40226}" dateTime="2019-08-20T07:46:09" maxSheetId="7" userName="Atelier Sauces" r:id="rId211" minRId="4030" maxRId="4032">
    <sheetIdMap count="6">
      <sheetId val="1"/>
      <sheetId val="2"/>
      <sheetId val="6"/>
      <sheetId val="3"/>
      <sheetId val="4"/>
      <sheetId val="5"/>
    </sheetIdMap>
  </header>
  <header guid="{6A2BE6E4-0A82-4746-8431-9FB8C326AFAC}" dateTime="2019-08-20T07:59:03" maxSheetId="7" userName="Atelier Sauces" r:id="rId212" minRId="4038" maxRId="4072">
    <sheetIdMap count="6">
      <sheetId val="1"/>
      <sheetId val="2"/>
      <sheetId val="6"/>
      <sheetId val="3"/>
      <sheetId val="4"/>
      <sheetId val="5"/>
    </sheetIdMap>
  </header>
  <header guid="{82B971E4-25B3-44A7-AB82-046FE6FECFED}" dateTime="2019-08-20T08:00:47" maxSheetId="7" userName="Atelier Sauces" r:id="rId213">
    <sheetIdMap count="6">
      <sheetId val="1"/>
      <sheetId val="2"/>
      <sheetId val="6"/>
      <sheetId val="3"/>
      <sheetId val="4"/>
      <sheetId val="5"/>
    </sheetIdMap>
  </header>
  <header guid="{1EE4ABA8-2101-4BA3-933A-C15C37B562DB}" dateTime="2019-08-20T09:47:00" maxSheetId="7" userName="Pierre Antoine BRUNEL" r:id="rId214" minRId="4083" maxRId="4113">
    <sheetIdMap count="6">
      <sheetId val="1"/>
      <sheetId val="2"/>
      <sheetId val="6"/>
      <sheetId val="3"/>
      <sheetId val="4"/>
      <sheetId val="5"/>
    </sheetIdMap>
  </header>
  <header guid="{CE4F95C9-AB86-41E4-ADEF-852F31E5D79C}" dateTime="2019-08-20T14:28:03" maxSheetId="7" userName="Atelier Sauces" r:id="rId215">
    <sheetIdMap count="6">
      <sheetId val="1"/>
      <sheetId val="2"/>
      <sheetId val="6"/>
      <sheetId val="3"/>
      <sheetId val="4"/>
      <sheetId val="5"/>
    </sheetIdMap>
  </header>
  <header guid="{0CE95B8E-FA9C-4443-A523-E2EF0FB830DB}" dateTime="2019-08-20T15:41:27" maxSheetId="7" userName="Atelier Sauces" r:id="rId216" minRId="4123" maxRId="4132">
    <sheetIdMap count="6">
      <sheetId val="1"/>
      <sheetId val="2"/>
      <sheetId val="6"/>
      <sheetId val="3"/>
      <sheetId val="4"/>
      <sheetId val="5"/>
    </sheetIdMap>
  </header>
  <header guid="{724958D5-60AA-4D13-BDF1-F6E8026B8346}" dateTime="2019-08-20T15:52:06" maxSheetId="7" userName="Atelier Sauces" r:id="rId217" minRId="4138" maxRId="4161">
    <sheetIdMap count="6">
      <sheetId val="1"/>
      <sheetId val="2"/>
      <sheetId val="6"/>
      <sheetId val="3"/>
      <sheetId val="4"/>
      <sheetId val="5"/>
    </sheetIdMap>
  </header>
  <header guid="{CEE600F8-1DF1-4AAA-B791-9E71D88577C1}" dateTime="2019-08-20T16:35:19" maxSheetId="7" userName="Pierre Antoine BRUNEL" r:id="rId218" minRId="4167" maxRId="4206">
    <sheetIdMap count="6">
      <sheetId val="1"/>
      <sheetId val="2"/>
      <sheetId val="6"/>
      <sheetId val="3"/>
      <sheetId val="4"/>
      <sheetId val="5"/>
    </sheetIdMap>
  </header>
  <header guid="{4CFE81DC-5BE7-4517-9BC7-12BD44982381}" dateTime="2019-08-21T09:14:47" maxSheetId="7" userName="Pierre Antoine BRUNEL" r:id="rId219" minRId="4211">
    <sheetIdMap count="6">
      <sheetId val="1"/>
      <sheetId val="2"/>
      <sheetId val="6"/>
      <sheetId val="3"/>
      <sheetId val="4"/>
      <sheetId val="5"/>
    </sheetIdMap>
  </header>
  <header guid="{9C1DC83C-6A10-430B-9E9B-280087FB1FE9}" dateTime="2019-08-21T10:35:21" maxSheetId="7" userName="Pierre Antoine BRUNEL" r:id="rId220" minRId="4216" maxRId="4481">
    <sheetIdMap count="6">
      <sheetId val="1"/>
      <sheetId val="2"/>
      <sheetId val="6"/>
      <sheetId val="3"/>
      <sheetId val="4"/>
      <sheetId val="5"/>
    </sheetIdMap>
  </header>
  <header guid="{9CC7C461-2049-4893-BF13-1EBA1BCDF522}" dateTime="2019-08-21T15:34:01" maxSheetId="7" userName="Pierre Antoine BRUNEL" r:id="rId221" minRId="4486">
    <sheetIdMap count="6">
      <sheetId val="1"/>
      <sheetId val="2"/>
      <sheetId val="6"/>
      <sheetId val="3"/>
      <sheetId val="4"/>
      <sheetId val="5"/>
    </sheetIdMap>
  </header>
  <header guid="{6C96CE2D-63EA-4CF2-8772-370D14066070}" dateTime="2019-08-21T15:50:53" maxSheetId="7" userName="Pierre Antoine BRUNEL" r:id="rId222" minRId="4491" maxRId="4515">
    <sheetIdMap count="6">
      <sheetId val="1"/>
      <sheetId val="2"/>
      <sheetId val="6"/>
      <sheetId val="3"/>
      <sheetId val="4"/>
      <sheetId val="5"/>
    </sheetIdMap>
  </header>
  <header guid="{2B423C49-73F9-4B56-A894-134325D8DBB8}" dateTime="2019-08-21T15:51:10" maxSheetId="7" userName="Pierre Antoine BRUNEL" r:id="rId223" minRId="4520">
    <sheetIdMap count="6">
      <sheetId val="1"/>
      <sheetId val="2"/>
      <sheetId val="6"/>
      <sheetId val="3"/>
      <sheetId val="4"/>
      <sheetId val="5"/>
    </sheetIdMap>
  </header>
  <header guid="{772BAA9F-0A24-4DF5-98D6-AA0D6116F2FF}" dateTime="2019-08-21T21:34:22" maxSheetId="7" userName="Atelier Sauces" r:id="rId224">
    <sheetIdMap count="6">
      <sheetId val="1"/>
      <sheetId val="2"/>
      <sheetId val="6"/>
      <sheetId val="3"/>
      <sheetId val="4"/>
      <sheetId val="5"/>
    </sheetIdMap>
  </header>
  <header guid="{9D414F9B-2BB0-460E-8DB9-81EF602A1AA7}" dateTime="2019-08-22T14:48:39" maxSheetId="7" userName="Pierre Antoine BRUNEL" r:id="rId225" minRId="4526">
    <sheetIdMap count="6">
      <sheetId val="1"/>
      <sheetId val="2"/>
      <sheetId val="6"/>
      <sheetId val="3"/>
      <sheetId val="4"/>
      <sheetId val="5"/>
    </sheetIdMap>
  </header>
  <header guid="{9DFAD9C7-982E-440E-9374-ED795DDA8958}" dateTime="2019-08-22T15:36:49" maxSheetId="7" userName="Pierre Antoine BRUNEL" r:id="rId226">
    <sheetIdMap count="6">
      <sheetId val="1"/>
      <sheetId val="2"/>
      <sheetId val="6"/>
      <sheetId val="3"/>
      <sheetId val="4"/>
      <sheetId val="5"/>
    </sheetIdMap>
  </header>
  <header guid="{39CFA5EA-EE5C-4969-90FF-563F338DDE44}" dateTime="2019-08-22T16:17:01" maxSheetId="7" userName="Pierre Antoine BRUNEL" r:id="rId227" minRId="4535" maxRId="4560">
    <sheetIdMap count="6">
      <sheetId val="1"/>
      <sheetId val="2"/>
      <sheetId val="6"/>
      <sheetId val="3"/>
      <sheetId val="4"/>
      <sheetId val="5"/>
    </sheetIdMap>
  </header>
  <header guid="{AFB81AB9-DCC3-405B-AF09-7E3458968115}" dateTime="2019-08-22T16:44:17" maxSheetId="7" userName="Pierre Antoine BRUNEL" r:id="rId228" minRId="4565">
    <sheetIdMap count="6">
      <sheetId val="1"/>
      <sheetId val="2"/>
      <sheetId val="6"/>
      <sheetId val="3"/>
      <sheetId val="4"/>
      <sheetId val="5"/>
    </sheetIdMap>
  </header>
  <header guid="{E862C3E7-C4B2-4CE7-96BC-9BCD53938E55}" dateTime="2019-08-22T16:44:48" maxSheetId="7" userName="Pierre Antoine BRUNEL" r:id="rId229">
    <sheetIdMap count="6">
      <sheetId val="1"/>
      <sheetId val="2"/>
      <sheetId val="6"/>
      <sheetId val="3"/>
      <sheetId val="4"/>
      <sheetId val="5"/>
    </sheetIdMap>
  </header>
  <header guid="{D5516C95-FF1E-45C6-97E5-E3D8FEAB4AD2}" dateTime="2019-08-22T17:23:43" maxSheetId="7" userName="Atelier Sauces" r:id="rId230" minRId="4566" maxRId="4590">
    <sheetIdMap count="6">
      <sheetId val="1"/>
      <sheetId val="2"/>
      <sheetId val="6"/>
      <sheetId val="3"/>
      <sheetId val="4"/>
      <sheetId val="5"/>
    </sheetIdMap>
  </header>
  <header guid="{6F2AB63C-E808-4A6E-8968-A0746ACBEE49}" dateTime="2019-08-22T17:56:18" maxSheetId="7" userName="Pierre Antoine BRUNEL" r:id="rId231">
    <sheetIdMap count="6">
      <sheetId val="1"/>
      <sheetId val="2"/>
      <sheetId val="6"/>
      <sheetId val="3"/>
      <sheetId val="4"/>
      <sheetId val="5"/>
    </sheetIdMap>
  </header>
  <header guid="{1D0ADAA9-5B29-45B3-A51E-8CB3595971A7}" dateTime="2019-08-23T09:54:51" maxSheetId="7" userName="Pierre Antoine BRUNEL" r:id="rId232" minRId="4600" maxRId="4601">
    <sheetIdMap count="6">
      <sheetId val="1"/>
      <sheetId val="2"/>
      <sheetId val="6"/>
      <sheetId val="3"/>
      <sheetId val="4"/>
      <sheetId val="5"/>
    </sheetIdMap>
  </header>
  <header guid="{9801D4C5-27DD-441F-9976-D76E8E9F0E18}" dateTime="2019-08-23T10:01:04" maxSheetId="7" userName="Pierre Antoine BRUNEL" r:id="rId233">
    <sheetIdMap count="6">
      <sheetId val="1"/>
      <sheetId val="2"/>
      <sheetId val="6"/>
      <sheetId val="3"/>
      <sheetId val="4"/>
      <sheetId val="5"/>
    </sheetIdMap>
  </header>
  <header guid="{F2F5FE23-720B-49C1-98B4-3092F619E88B}" dateTime="2019-08-23T11:30:18" maxSheetId="7" userName="Pierre Antoine BRUNEL" r:id="rId234" minRId="4610">
    <sheetIdMap count="6">
      <sheetId val="1"/>
      <sheetId val="2"/>
      <sheetId val="6"/>
      <sheetId val="3"/>
      <sheetId val="4"/>
      <sheetId val="5"/>
    </sheetIdMap>
  </header>
  <header guid="{FA02990A-594F-4C1A-91F7-4F74820E54AA}" dateTime="2019-08-23T12:33:28" maxSheetId="7" userName="Labo Plouédern" r:id="rId235">
    <sheetIdMap count="6">
      <sheetId val="1"/>
      <sheetId val="2"/>
      <sheetId val="6"/>
      <sheetId val="3"/>
      <sheetId val="4"/>
      <sheetId val="5"/>
    </sheetIdMap>
  </header>
  <header guid="{2EBE7BFE-B31E-4B84-AD7E-924EAE1E22B7}" dateTime="2019-08-23T16:25:32" maxSheetId="7" userName="Pierre Antoine BRUNEL" r:id="rId236" minRId="4619" maxRId="4637">
    <sheetIdMap count="6">
      <sheetId val="1"/>
      <sheetId val="2"/>
      <sheetId val="6"/>
      <sheetId val="3"/>
      <sheetId val="4"/>
      <sheetId val="5"/>
    </sheetIdMap>
  </header>
  <header guid="{CAFB98AB-FDEC-4542-B246-20AF049B790B}" dateTime="2019-08-23T16:26:13" maxSheetId="7" userName="Pierre Antoine BRUNEL" r:id="rId237" minRId="4642" maxRId="4656">
    <sheetIdMap count="6">
      <sheetId val="1"/>
      <sheetId val="2"/>
      <sheetId val="6"/>
      <sheetId val="3"/>
      <sheetId val="4"/>
      <sheetId val="5"/>
    </sheetIdMap>
  </header>
  <header guid="{847C3FA2-9A02-4A9F-BBE2-8E5318EC7E3F}" dateTime="2019-08-23T18:38:55" maxSheetId="7" userName="Atelier Sauces" r:id="rId238">
    <sheetIdMap count="6">
      <sheetId val="1"/>
      <sheetId val="2"/>
      <sheetId val="6"/>
      <sheetId val="3"/>
      <sheetId val="4"/>
      <sheetId val="5"/>
    </sheetIdMap>
  </header>
  <header guid="{FE33A6F4-5BEF-4B84-A1F2-92C16A5A4E4F}" dateTime="2019-08-26T13:04:12" maxSheetId="7" userName="Atelier Sauces" r:id="rId239">
    <sheetIdMap count="6">
      <sheetId val="1"/>
      <sheetId val="2"/>
      <sheetId val="6"/>
      <sheetId val="3"/>
      <sheetId val="4"/>
      <sheetId val="5"/>
    </sheetIdMap>
  </header>
  <header guid="{559D241E-9DDB-45D8-AC73-10A8997D9E76}" dateTime="2019-08-26T15:03:15" maxSheetId="7" userName="Pierre Antoine BRUNEL" r:id="rId240" minRId="4671">
    <sheetIdMap count="6">
      <sheetId val="1"/>
      <sheetId val="2"/>
      <sheetId val="6"/>
      <sheetId val="3"/>
      <sheetId val="4"/>
      <sheetId val="5"/>
    </sheetIdMap>
  </header>
  <header guid="{4879B10C-4917-4284-98A8-B32B6F908E94}" dateTime="2019-08-27T11:31:46" maxSheetId="7" userName="Pierre Antoine BRUNEL" r:id="rId241" minRId="4676" maxRId="4692">
    <sheetIdMap count="6">
      <sheetId val="1"/>
      <sheetId val="2"/>
      <sheetId val="6"/>
      <sheetId val="3"/>
      <sheetId val="4"/>
      <sheetId val="5"/>
    </sheetIdMap>
  </header>
  <header guid="{6984EE7C-D503-4121-BE85-4B0E93F41E9B}" dateTime="2019-08-27T12:24:53" maxSheetId="7" userName="Atelier Sauces" r:id="rId242" minRId="4697">
    <sheetIdMap count="6">
      <sheetId val="1"/>
      <sheetId val="2"/>
      <sheetId val="6"/>
      <sheetId val="3"/>
      <sheetId val="4"/>
      <sheetId val="5"/>
    </sheetIdMap>
  </header>
  <header guid="{4023B2F2-71EC-4A59-940B-5479502DB6C7}" dateTime="2019-08-27T16:54:41" maxSheetId="7" userName="Pierre Antoine BRUNEL" r:id="rId243" minRId="4698" maxRId="4710">
    <sheetIdMap count="6">
      <sheetId val="1"/>
      <sheetId val="2"/>
      <sheetId val="6"/>
      <sheetId val="3"/>
      <sheetId val="4"/>
      <sheetId val="5"/>
    </sheetIdMap>
  </header>
  <header guid="{F6D220A8-DA0D-423E-B7D1-E327814A508D}" dateTime="2019-08-27T16:59:41" maxSheetId="7" userName="Pierre Antoine BRUNEL" r:id="rId244" minRId="4715" maxRId="4743">
    <sheetIdMap count="6">
      <sheetId val="1"/>
      <sheetId val="2"/>
      <sheetId val="6"/>
      <sheetId val="3"/>
      <sheetId val="4"/>
      <sheetId val="5"/>
    </sheetIdMap>
  </header>
  <header guid="{DAC7525E-5B9E-4701-81C3-C8C70B437D5F}" dateTime="2019-08-28T05:10:31" maxSheetId="7" userName="Atelier Sauces" r:id="rId245">
    <sheetIdMap count="6">
      <sheetId val="1"/>
      <sheetId val="2"/>
      <sheetId val="6"/>
      <sheetId val="3"/>
      <sheetId val="4"/>
      <sheetId val="5"/>
    </sheetIdMap>
  </header>
  <header guid="{DCD9D5B3-5211-45AA-B4CC-F62B6D1EFED8}" dateTime="2019-08-28T06:47:48" maxSheetId="7" userName="LIONEL GUILLOY" r:id="rId246">
    <sheetIdMap count="6">
      <sheetId val="1"/>
      <sheetId val="2"/>
      <sheetId val="6"/>
      <sheetId val="3"/>
      <sheetId val="4"/>
      <sheetId val="5"/>
    </sheetIdMap>
  </header>
  <header guid="{94D37109-6FFD-4906-B6FC-BB2CFF9B7EBA}" dateTime="2019-08-28T09:32:33" maxSheetId="7" userName="Pierre Antoine BRUNEL" r:id="rId247">
    <sheetIdMap count="6">
      <sheetId val="1"/>
      <sheetId val="2"/>
      <sheetId val="6"/>
      <sheetId val="3"/>
      <sheetId val="4"/>
      <sheetId val="5"/>
    </sheetIdMap>
  </header>
  <header guid="{19ED45B8-5A4A-4734-9FC3-5E0C233A5B09}" dateTime="2019-08-28T12:21:21" maxSheetId="7" userName="Pierre Antoine BRUNEL" r:id="rId248" minRId="4756" maxRId="4766">
    <sheetIdMap count="6">
      <sheetId val="1"/>
      <sheetId val="2"/>
      <sheetId val="6"/>
      <sheetId val="3"/>
      <sheetId val="4"/>
      <sheetId val="5"/>
    </sheetIdMap>
  </header>
  <header guid="{12ED124C-877C-421D-9BEB-8A672E568B20}" dateTime="2019-08-28T12:22:16" maxSheetId="7" userName="Pierre Antoine BRUNEL" r:id="rId249" minRId="4771">
    <sheetIdMap count="6">
      <sheetId val="1"/>
      <sheetId val="2"/>
      <sheetId val="6"/>
      <sheetId val="3"/>
      <sheetId val="4"/>
      <sheetId val="5"/>
    </sheetIdMap>
  </header>
  <header guid="{3571254F-5D4C-41DF-A492-600A8A3BF575}" dateTime="2019-08-28T15:26:49" maxSheetId="7" userName="Pierre Antoine BRUNEL" r:id="rId250" minRId="4772" maxRId="4774">
    <sheetIdMap count="6">
      <sheetId val="1"/>
      <sheetId val="2"/>
      <sheetId val="6"/>
      <sheetId val="3"/>
      <sheetId val="4"/>
      <sheetId val="5"/>
    </sheetIdMap>
  </header>
  <header guid="{03DD7B9A-D818-4589-9BA0-E2DCFCB5BFE1}" dateTime="2019-08-28T16:26:44" maxSheetId="7" userName="Atelier Sauces" r:id="rId251" minRId="4779" maxRId="4809">
    <sheetIdMap count="6">
      <sheetId val="1"/>
      <sheetId val="2"/>
      <sheetId val="6"/>
      <sheetId val="3"/>
      <sheetId val="4"/>
      <sheetId val="5"/>
    </sheetIdMap>
  </header>
  <header guid="{48B9E1E1-CCFB-4BF7-9704-825B62567F4C}" dateTime="2019-08-29T12:50:02" maxSheetId="7" userName="Atelier Sauces" r:id="rId252" minRId="4815" maxRId="4819">
    <sheetIdMap count="6">
      <sheetId val="1"/>
      <sheetId val="2"/>
      <sheetId val="6"/>
      <sheetId val="3"/>
      <sheetId val="4"/>
      <sheetId val="5"/>
    </sheetIdMap>
  </header>
  <header guid="{1E5B7565-8C7E-47C2-A801-7EED3B5057D3}" dateTime="2019-08-30T05:09:33" maxSheetId="7" userName="Atelier Sauces" r:id="rId253" minRId="4820" maxRId="4821">
    <sheetIdMap count="6">
      <sheetId val="1"/>
      <sheetId val="2"/>
      <sheetId val="6"/>
      <sheetId val="3"/>
      <sheetId val="4"/>
      <sheetId val="5"/>
    </sheetIdMap>
  </header>
  <header guid="{30DBB5DB-AD6C-4904-83BA-8EDE67FF1087}" dateTime="2019-08-30T10:30:12" maxSheetId="7" userName="Atelier Sauces" r:id="rId254" minRId="4822">
    <sheetIdMap count="6">
      <sheetId val="1"/>
      <sheetId val="2"/>
      <sheetId val="6"/>
      <sheetId val="3"/>
      <sheetId val="4"/>
      <sheetId val="5"/>
    </sheetIdMap>
  </header>
  <header guid="{0E41198E-101F-4751-AD1D-E76A72247C99}" dateTime="2019-09-02T08:32:23" maxSheetId="7" userName="Pierre Antoine BRUNEL" r:id="rId255" minRId="4823" maxRId="4847">
    <sheetIdMap count="6">
      <sheetId val="1"/>
      <sheetId val="2"/>
      <sheetId val="6"/>
      <sheetId val="3"/>
      <sheetId val="4"/>
      <sheetId val="5"/>
    </sheetIdMap>
  </header>
  <header guid="{AA77582D-BE7B-4D76-8E37-6EF2A8913197}" dateTime="2019-09-02T08:49:08" maxSheetId="7" userName="Pierre Antoine BRUNEL" r:id="rId256" minRId="4852" maxRId="4888">
    <sheetIdMap count="6">
      <sheetId val="1"/>
      <sheetId val="2"/>
      <sheetId val="6"/>
      <sheetId val="3"/>
      <sheetId val="4"/>
      <sheetId val="5"/>
    </sheetIdMap>
  </header>
  <header guid="{D8E3C536-9A11-43E2-AFE8-E5CCBF9F17DB}" dateTime="2019-09-02T12:22:32" maxSheetId="7" userName="Pierre Antoine BRUNEL" r:id="rId257" minRId="4893" maxRId="5165">
    <sheetIdMap count="6">
      <sheetId val="1"/>
      <sheetId val="2"/>
      <sheetId val="6"/>
      <sheetId val="3"/>
      <sheetId val="4"/>
      <sheetId val="5"/>
    </sheetIdMap>
  </header>
  <header guid="{028AFB75-474B-4180-B2AD-34D482E96195}" dateTime="2019-09-02T12:23:46" maxSheetId="7" userName="Pierre Antoine BRUNEL" r:id="rId258" minRId="5170">
    <sheetIdMap count="6">
      <sheetId val="1"/>
      <sheetId val="2"/>
      <sheetId val="6"/>
      <sheetId val="3"/>
      <sheetId val="4"/>
      <sheetId val="5"/>
    </sheetIdMap>
  </header>
  <header guid="{9957EF68-8511-46DA-8070-912B418DD002}" dateTime="2019-09-02T12:24:15" maxSheetId="7" userName="Pierre Antoine BRUNEL" r:id="rId259" minRId="5171">
    <sheetIdMap count="6">
      <sheetId val="1"/>
      <sheetId val="2"/>
      <sheetId val="6"/>
      <sheetId val="3"/>
      <sheetId val="4"/>
      <sheetId val="5"/>
    </sheetIdMap>
  </header>
  <header guid="{E15B9464-B847-4141-8CDA-D4C49B4E2DF9}" dateTime="2019-09-02T13:32:05" maxSheetId="7" userName="Pierre Antoine BRUNEL" r:id="rId260" minRId="5172" maxRId="5176">
    <sheetIdMap count="6">
      <sheetId val="1"/>
      <sheetId val="2"/>
      <sheetId val="6"/>
      <sheetId val="3"/>
      <sheetId val="4"/>
      <sheetId val="5"/>
    </sheetIdMap>
  </header>
  <header guid="{640A034A-9C8D-46D2-99AE-14B6C8713821}" dateTime="2019-09-02T13:59:23" maxSheetId="7" userName="Pierre Antoine BRUNEL" r:id="rId261" minRId="5177" maxRId="5179">
    <sheetIdMap count="6">
      <sheetId val="1"/>
      <sheetId val="2"/>
      <sheetId val="6"/>
      <sheetId val="3"/>
      <sheetId val="4"/>
      <sheetId val="5"/>
    </sheetIdMap>
  </header>
  <header guid="{32842AEA-C0B2-4676-82E8-8EB5D36FD8FD}" dateTime="2019-09-09T07:37:28" maxSheetId="7" userName="LIONEL GUILLOY" r:id="rId262" minRId="5180" maxRId="5255">
    <sheetIdMap count="6">
      <sheetId val="1"/>
      <sheetId val="2"/>
      <sheetId val="6"/>
      <sheetId val="3"/>
      <sheetId val="4"/>
      <sheetId val="5"/>
    </sheetIdMap>
  </header>
  <header guid="{13FAC707-4BA5-4019-A675-B9061BA516A2}" dateTime="2019-09-09T07:38:47" maxSheetId="7" userName="LIONEL GUILLOY" r:id="rId263" minRId="5259" maxRId="5262">
    <sheetIdMap count="6">
      <sheetId val="1"/>
      <sheetId val="2"/>
      <sheetId val="6"/>
      <sheetId val="3"/>
      <sheetId val="4"/>
      <sheetId val="5"/>
    </sheetIdMap>
  </header>
  <header guid="{ACE99DA5-695E-4173-99B8-EBBB43CEB7B1}" dateTime="2019-09-09T08:00:21" maxSheetId="7" userName="LIONEL GUILLOY" r:id="rId264">
    <sheetIdMap count="6">
      <sheetId val="1"/>
      <sheetId val="2"/>
      <sheetId val="6"/>
      <sheetId val="3"/>
      <sheetId val="4"/>
      <sheetId val="5"/>
    </sheetIdMap>
  </header>
  <header guid="{23E6B6E7-57A4-4880-A522-2EDB024AB61E}" dateTime="2019-09-09T11:56:36" maxSheetId="7" userName="LIONEL GUILLOY" r:id="rId265" minRId="5266" maxRId="5309">
    <sheetIdMap count="6">
      <sheetId val="1"/>
      <sheetId val="2"/>
      <sheetId val="6"/>
      <sheetId val="3"/>
      <sheetId val="4"/>
      <sheetId val="5"/>
    </sheetIdMap>
  </header>
  <header guid="{74B62183-CF8B-4971-BFFB-AE004D0339DA}" dateTime="2019-09-09T12:02:20" maxSheetId="7" userName="Atelier Sauces" r:id="rId266">
    <sheetIdMap count="6">
      <sheetId val="1"/>
      <sheetId val="2"/>
      <sheetId val="6"/>
      <sheetId val="3"/>
      <sheetId val="4"/>
      <sheetId val="5"/>
    </sheetIdMap>
  </header>
  <header guid="{A9D055FC-89EC-4A2D-B642-50292B0D5354}" dateTime="2019-09-09T12:02:50" maxSheetId="7" userName="Atelier Sauces" r:id="rId267">
    <sheetIdMap count="6">
      <sheetId val="1"/>
      <sheetId val="2"/>
      <sheetId val="6"/>
      <sheetId val="3"/>
      <sheetId val="4"/>
      <sheetId val="5"/>
    </sheetIdMap>
  </header>
  <header guid="{D6BFEE5E-1AF3-41DF-8E38-A3223975E8E6}" dateTime="2019-09-09T12:29:48" maxSheetId="7" userName="LIONEL GUILLOY" r:id="rId268" minRId="5318">
    <sheetIdMap count="6">
      <sheetId val="1"/>
      <sheetId val="2"/>
      <sheetId val="6"/>
      <sheetId val="3"/>
      <sheetId val="4"/>
      <sheetId val="5"/>
    </sheetIdMap>
  </header>
  <header guid="{E035DC3E-F92E-47A8-9888-EEA248AB98B4}" dateTime="2019-09-09T13:23:59" maxSheetId="7" userName="LIONEL GUILLOY" r:id="rId269" minRId="5319" maxRId="5320">
    <sheetIdMap count="6">
      <sheetId val="1"/>
      <sheetId val="2"/>
      <sheetId val="6"/>
      <sheetId val="3"/>
      <sheetId val="4"/>
      <sheetId val="5"/>
    </sheetIdMap>
  </header>
  <header guid="{76EAE4C3-C0BE-42B4-A9F7-E4FA9DCCE0F5}" dateTime="2019-09-09T13:38:18" maxSheetId="7" userName="Atelier Sauces" r:id="rId270" minRId="5324" maxRId="5366">
    <sheetIdMap count="6">
      <sheetId val="1"/>
      <sheetId val="2"/>
      <sheetId val="6"/>
      <sheetId val="3"/>
      <sheetId val="4"/>
      <sheetId val="5"/>
    </sheetIdMap>
  </header>
  <header guid="{49F0B0B2-DC9B-445A-BAD3-ABA2CC152016}" dateTime="2019-09-09T13:47:07" maxSheetId="7" userName="Atelier Sauces" r:id="rId271" minRId="5372" maxRId="5415">
    <sheetIdMap count="6">
      <sheetId val="1"/>
      <sheetId val="2"/>
      <sheetId val="6"/>
      <sheetId val="3"/>
      <sheetId val="4"/>
      <sheetId val="5"/>
    </sheetIdMap>
  </header>
  <header guid="{211AF4F2-CF3B-4958-84AB-64F2E5F00B0E}" dateTime="2019-09-09T13:47:44" maxSheetId="7" userName="Atelier Sauces" r:id="rId272" minRId="5421">
    <sheetIdMap count="6">
      <sheetId val="1"/>
      <sheetId val="2"/>
      <sheetId val="6"/>
      <sheetId val="3"/>
      <sheetId val="4"/>
      <sheetId val="5"/>
    </sheetIdMap>
  </header>
  <header guid="{E36FBA92-4B0F-4270-B76E-A5E3542FD012}" dateTime="2019-09-09T13:53:49" maxSheetId="7" userName="Atelier Sauces" r:id="rId273" minRId="5422" maxRId="5442">
    <sheetIdMap count="6">
      <sheetId val="1"/>
      <sheetId val="2"/>
      <sheetId val="6"/>
      <sheetId val="3"/>
      <sheetId val="4"/>
      <sheetId val="5"/>
    </sheetIdMap>
  </header>
  <header guid="{2E9DAF57-B31D-4D07-A44E-36267131C45C}" dateTime="2019-09-10T11:03:42" maxSheetId="7" userName="LIONEL GUILLOY" r:id="rId274">
    <sheetIdMap count="6">
      <sheetId val="1"/>
      <sheetId val="2"/>
      <sheetId val="6"/>
      <sheetId val="3"/>
      <sheetId val="4"/>
      <sheetId val="5"/>
    </sheetIdMap>
  </header>
  <header guid="{5D04CF9D-C2BF-422B-A0E2-B551F67A793B}" dateTime="2019-09-10T11:04:22" maxSheetId="7" userName="LIONEL GUILLOY" r:id="rId275" minRId="5451">
    <sheetIdMap count="6">
      <sheetId val="1"/>
      <sheetId val="2"/>
      <sheetId val="6"/>
      <sheetId val="3"/>
      <sheetId val="4"/>
      <sheetId val="5"/>
    </sheetIdMap>
  </header>
  <header guid="{E5499F16-9FEB-43A0-889B-408BE39D7925}" dateTime="2019-09-10T11:06:34" maxSheetId="7" userName="LIONEL GUILLOY" r:id="rId276" minRId="5452" maxRId="5453">
    <sheetIdMap count="6">
      <sheetId val="1"/>
      <sheetId val="2"/>
      <sheetId val="6"/>
      <sheetId val="3"/>
      <sheetId val="4"/>
      <sheetId val="5"/>
    </sheetIdMap>
  </header>
  <header guid="{41FCE974-B039-4841-936E-05BB1607A662}" dateTime="2019-09-11T10:32:08" maxSheetId="7" userName="LIONEL GUILLOY" r:id="rId277" minRId="5454" maxRId="5460">
    <sheetIdMap count="6">
      <sheetId val="1"/>
      <sheetId val="2"/>
      <sheetId val="6"/>
      <sheetId val="3"/>
      <sheetId val="4"/>
      <sheetId val="5"/>
    </sheetIdMap>
  </header>
  <header guid="{6258F6AD-3548-490D-BF44-9C317B3B2E3E}" dateTime="2019-09-12T12:44:34" maxSheetId="7" userName="Ludovic VIGNON" r:id="rId278" minRId="5464" maxRId="5471">
    <sheetIdMap count="6">
      <sheetId val="1"/>
      <sheetId val="2"/>
      <sheetId val="6"/>
      <sheetId val="3"/>
      <sheetId val="4"/>
      <sheetId val="5"/>
    </sheetIdMap>
  </header>
  <header guid="{74812111-9A08-40F5-AA38-06696BB09587}" dateTime="2019-09-12T16:29:59" maxSheetId="7" userName="LIONEL GUILLOY" r:id="rId279" minRId="5476" maxRId="5797">
    <sheetIdMap count="6">
      <sheetId val="1"/>
      <sheetId val="2"/>
      <sheetId val="6"/>
      <sheetId val="3"/>
      <sheetId val="4"/>
      <sheetId val="5"/>
    </sheetIdMap>
  </header>
  <header guid="{23255671-201B-4140-B27D-EC3C6D72A93A}" dateTime="2019-09-12T16:39:46" maxSheetId="7" userName="LIONEL GUILLOY" r:id="rId280" minRId="5801" maxRId="5808">
    <sheetIdMap count="6">
      <sheetId val="1"/>
      <sheetId val="2"/>
      <sheetId val="6"/>
      <sheetId val="3"/>
      <sheetId val="4"/>
      <sheetId val="5"/>
    </sheetIdMap>
  </header>
  <header guid="{1129C476-C2B4-4B2C-AF3C-5C2081A22D15}" dateTime="2019-09-12T16:41:30" maxSheetId="7" userName="LIONEL GUILLOY" r:id="rId281" minRId="5809">
    <sheetIdMap count="6">
      <sheetId val="1"/>
      <sheetId val="2"/>
      <sheetId val="6"/>
      <sheetId val="3"/>
      <sheetId val="4"/>
      <sheetId val="5"/>
    </sheetIdMap>
  </header>
  <header guid="{38C3097F-3E28-4915-9A9F-029D4972E157}" dateTime="2019-09-13T11:57:40" maxSheetId="7" userName="LIONEL GUILLOY" r:id="rId282" minRId="5810" maxRId="5863">
    <sheetIdMap count="6">
      <sheetId val="1"/>
      <sheetId val="2"/>
      <sheetId val="6"/>
      <sheetId val="3"/>
      <sheetId val="4"/>
      <sheetId val="5"/>
    </sheetIdMap>
  </header>
  <header guid="{5824B0B2-8D49-45F1-992E-63BD8850657D}" dateTime="2019-09-13T13:41:44" maxSheetId="7" userName="Dominique JACQ" r:id="rId283">
    <sheetIdMap count="6">
      <sheetId val="1"/>
      <sheetId val="2"/>
      <sheetId val="6"/>
      <sheetId val="3"/>
      <sheetId val="4"/>
      <sheetId val="5"/>
    </sheetIdMap>
  </header>
  <header guid="{D4DB2250-62B8-46D2-871C-129872329BFE}" dateTime="2019-09-18T05:49:55" maxSheetId="7" userName="Dominique JACQ" r:id="rId284" minRId="5870" maxRId="5876">
    <sheetIdMap count="6">
      <sheetId val="1"/>
      <sheetId val="2"/>
      <sheetId val="6"/>
      <sheetId val="3"/>
      <sheetId val="4"/>
      <sheetId val="5"/>
    </sheetIdMap>
  </header>
  <header guid="{23C6F8DF-13D3-45F2-B97F-FAF0CB9EEE31}" dateTime="2019-09-18T06:33:47" maxSheetId="7" userName="Atelier Sauces" r:id="rId285">
    <sheetIdMap count="6">
      <sheetId val="1"/>
      <sheetId val="2"/>
      <sheetId val="6"/>
      <sheetId val="3"/>
      <sheetId val="4"/>
      <sheetId val="5"/>
    </sheetIdMap>
  </header>
  <header guid="{0202B681-90CC-4208-9F94-4CDA1917AA8B}" dateTime="2019-09-18T08:45:22" maxSheetId="7" userName="Ludovic VIGNON" r:id="rId286" minRId="5885">
    <sheetIdMap count="6">
      <sheetId val="1"/>
      <sheetId val="2"/>
      <sheetId val="6"/>
      <sheetId val="3"/>
      <sheetId val="4"/>
      <sheetId val="5"/>
    </sheetIdMap>
  </header>
  <header guid="{CE711607-6630-4080-A09E-693B04317146}" dateTime="2019-09-18T08:46:06" maxSheetId="7" userName="Ludovic VIGNON" r:id="rId287" minRId="5890">
    <sheetIdMap count="6">
      <sheetId val="1"/>
      <sheetId val="2"/>
      <sheetId val="6"/>
      <sheetId val="3"/>
      <sheetId val="4"/>
      <sheetId val="5"/>
    </sheetIdMap>
  </header>
  <header guid="{D3BE2CC5-3F74-42BE-AE85-7B04182C926E}" dateTime="2019-09-18T16:04:13" maxSheetId="7" userName="Ludovic VIGNON" r:id="rId288" minRId="5891" maxRId="6058">
    <sheetIdMap count="6">
      <sheetId val="1"/>
      <sheetId val="2"/>
      <sheetId val="6"/>
      <sheetId val="3"/>
      <sheetId val="4"/>
      <sheetId val="5"/>
    </sheetIdMap>
  </header>
  <header guid="{655936D8-C2F5-4D2F-8CD5-E01A9727ACF1}" dateTime="2019-09-19T05:19:47" maxSheetId="7" userName="Atelier Sauces" r:id="rId289">
    <sheetIdMap count="6">
      <sheetId val="1"/>
      <sheetId val="2"/>
      <sheetId val="6"/>
      <sheetId val="3"/>
      <sheetId val="4"/>
      <sheetId val="5"/>
    </sheetIdMap>
  </header>
  <header guid="{CC706E98-9DE4-439C-BEE4-BBA4EBE5D82A}" dateTime="2019-09-19T06:40:29" maxSheetId="7" userName="Dominique JACQ" r:id="rId290">
    <sheetIdMap count="6">
      <sheetId val="1"/>
      <sheetId val="2"/>
      <sheetId val="6"/>
      <sheetId val="3"/>
      <sheetId val="4"/>
      <sheetId val="5"/>
    </sheetIdMap>
  </header>
  <header guid="{23BFBE9E-3FB4-4AE9-8CC4-8AD7D94C687C}" dateTime="2019-09-19T07:19:40" maxSheetId="7" userName="Atelier Sauces" r:id="rId291" minRId="6071" maxRId="6072">
    <sheetIdMap count="6">
      <sheetId val="1"/>
      <sheetId val="2"/>
      <sheetId val="6"/>
      <sheetId val="3"/>
      <sheetId val="4"/>
      <sheetId val="5"/>
    </sheetIdMap>
  </header>
  <header guid="{897F8EEC-0AC6-47C4-88FA-6986EE4D7F1C}" dateTime="2019-09-19T14:25:11" maxSheetId="7" userName="Dominique JACQ" r:id="rId292">
    <sheetIdMap count="6">
      <sheetId val="1"/>
      <sheetId val="2"/>
      <sheetId val="6"/>
      <sheetId val="3"/>
      <sheetId val="4"/>
      <sheetId val="5"/>
    </sheetIdMap>
  </header>
  <header guid="{FB553464-47F4-452B-8CB6-5F6139002660}" dateTime="2019-09-19T14:26:06" maxSheetId="7" userName="Dominique JACQ" r:id="rId293">
    <sheetIdMap count="6">
      <sheetId val="1"/>
      <sheetId val="2"/>
      <sheetId val="6"/>
      <sheetId val="3"/>
      <sheetId val="4"/>
      <sheetId val="5"/>
    </sheetIdMap>
  </header>
  <header guid="{F5CE2685-CCFC-48E7-ABE6-07EB493B6443}" dateTime="2019-09-19T16:01:48" maxSheetId="7" userName="Ludovic VIGNON" r:id="rId294" minRId="6079" maxRId="6137">
    <sheetIdMap count="6">
      <sheetId val="1"/>
      <sheetId val="2"/>
      <sheetId val="6"/>
      <sheetId val="3"/>
      <sheetId val="4"/>
      <sheetId val="5"/>
    </sheetIdMap>
  </header>
  <header guid="{A0647840-E0CF-4BE5-8C90-3432E7171557}" dateTime="2019-09-20T07:41:17" maxSheetId="7" userName="Atelier Sauces" r:id="rId295" minRId="6142">
    <sheetIdMap count="6">
      <sheetId val="1"/>
      <sheetId val="2"/>
      <sheetId val="6"/>
      <sheetId val="3"/>
      <sheetId val="4"/>
      <sheetId val="5"/>
    </sheetIdMap>
  </header>
  <header guid="{A36F05EE-3965-44DD-B4CE-A90D3EDEF7E3}" dateTime="2019-09-20T07:47:36" maxSheetId="7" userName="Dominique JACQ" r:id="rId296">
    <sheetIdMap count="6">
      <sheetId val="1"/>
      <sheetId val="2"/>
      <sheetId val="6"/>
      <sheetId val="3"/>
      <sheetId val="4"/>
      <sheetId val="5"/>
    </sheetIdMap>
  </header>
  <header guid="{602C01DC-6CA1-49F4-8A97-A446A67A1E01}" dateTime="2019-09-20T07:55:28" maxSheetId="7" userName="Dominique JACQ" r:id="rId297" minRId="6151" maxRId="6182">
    <sheetIdMap count="6">
      <sheetId val="1"/>
      <sheetId val="2"/>
      <sheetId val="6"/>
      <sheetId val="3"/>
      <sheetId val="4"/>
      <sheetId val="5"/>
    </sheetIdMap>
  </header>
  <header guid="{016A9A1C-60F9-4610-BA84-0FBFB983FB9F}" dateTime="2019-09-20T11:27:33" maxSheetId="7" userName="Sylvie BAUVAL" r:id="rId298" minRId="6183" maxRId="6223">
    <sheetIdMap count="6">
      <sheetId val="1"/>
      <sheetId val="2"/>
      <sheetId val="6"/>
      <sheetId val="3"/>
      <sheetId val="4"/>
      <sheetId val="5"/>
    </sheetIdMap>
  </header>
  <header guid="{F3BAD3BE-02A0-446B-AE3F-377BAE6154A2}" dateTime="2019-09-23T09:43:20" maxSheetId="7" userName="Sylvie BAUVAL" r:id="rId299">
    <sheetIdMap count="6">
      <sheetId val="1"/>
      <sheetId val="2"/>
      <sheetId val="6"/>
      <sheetId val="3"/>
      <sheetId val="4"/>
      <sheetId val="5"/>
    </sheetIdMap>
  </header>
  <header guid="{1D6E6EB8-50D0-4D17-90B3-D8E6F6A9CAB0}" dateTime="2019-09-23T10:18:36" maxSheetId="7" userName="Dominique JACQ" r:id="rId300">
    <sheetIdMap count="6">
      <sheetId val="1"/>
      <sheetId val="2"/>
      <sheetId val="6"/>
      <sheetId val="3"/>
      <sheetId val="4"/>
      <sheetId val="5"/>
    </sheetIdMap>
  </header>
  <header guid="{FF51DF1C-923D-4771-AF04-B435DA75F8D4}" dateTime="2019-09-23T10:58:57" maxSheetId="7" userName="LIONEL GUILLOY" r:id="rId301" minRId="6234" maxRId="6235">
    <sheetIdMap count="6">
      <sheetId val="1"/>
      <sheetId val="2"/>
      <sheetId val="6"/>
      <sheetId val="3"/>
      <sheetId val="4"/>
      <sheetId val="5"/>
    </sheetIdMap>
  </header>
  <header guid="{589BBC88-F7B9-4892-AA33-EC60D0E14F13}" dateTime="2019-09-23T12:13:57" maxSheetId="7" userName="Atelier Sauces" r:id="rId302">
    <sheetIdMap count="6">
      <sheetId val="1"/>
      <sheetId val="2"/>
      <sheetId val="6"/>
      <sheetId val="3"/>
      <sheetId val="4"/>
      <sheetId val="5"/>
    </sheetIdMap>
  </header>
  <header guid="{D1F5BC5E-FE40-4744-B6D2-E2FFE0F720A8}" dateTime="2019-09-23T13:48:02" maxSheetId="7" userName="LIONEL GUILLOY" r:id="rId303" minRId="6244" maxRId="6260">
    <sheetIdMap count="6">
      <sheetId val="1"/>
      <sheetId val="2"/>
      <sheetId val="6"/>
      <sheetId val="3"/>
      <sheetId val="4"/>
      <sheetId val="5"/>
    </sheetIdMap>
  </header>
  <header guid="{D676BF72-FD94-461D-9683-A88276FD73B6}" dateTime="2019-09-23T14:29:21" maxSheetId="7" userName="Atelier Sauces" r:id="rId304">
    <sheetIdMap count="6">
      <sheetId val="1"/>
      <sheetId val="2"/>
      <sheetId val="6"/>
      <sheetId val="3"/>
      <sheetId val="4"/>
      <sheetId val="5"/>
    </sheetIdMap>
  </header>
  <header guid="{649E686E-B3CE-496B-AD2C-71023FD3821E}" dateTime="2019-09-23T14:42:01" maxSheetId="7" userName="LIONEL GUILLOY" r:id="rId305" minRId="6269">
    <sheetIdMap count="6">
      <sheetId val="1"/>
      <sheetId val="2"/>
      <sheetId val="6"/>
      <sheetId val="3"/>
      <sheetId val="4"/>
      <sheetId val="5"/>
    </sheetIdMap>
  </header>
  <header guid="{883AF81B-71DC-4167-8E04-8C2ABDA08D66}" dateTime="2019-09-23T14:43:00" maxSheetId="7" userName="LIONEL GUILLOY" r:id="rId306">
    <sheetIdMap count="6">
      <sheetId val="1"/>
      <sheetId val="2"/>
      <sheetId val="6"/>
      <sheetId val="3"/>
      <sheetId val="4"/>
      <sheetId val="5"/>
    </sheetIdMap>
  </header>
  <header guid="{033F0006-BF8C-4F70-8407-B6943EEBE9E7}" dateTime="2019-09-23T14:46:55" maxSheetId="7" userName="LIONEL GUILLOY" r:id="rId307">
    <sheetIdMap count="6">
      <sheetId val="1"/>
      <sheetId val="2"/>
      <sheetId val="6"/>
      <sheetId val="3"/>
      <sheetId val="4"/>
      <sheetId val="5"/>
    </sheetIdMap>
  </header>
  <header guid="{DCB97387-D7AC-4753-9322-0CEA082CCF4C}" dateTime="2019-09-23T15:34:14" maxSheetId="7" userName="LIONEL GUILLOY" r:id="rId308">
    <sheetIdMap count="6">
      <sheetId val="1"/>
      <sheetId val="2"/>
      <sheetId val="6"/>
      <sheetId val="3"/>
      <sheetId val="4"/>
      <sheetId val="5"/>
    </sheetIdMap>
  </header>
  <header guid="{3D8AF6BC-1A01-418B-A5B4-7813B27B73B7}" dateTime="2019-09-23T16:19:37" maxSheetId="7" userName="Atelier Sauces" r:id="rId309">
    <sheetIdMap count="6">
      <sheetId val="1"/>
      <sheetId val="2"/>
      <sheetId val="6"/>
      <sheetId val="3"/>
      <sheetId val="4"/>
      <sheetId val="5"/>
    </sheetIdMap>
  </header>
  <header guid="{F6B33E22-1B7C-4781-ADE8-5BD345DD79BF}" dateTime="2019-09-23T16:20:26" maxSheetId="7" userName="Atelier Sauces" r:id="rId310">
    <sheetIdMap count="6">
      <sheetId val="1"/>
      <sheetId val="2"/>
      <sheetId val="6"/>
      <sheetId val="3"/>
      <sheetId val="4"/>
      <sheetId val="5"/>
    </sheetIdMap>
  </header>
  <header guid="{5EB59E95-6034-470D-8960-7C51B2329935}" dateTime="2019-09-23T18:23:43" maxSheetId="7" userName="Sylvie BAUVAL" r:id="rId311" minRId="6288" maxRId="6431">
    <sheetIdMap count="6">
      <sheetId val="1"/>
      <sheetId val="2"/>
      <sheetId val="6"/>
      <sheetId val="3"/>
      <sheetId val="4"/>
      <sheetId val="5"/>
    </sheetIdMap>
  </header>
  <header guid="{A7ACD326-8318-48FB-80C3-9DE480D49213}" dateTime="2019-09-24T06:16:01" maxSheetId="7" userName="Atelier Sauces" r:id="rId312">
    <sheetIdMap count="6">
      <sheetId val="1"/>
      <sheetId val="2"/>
      <sheetId val="6"/>
      <sheetId val="3"/>
      <sheetId val="4"/>
      <sheetId val="5"/>
    </sheetIdMap>
  </header>
  <header guid="{4913FD56-BA6B-4E46-BE8A-FCEC00E562E0}" dateTime="2019-09-24T11:09:07" maxSheetId="7" userName="Dominique JACQ" r:id="rId313">
    <sheetIdMap count="6">
      <sheetId val="1"/>
      <sheetId val="2"/>
      <sheetId val="6"/>
      <sheetId val="3"/>
      <sheetId val="4"/>
      <sheetId val="5"/>
    </sheetIdMap>
  </header>
  <header guid="{9EF5AAF6-8931-4F1E-8DFE-E68760286B92}" dateTime="2019-09-24T11:45:24" maxSheetId="7" userName="LIONEL GUILLOY" r:id="rId314" minRId="6443">
    <sheetIdMap count="6">
      <sheetId val="1"/>
      <sheetId val="2"/>
      <sheetId val="6"/>
      <sheetId val="3"/>
      <sheetId val="4"/>
      <sheetId val="5"/>
    </sheetIdMap>
  </header>
  <header guid="{A949C592-F36A-4EE8-9C2B-E6CB2D145A7F}" dateTime="2019-09-24T12:21:32" maxSheetId="7" userName="Atelier Sauces" r:id="rId315">
    <sheetIdMap count="6">
      <sheetId val="1"/>
      <sheetId val="2"/>
      <sheetId val="6"/>
      <sheetId val="3"/>
      <sheetId val="4"/>
      <sheetId val="5"/>
    </sheetIdMap>
  </header>
  <header guid="{577F3B69-8F99-49B3-B2D9-6F56EBBAB22C}" dateTime="2019-09-24T12:51:04" maxSheetId="7" userName="LIONEL GUILLOY" r:id="rId316" minRId="6451" maxRId="6464">
    <sheetIdMap count="6">
      <sheetId val="1"/>
      <sheetId val="2"/>
      <sheetId val="6"/>
      <sheetId val="3"/>
      <sheetId val="4"/>
      <sheetId val="5"/>
    </sheetIdMap>
  </header>
  <header guid="{AE75F65B-2D3B-4DDB-A48C-7640F5F23B6F}" dateTime="2019-09-24T12:54:04" maxSheetId="7" userName="LIONEL GUILLOY" r:id="rId317" minRId="6468" maxRId="6470">
    <sheetIdMap count="6">
      <sheetId val="1"/>
      <sheetId val="2"/>
      <sheetId val="6"/>
      <sheetId val="3"/>
      <sheetId val="4"/>
      <sheetId val="5"/>
    </sheetIdMap>
  </header>
  <header guid="{B9CB294D-3A68-474F-AD5A-95C5C5167889}" dateTime="2019-09-24T13:52:26" maxSheetId="7" userName="Dominique JACQ" r:id="rId318" minRId="6471" maxRId="6473">
    <sheetIdMap count="6">
      <sheetId val="1"/>
      <sheetId val="2"/>
      <sheetId val="6"/>
      <sheetId val="3"/>
      <sheetId val="4"/>
      <sheetId val="5"/>
    </sheetIdMap>
  </header>
  <header guid="{D5174DE3-FC3A-466D-AA9A-2B26581E1E36}" dateTime="2019-09-24T14:31:48" maxSheetId="7" userName="Dominique JACQ" r:id="rId319">
    <sheetIdMap count="6">
      <sheetId val="1"/>
      <sheetId val="2"/>
      <sheetId val="6"/>
      <sheetId val="3"/>
      <sheetId val="4"/>
      <sheetId val="5"/>
    </sheetIdMap>
  </header>
  <header guid="{B04A3AD0-8E01-4A39-AAC4-F1EBE9DC2A6B}" dateTime="2019-09-24T16:35:08" maxSheetId="7" userName="LIONEL GUILLOY" r:id="rId320" minRId="6477" maxRId="6480">
    <sheetIdMap count="6">
      <sheetId val="1"/>
      <sheetId val="2"/>
      <sheetId val="6"/>
      <sheetId val="3"/>
      <sheetId val="4"/>
      <sheetId val="5"/>
    </sheetIdMap>
  </header>
  <header guid="{1609E9A8-4B1E-4E72-A8C4-18401C4E30DA}" dateTime="2019-09-25T06:45:27" maxSheetId="7" userName="Dominique JACQ" r:id="rId321">
    <sheetIdMap count="6">
      <sheetId val="1"/>
      <sheetId val="2"/>
      <sheetId val="6"/>
      <sheetId val="3"/>
      <sheetId val="4"/>
      <sheetId val="5"/>
    </sheetIdMap>
  </header>
  <header guid="{1D645D6C-752B-4538-B14E-A7E2567F1632}" dateTime="2019-09-25T08:05:25" maxSheetId="7" userName="Sylvie BAUVAL" r:id="rId322" minRId="6484" maxRId="6487">
    <sheetIdMap count="6">
      <sheetId val="1"/>
      <sheetId val="2"/>
      <sheetId val="6"/>
      <sheetId val="3"/>
      <sheetId val="4"/>
      <sheetId val="5"/>
    </sheetIdMap>
  </header>
  <header guid="{1680595D-F5E5-4D07-AE70-D118C52C6E34}" dateTime="2019-09-25T16:42:44" maxSheetId="7" userName="LIONEL GUILLOY" r:id="rId323" minRId="6492" maxRId="6538">
    <sheetIdMap count="6">
      <sheetId val="1"/>
      <sheetId val="2"/>
      <sheetId val="6"/>
      <sheetId val="3"/>
      <sheetId val="4"/>
      <sheetId val="5"/>
    </sheetIdMap>
  </header>
  <header guid="{1AC58971-F854-4753-A28D-93A73036FF5A}" dateTime="2019-09-25T16:46:11" maxSheetId="7" userName="LIONEL GUILLOY" r:id="rId324" minRId="6542" maxRId="6553">
    <sheetIdMap count="6">
      <sheetId val="1"/>
      <sheetId val="2"/>
      <sheetId val="6"/>
      <sheetId val="3"/>
      <sheetId val="4"/>
      <sheetId val="5"/>
    </sheetIdMap>
  </header>
  <header guid="{13044A3D-179A-4929-94EF-586CC4A22CBC}" dateTime="2019-09-25T16:48:04" maxSheetId="7" userName="LIONEL GUILLOY" r:id="rId325">
    <sheetIdMap count="6">
      <sheetId val="1"/>
      <sheetId val="2"/>
      <sheetId val="6"/>
      <sheetId val="3"/>
      <sheetId val="4"/>
      <sheetId val="5"/>
    </sheetIdMap>
  </header>
  <header guid="{C12FC01F-8345-4C68-9CA6-BE1D7E405A17}" dateTime="2019-09-26T12:26:13" maxSheetId="7" userName="Ludovic VIGNON" r:id="rId326" minRId="6560" maxRId="6683">
    <sheetIdMap count="6">
      <sheetId val="1"/>
      <sheetId val="2"/>
      <sheetId val="6"/>
      <sheetId val="3"/>
      <sheetId val="4"/>
      <sheetId val="5"/>
    </sheetIdMap>
  </header>
  <header guid="{1A01EEFE-B0A4-4A65-85FF-D79360FFC1B5}" dateTime="2019-09-26T13:56:26" maxSheetId="7" userName="Ludovic VIGNON" r:id="rId327" minRId="6688" maxRId="6784">
    <sheetIdMap count="6">
      <sheetId val="1"/>
      <sheetId val="2"/>
      <sheetId val="6"/>
      <sheetId val="3"/>
      <sheetId val="4"/>
      <sheetId val="5"/>
    </sheetIdMap>
  </header>
  <header guid="{5C46D98C-1514-4F35-9E6F-935751C5C521}" dateTime="2019-09-26T14:00:57" maxSheetId="7" userName="Ludovic VIGNON" r:id="rId328">
    <sheetIdMap count="6">
      <sheetId val="1"/>
      <sheetId val="2"/>
      <sheetId val="6"/>
      <sheetId val="3"/>
      <sheetId val="4"/>
      <sheetId val="5"/>
    </sheetIdMap>
  </header>
  <header guid="{C35F2368-68F4-4A0B-A925-3C0CBE3BC4D4}" dateTime="2019-09-26T14:17:29" maxSheetId="7" userName="LIONEL GUILLOY" r:id="rId329" minRId="6793" maxRId="6814">
    <sheetIdMap count="6">
      <sheetId val="1"/>
      <sheetId val="2"/>
      <sheetId val="6"/>
      <sheetId val="3"/>
      <sheetId val="4"/>
      <sheetId val="5"/>
    </sheetIdMap>
  </header>
  <header guid="{A172FAD0-1A91-4A6F-B517-EB1A2E51DF30}" dateTime="2019-09-26T17:04:54" maxSheetId="7" userName="LIONEL GUILLOY" r:id="rId330">
    <sheetIdMap count="6">
      <sheetId val="1"/>
      <sheetId val="2"/>
      <sheetId val="6"/>
      <sheetId val="3"/>
      <sheetId val="4"/>
      <sheetId val="5"/>
    </sheetIdMap>
  </header>
  <header guid="{FB589428-58AF-4701-9061-CC3D43E69448}" dateTime="2019-09-27T06:20:37" maxSheetId="7" userName="Atelier Sauces" r:id="rId331">
    <sheetIdMap count="6">
      <sheetId val="1"/>
      <sheetId val="2"/>
      <sheetId val="6"/>
      <sheetId val="3"/>
      <sheetId val="4"/>
      <sheetId val="5"/>
    </sheetIdMap>
  </header>
  <header guid="{ED057B06-BA8A-489D-B4C4-4E64DFB092F0}" dateTime="2019-09-27T07:40:35" maxSheetId="7" userName="Dominique JACQ" r:id="rId332">
    <sheetIdMap count="6">
      <sheetId val="1"/>
      <sheetId val="2"/>
      <sheetId val="6"/>
      <sheetId val="3"/>
      <sheetId val="4"/>
      <sheetId val="5"/>
    </sheetIdMap>
  </header>
  <header guid="{A15CFD20-64E1-42D2-BD34-8F78A9C4A4BE}" dateTime="2019-09-27T14:18:44" maxSheetId="7" userName="LIONEL GUILLOY" r:id="rId333" minRId="6828" maxRId="6832">
    <sheetIdMap count="6">
      <sheetId val="1"/>
      <sheetId val="2"/>
      <sheetId val="6"/>
      <sheetId val="3"/>
      <sheetId val="4"/>
      <sheetId val="5"/>
    </sheetIdMap>
  </header>
  <header guid="{2EC97A2E-4ECE-4892-8A4F-76FFAC41197A}" dateTime="2019-09-27T15:50:17" maxSheetId="7" userName="LIONEL GUILLOY" r:id="rId334" minRId="6836" maxRId="6859">
    <sheetIdMap count="6">
      <sheetId val="1"/>
      <sheetId val="2"/>
      <sheetId val="6"/>
      <sheetId val="3"/>
      <sheetId val="4"/>
      <sheetId val="5"/>
    </sheetIdMap>
  </header>
  <header guid="{0E76B1C6-517A-483A-A4C2-8D6D71AE28D8}" dateTime="2019-09-27T16:07:50" maxSheetId="7" userName="LIONEL GUILLOY" r:id="rId335" minRId="6863" maxRId="6864">
    <sheetIdMap count="6">
      <sheetId val="1"/>
      <sheetId val="2"/>
      <sheetId val="6"/>
      <sheetId val="3"/>
      <sheetId val="4"/>
      <sheetId val="5"/>
    </sheetIdMap>
  </header>
  <header guid="{4D956BD7-0A1A-4F05-A0C1-A92BF1026815}" dateTime="2019-09-30T15:52:37" maxSheetId="7" userName="LIONEL GUILLOY" r:id="rId336" minRId="6868" maxRId="6869">
    <sheetIdMap count="6">
      <sheetId val="1"/>
      <sheetId val="2"/>
      <sheetId val="6"/>
      <sheetId val="3"/>
      <sheetId val="4"/>
      <sheetId val="5"/>
    </sheetIdMap>
  </header>
  <header guid="{2AB9F86F-0D16-4639-9D90-FAF85D184AF1}" dateTime="2019-09-30T17:04:28" maxSheetId="7" userName="Ludovic VIGNON" r:id="rId337">
    <sheetIdMap count="6">
      <sheetId val="1"/>
      <sheetId val="2"/>
      <sheetId val="6"/>
      <sheetId val="3"/>
      <sheetId val="4"/>
      <sheetId val="5"/>
    </sheetIdMap>
  </header>
  <header guid="{C60B7CAB-EA73-4F93-B1DD-0A53ACCE9616}" dateTime="2019-10-01T11:23:16" maxSheetId="7" userName="LIONEL GUILLOY" r:id="rId338" minRId="6877" maxRId="6883">
    <sheetIdMap count="6">
      <sheetId val="1"/>
      <sheetId val="2"/>
      <sheetId val="6"/>
      <sheetId val="3"/>
      <sheetId val="4"/>
      <sheetId val="5"/>
    </sheetIdMap>
  </header>
  <header guid="{9ACA10DE-789C-4368-ADB7-BEAE57DFF5B8}" dateTime="2019-10-01T11:35:32" maxSheetId="7" userName="LIONEL GUILLOY" r:id="rId339" minRId="6887" maxRId="6893">
    <sheetIdMap count="6">
      <sheetId val="1"/>
      <sheetId val="2"/>
      <sheetId val="6"/>
      <sheetId val="3"/>
      <sheetId val="4"/>
      <sheetId val="5"/>
    </sheetIdMap>
  </header>
  <header guid="{B5E7B3C4-121C-4572-AFEC-4A86C8E2F394}" dateTime="2019-10-01T11:35:52" maxSheetId="7" userName="LIONEL GUILLOY" r:id="rId340">
    <sheetIdMap count="6">
      <sheetId val="1"/>
      <sheetId val="2"/>
      <sheetId val="6"/>
      <sheetId val="3"/>
      <sheetId val="4"/>
      <sheetId val="5"/>
    </sheetIdMap>
  </header>
  <header guid="{25EAD417-27F9-4E93-AC44-EDA14069B5E9}" dateTime="2019-10-01T11:38:22" maxSheetId="7" userName="Atelier Sauces" r:id="rId341" minRId="6894">
    <sheetIdMap count="6">
      <sheetId val="1"/>
      <sheetId val="2"/>
      <sheetId val="6"/>
      <sheetId val="3"/>
      <sheetId val="4"/>
      <sheetId val="5"/>
    </sheetIdMap>
  </header>
  <header guid="{FCC2DFCF-A419-4F01-862B-F68591ACEFE6}" dateTime="2019-10-01T11:38:37" maxSheetId="7" userName="Atelier Sauces" r:id="rId342" minRId="6899">
    <sheetIdMap count="6">
      <sheetId val="1"/>
      <sheetId val="2"/>
      <sheetId val="6"/>
      <sheetId val="3"/>
      <sheetId val="4"/>
      <sheetId val="5"/>
    </sheetIdMap>
  </header>
  <header guid="{7BB72F39-C0CA-4599-9B7A-1F328DDF9515}" dateTime="2019-10-01T12:04:42" maxSheetId="7" userName="Dominique JACQ" r:id="rId343">
    <sheetIdMap count="6">
      <sheetId val="1"/>
      <sheetId val="2"/>
      <sheetId val="6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2" ref="A1504:XFD1505" action="insertRow">
    <undo index="65535" exp="area" ref3D="1" dr="$F$1:$F$1048576" dn="Z_F75A0FC8_0A1B_4DE0_9A32_5143F6752B3E_.wvu.Cols" sId="2"/>
  </rrc>
  <rm rId="2" sheetId="2" source="A1466:XFD1467" destination="A1504:XFD1505" sourceSheetId="2">
    <rfmt sheetId="2" xfDxf="1" sqref="A1504:XFD1504" start="0" length="0">
      <dxf>
        <alignment horizontal="center" vertical="center"/>
      </dxf>
    </rfmt>
    <rfmt sheetId="2" xfDxf="1" sqref="A1505:XFD1505" start="0" length="0">
      <dxf>
        <alignment horizontal="center" vertical="center"/>
      </dxf>
    </rfmt>
    <rfmt sheetId="2" sqref="A150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04" start="0" length="0">
      <dxf>
        <font>
          <b/>
          <sz val="11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504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504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504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504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04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04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04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04" start="0" length="0">
      <dxf>
        <numFmt numFmtId="167" formatCode="dd\.mm\.yyyy;@"/>
      </dxf>
    </rfmt>
    <rfmt sheetId="2" sqref="L1504" start="0" length="0">
      <dxf>
        <numFmt numFmtId="19" formatCode="dd/mm/yyyy"/>
      </dxf>
    </rfmt>
    <rfmt sheetId="2" sqref="A150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05" start="0" length="0">
      <dxf>
        <font>
          <b/>
          <sz val="11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505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505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505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505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05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05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05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05" start="0" length="0">
      <dxf>
        <numFmt numFmtId="167" formatCode="dd\.mm\.yyyy;@"/>
      </dxf>
    </rfmt>
    <rfmt sheetId="2" sqref="L1505" start="0" length="0">
      <dxf>
        <numFmt numFmtId="19" formatCode="dd/mm/yyyy"/>
      </dxf>
    </rfmt>
  </rm>
  <rrc rId="3" sId="2" ref="A1466:XFD1466" action="deleteRow">
    <undo index="65535" exp="area" ref3D="1" dr="$F$1:$F$1048576" dn="Z_F75A0FC8_0A1B_4DE0_9A32_5143F6752B3E_.wvu.Cols" sId="2"/>
    <rfmt sheetId="2" xfDxf="1" sqref="A1466:XFD1466" start="0" length="0">
      <dxf>
        <alignment horizontal="center" vertical="center"/>
      </dxf>
    </rfmt>
    <rfmt sheetId="2" sqref="A146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466" start="0" length="0">
      <dxf>
        <font>
          <sz val="10"/>
          <color auto="1"/>
          <name val="MS Sans Serif"/>
          <family val="2"/>
          <scheme val="none"/>
        </font>
      </dxf>
    </rfmt>
    <rfmt sheetId="2" sqref="C1466" start="0" length="0">
      <dxf>
        <alignment horizontal="general" vertical="bottom"/>
      </dxf>
    </rfmt>
    <rfmt sheetId="2" sqref="D1466" start="0" length="0">
      <dxf>
        <font>
          <sz val="10"/>
          <color auto="1"/>
          <name val="MS Sans Serif"/>
          <family val="2"/>
          <scheme val="none"/>
        </font>
      </dxf>
    </rfmt>
    <rfmt sheetId="2" sqref="E1466" start="0" length="0">
      <dxf>
        <font>
          <sz val="10"/>
          <color auto="1"/>
          <name val="MS Sans Serif"/>
          <family val="2"/>
          <scheme val="none"/>
        </font>
      </dxf>
    </rfmt>
    <rfmt sheetId="2" sqref="F1466" start="0" length="0">
      <dxf>
        <font>
          <sz val="10"/>
          <color auto="1"/>
          <name val="MS Sans Serif"/>
          <family val="2"/>
          <scheme val="none"/>
        </font>
      </dxf>
    </rfmt>
    <rfmt sheetId="2" sqref="G1466" start="0" length="0">
      <dxf>
        <font>
          <sz val="10"/>
          <color auto="1"/>
          <name val="MS Sans Serif"/>
          <family val="2"/>
          <scheme val="none"/>
        </font>
      </dxf>
    </rfmt>
    <rfmt sheetId="2" sqref="H1466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466" start="0" length="0">
      <dxf>
        <numFmt numFmtId="167" formatCode="dd\.mm\.yyyy;@"/>
      </dxf>
    </rfmt>
  </rrc>
  <rrc rId="4" sId="2" ref="A1466:XFD1466" action="deleteRow">
    <undo index="65535" exp="area" ref3D="1" dr="$F$1:$F$1048576" dn="Z_F75A0FC8_0A1B_4DE0_9A32_5143F6752B3E_.wvu.Cols" sId="2"/>
    <rfmt sheetId="2" xfDxf="1" sqref="A1466:XFD1466" start="0" length="0">
      <dxf>
        <alignment horizontal="center" vertical="center"/>
      </dxf>
    </rfmt>
    <rfmt sheetId="2" sqref="A146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466" start="0" length="0">
      <dxf>
        <font>
          <sz val="10"/>
          <color auto="1"/>
          <name val="MS Sans Serif"/>
          <family val="2"/>
          <scheme val="none"/>
        </font>
      </dxf>
    </rfmt>
    <rfmt sheetId="2" sqref="C1466" start="0" length="0">
      <dxf>
        <alignment horizontal="general" vertical="bottom"/>
      </dxf>
    </rfmt>
    <rfmt sheetId="2" sqref="D1466" start="0" length="0">
      <dxf>
        <font>
          <sz val="10"/>
          <color auto="1"/>
          <name val="MS Sans Serif"/>
          <family val="2"/>
          <scheme val="none"/>
        </font>
      </dxf>
    </rfmt>
    <rfmt sheetId="2" sqref="E1466" start="0" length="0">
      <dxf>
        <font>
          <sz val="10"/>
          <color auto="1"/>
          <name val="MS Sans Serif"/>
          <family val="2"/>
          <scheme val="none"/>
        </font>
      </dxf>
    </rfmt>
    <rfmt sheetId="2" sqref="F1466" start="0" length="0">
      <dxf>
        <font>
          <sz val="10"/>
          <color auto="1"/>
          <name val="MS Sans Serif"/>
          <family val="2"/>
          <scheme val="none"/>
        </font>
      </dxf>
    </rfmt>
    <rfmt sheetId="2" sqref="G1466" start="0" length="0">
      <dxf>
        <font>
          <sz val="10"/>
          <color auto="1"/>
          <name val="MS Sans Serif"/>
          <family val="2"/>
          <scheme val="none"/>
        </font>
      </dxf>
    </rfmt>
    <rfmt sheetId="2" sqref="H1466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466" start="0" length="0">
      <dxf>
        <numFmt numFmtId="167" formatCode="dd\.mm\.yyyy;@"/>
      </dxf>
    </rfmt>
  </rrc>
  <rrc rId="5" sId="2" ref="A1504:XFD1504" action="insertRow">
    <undo index="65535" exp="area" ref3D="1" dr="$F$1:$F$1048576" dn="Z_F75A0FC8_0A1B_4DE0_9A32_5143F6752B3E_.wvu.Cols" sId="2"/>
  </rrc>
  <rm rId="6" sheetId="2" source="A1502:XFD1502" destination="A1504:XFD1504" sourceSheetId="2">
    <rfmt sheetId="2" xfDxf="1" sqref="A1504:XFD1504" start="0" length="0">
      <dxf>
        <alignment horizontal="center" vertical="center"/>
      </dxf>
    </rfmt>
    <rfmt sheetId="2" sqref="A150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04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504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D1504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E1504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F150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04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0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04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04" start="0" length="0">
      <dxf>
        <numFmt numFmtId="167" formatCode="dd\.mm\.yyyy;@"/>
      </dxf>
    </rfmt>
  </rm>
  <rrc rId="7" sId="2" ref="A1502:XFD1502" action="deleteRow">
    <undo index="65535" exp="area" ref3D="1" dr="$F$1:$F$1048576" dn="Z_F75A0FC8_0A1B_4DE0_9A32_5143F6752B3E_.wvu.Cols" sId="2"/>
    <rfmt sheetId="2" xfDxf="1" sqref="A1502:XFD1502" start="0" length="0">
      <dxf>
        <alignment horizontal="center" vertical="center"/>
      </dxf>
    </rfmt>
    <rfmt sheetId="2" sqref="A150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02" start="0" length="0">
      <dxf>
        <font>
          <sz val="10"/>
          <color auto="1"/>
          <name val="MS Sans Serif"/>
          <family val="2"/>
          <scheme val="none"/>
        </font>
      </dxf>
    </rfmt>
    <rfmt sheetId="2" sqref="C1502" start="0" length="0">
      <dxf>
        <alignment horizontal="general" vertical="bottom"/>
      </dxf>
    </rfmt>
    <rfmt sheetId="2" sqref="D1502" start="0" length="0">
      <dxf>
        <font>
          <sz val="10"/>
          <color auto="1"/>
          <name val="MS Sans Serif"/>
          <family val="2"/>
          <scheme val="none"/>
        </font>
      </dxf>
    </rfmt>
    <rfmt sheetId="2" sqref="E1502" start="0" length="0">
      <dxf>
        <font>
          <sz val="10"/>
          <color auto="1"/>
          <name val="MS Sans Serif"/>
          <family val="2"/>
          <scheme val="none"/>
        </font>
      </dxf>
    </rfmt>
    <rfmt sheetId="2" sqref="F1502" start="0" length="0">
      <dxf>
        <font>
          <sz val="10"/>
          <color auto="1"/>
          <name val="MS Sans Serif"/>
          <family val="2"/>
          <scheme val="none"/>
        </font>
      </dxf>
    </rfmt>
    <rfmt sheetId="2" sqref="G1502" start="0" length="0">
      <dxf>
        <font>
          <sz val="10"/>
          <color auto="1"/>
          <name val="MS Sans Serif"/>
          <family val="2"/>
          <scheme val="none"/>
        </font>
      </dxf>
    </rfmt>
    <rfmt sheetId="2" sqref="H150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02" start="0" length="0">
      <dxf>
        <numFmt numFmtId="167" formatCode="dd\.mm\.yyyy;@"/>
      </dxf>
    </rfmt>
  </rrc>
  <rcc rId="8" sId="2">
    <oc r="G1500">
      <f>IFERROR(IF(ISERROR(SEARCH("dfgg",$B1499)),IF(H1500="",G1499+ROUNDUP(VLOOKUP(D1500,Feuil2!$B$2:$C$250,2,FALSE)*6,0)/6/24,G1499+ROUNDUP(VLOOKUP(D1500,Feuil2!$B$2:$C$250,2,FALSE)*6,0)/6/24+$I$1),G1499+(11/12/24)),"")</f>
    </oc>
    <nc r="G1500">
      <f>IFERROR(IF(ISERROR(SEARCH("dfgg",$B1499)),IF(H1500="",G1499+ROUNDUP(VLOOKUP(D1500,Feuil2!$B$2:$C$250,2,FALSE)*6,0)/6/24,G1499+ROUNDUP(VLOOKUP(D1500,Feuil2!$B$2:$C$250,2,FALSE)*6,0)/6/24+$I$1),G1499+(11/12/24)),"")</f>
    </nc>
  </rcc>
  <rcc rId="9" sId="2">
    <oc r="G1501">
      <f>IFERROR(IF(ISERROR(SEARCH("dfgg",$B1500)),IF(H1501="",G1500+ROUNDUP(VLOOKUP(D1501,Feuil2!$B$2:$C$250,2,FALSE)*6,0)/6/24,G1500+ROUNDUP(VLOOKUP(D1501,Feuil2!$B$2:$C$250,2,FALSE)*6,0)/6/24+$I$1),G1500+(11/12/24)),"")</f>
    </oc>
    <nc r="G1501">
      <f>IFERROR(IF(ISERROR(SEARCH("dfgg",$B1500)),IF(H1501="",G1500+ROUNDUP(VLOOKUP(D1501,Feuil2!$B$2:$C$250,2,FALSE)*6,0)/6/24,G1500+ROUNDUP(VLOOKUP(D1501,Feuil2!$B$2:$C$250,2,FALSE)*6,0)/6/24+$I$1),G1500+(11/12/24)),"")</f>
    </nc>
  </rcc>
  <rcc rId="10" sId="2">
    <oc r="G1502">
      <f>IFERROR(IF(ISERROR(SEARCH("dfgg",$B1503)),IF(H1502="",G1503+ROUNDUP(VLOOKUP(D1502,Feuil2!$B$2:$C$250,2,FALSE)*6,0)/6/24,G1503+ROUNDUP(VLOOKUP(D1502,Feuil2!$B$2:$C$250,2,FALSE)*6,0)/6/24+$I$1),G1503+(11/12/24)),"")</f>
    </oc>
    <nc r="G1502">
      <f>IFERROR(IF(ISERROR(SEARCH("dfgg",$B1501)),IF(H1502="",G1501+ROUNDUP(VLOOKUP(D1502,Feuil2!$B$2:$C$250,2,FALSE)*6,0)/6/24,G1501+ROUNDUP(VLOOKUP(D1502,Feuil2!$B$2:$C$250,2,FALSE)*6,0)/6/24+$I$1),G1501+(11/12/24)),"")</f>
    </nc>
  </rcc>
  <rcc rId="11" sId="2">
    <oc r="G1503">
      <f>IFERROR(IF(ISERROR(SEARCH("dfgg",$B1465)),IF(H1503="",G1465+ROUNDUP(VLOOKUP(D1503,Feuil2!$B$2:$C$250,2,FALSE)*6,0)/6/24,G1465+ROUNDUP(VLOOKUP(D1503,Feuil2!$B$2:$C$250,2,FALSE)*6,0)/6/24+$I$1),G1465+(11/12/24)),"")</f>
    </oc>
    <nc r="G1503">
      <f>IFERROR(IF(ISERROR(SEARCH("dfgg",$B1502)),IF(H1503="",G1502+ROUNDUP(VLOOKUP(D1503,Feuil2!$B$2:$C$250,2,FALSE)*6,0)/6/24,G1502+ROUNDUP(VLOOKUP(D1503,Feuil2!$B$2:$C$250,2,FALSE)*6,0)/6/24+$I$1),G1502+(11/12/24)),"")</f>
    </nc>
  </rcc>
  <rcc rId="12" sId="2">
    <oc r="G1504">
      <f>IFERROR(IF(ISERROR(SEARCH("dfgg",$B1501)),IF(H1504="",G1501+ROUNDUP(VLOOKUP(D1504,Feuil2!$B$2:$C$250,2,FALSE)*6,0)/6/24,G1501+ROUNDUP(VLOOKUP(D1504,Feuil2!$B$2:$C$250,2,FALSE)*6,0)/6/24+$I$1),G1501+(11/12/24)),"")</f>
    </oc>
    <nc r="G1504">
      <f>IFERROR(IF(ISERROR(SEARCH("dfgg",$B1503)),IF(H1504="",G1503+ROUNDUP(VLOOKUP(D1504,Feuil2!$B$2:$C$250,2,FALSE)*6,0)/6/24,G1503+ROUNDUP(VLOOKUP(D1504,Feuil2!$B$2:$C$250,2,FALSE)*6,0)/6/24+$I$1),G1503+(11/12/24)),"")</f>
    </nc>
  </rcc>
  <rcc rId="13" sId="2">
    <oc r="G1505">
      <f>IFERROR(IF(ISERROR(SEARCH("dfgg",$B1504)),IF(H1505="",G1504+ROUNDUP(VLOOKUP(D1505,Feuil2!$B$2:$C$250,2,FALSE)*6,0)/6/24,G1504+ROUNDUP(VLOOKUP(D1505,Feuil2!$B$2:$C$250,2,FALSE)*6,0)/6/24+$I$1),G1504+(11/12/24)),"")</f>
    </oc>
    <nc r="G1505">
      <f>IFERROR(IF(ISERROR(SEARCH("dfgg",$B1504)),IF(H1505="",G1504+ROUNDUP(VLOOKUP(D1505,Feuil2!$B$2:$C$250,2,FALSE)*6,0)/6/24,G1504+ROUNDUP(VLOOKUP(D1505,Feuil2!$B$2:$C$250,2,FALSE)*6,0)/6/24+$I$1),G1504+(11/12/24)),"")</f>
    </nc>
  </rcc>
  <rcc rId="14" sId="2">
    <oc r="G1506">
      <f>IFERROR(IF(ISERROR(SEARCH("dfgg",$B1505)),IF(H1506="",G1505+ROUNDUP(VLOOKUP(D1506,Feuil2!$B$2:$C$250,2,FALSE)*6,0)/6/24,G1505+ROUNDUP(VLOOKUP(D1506,Feuil2!$B$2:$C$250,2,FALSE)*6,0)/6/24+$I$1),G1505+(11/12/24)),"")</f>
    </oc>
    <nc r="G1506">
      <f>IFERROR(IF(ISERROR(SEARCH("dfgg",$B1505)),IF(H1506="",G1505+ROUNDUP(VLOOKUP(D1506,Feuil2!$B$2:$C$250,2,FALSE)*6,0)/6/24,G1505+ROUNDUP(VLOOKUP(D1506,Feuil2!$B$2:$C$250,2,FALSE)*6,0)/6/24+$I$1),G1505+(11/12/24)),"")</f>
    </nc>
  </rcc>
  <rcc rId="15" sId="2">
    <oc r="G1507">
      <f>IFERROR(IF(ISERROR(SEARCH("dfgg",$B1506)),IF(H1507="",G1506+ROUNDUP(VLOOKUP(D1507,Feuil2!$B$2:$C$250,2,FALSE)*6,0)/6/24,G1506+ROUNDUP(VLOOKUP(D1507,Feuil2!$B$2:$C$250,2,FALSE)*6,0)/6/24+$I$1),G1506+(11/12/24)),"")</f>
    </oc>
    <nc r="G1507">
      <f>IFERROR(IF(ISERROR(SEARCH("dfgg",$B1506)),IF(H1507="",G1506+ROUNDUP(VLOOKUP(D1507,Feuil2!$B$2:$C$250,2,FALSE)*6,0)/6/24,G1506+ROUNDUP(VLOOKUP(D1507,Feuil2!$B$2:$C$250,2,FALSE)*6,0)/6/24+$I$1),G1506+(11/12/24)),"")</f>
    </nc>
  </rcc>
  <rcc rId="16" sId="2">
    <oc r="G1508">
      <f>IFERROR(IF(ISERROR(SEARCH("dfgg",$B1507)),IF(H1508="",G1507+ROUNDUP(VLOOKUP(D1508,Feuil2!$B$2:$C$250,2,FALSE)*6,0)/6/24,G1507+ROUNDUP(VLOOKUP(D1508,Feuil2!$B$2:$C$250,2,FALSE)*6,0)/6/24+$I$1),G1507+(11/12/24)),"")</f>
    </oc>
    <nc r="G1508">
      <f>IFERROR(IF(ISERROR(SEARCH("dfgg",$B1507)),IF(H1508="",G1507+ROUNDUP(VLOOKUP(D1508,Feuil2!$B$2:$C$250,2,FALSE)*6,0)/6/24,G1507+ROUNDUP(VLOOKUP(D1508,Feuil2!$B$2:$C$250,2,FALSE)*6,0)/6/24+$I$1),G1507+(11/12/24)),"")</f>
    </nc>
  </rcc>
  <rcc rId="17" sId="2">
    <oc r="G1509">
      <f>IFERROR(IF(ISERROR(SEARCH("dfgg",$B1508)),IF(H1509="",G1508+ROUNDUP(VLOOKUP(D1509,Feuil2!$B$2:$C$250,2,FALSE)*6,0)/6/24,G1508+ROUNDUP(VLOOKUP(D1509,Feuil2!$B$2:$C$250,2,FALSE)*6,0)/6/24+$I$1),G1508+(11/12/24)),"")</f>
    </oc>
    <nc r="G1509">
      <f>IFERROR(IF(ISERROR(SEARCH("dfgg",$B1508)),IF(H1509="",G1508+ROUNDUP(VLOOKUP(D1509,Feuil2!$B$2:$C$250,2,FALSE)*6,0)/6/24,G1508+ROUNDUP(VLOOKUP(D1509,Feuil2!$B$2:$C$250,2,FALSE)*6,0)/6/24+$I$1),G1508+(11/12/24)),"")</f>
    </nc>
  </rcc>
  <rfmt sheetId="2" sqref="B1466:F1466" start="0" length="0">
    <dxf>
      <border>
        <top style="thin">
          <color indexed="64"/>
        </top>
      </border>
    </dxf>
  </rfmt>
  <rrc rId="18" sId="2" ref="A1463:XFD1463" action="insertRow">
    <undo index="65535" exp="area" ref3D="1" dr="$F$1:$F$1048576" dn="Z_F75A0FC8_0A1B_4DE0_9A32_5143F6752B3E_.wvu.Cols" sId="2"/>
  </rrc>
  <rrc rId="19" sId="2" ref="A1463:XFD1463" action="insertRow">
    <undo index="65535" exp="area" ref3D="1" dr="$F$1:$F$1048576" dn="Z_F75A0FC8_0A1B_4DE0_9A32_5143F6752B3E_.wvu.Cols" sId="2"/>
  </rrc>
  <rfmt sheetId="2" sqref="B1463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463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20" sId="2" odxf="1" dxf="1">
    <nc r="D1463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463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463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cc rId="21" sId="2">
    <nc r="G1463">
      <f>IFERROR(IF(ISERROR(SEARCH("dfgg",$B1462)),IF(H1463="",G1462+ROUNDUP(VLOOKUP(D1463,Feuil2!$B$2:$C$250,2,FALSE)*6,0)/6/24,G1462+ROUNDUP(VLOOKUP(D1463,Feuil2!$B$2:$C$250,2,FALSE)*6,0)/6/24+$I$1),G1462+(11/12/24)),"")</f>
    </nc>
  </rcc>
  <rfmt sheetId="2" sqref="L1463" start="0" length="0">
    <dxf>
      <numFmt numFmtId="19" formatCode="dd/mm/yyyy"/>
    </dxf>
  </rfmt>
  <rrc rId="22" sId="2" ref="A1504:XFD1508" action="insertRow">
    <undo index="65535" exp="area" ref3D="1" dr="$F$1:$F$1048576" dn="Z_F75A0FC8_0A1B_4DE0_9A32_5143F6752B3E_.wvu.Cols" sId="2"/>
  </rrc>
  <rm rId="23" sheetId="2" source="A1489:XFD1493" destination="A1504:XFD1508" sourceSheetId="2">
    <rfmt sheetId="2" xfDxf="1" sqref="A1504:XFD1504" start="0" length="0">
      <dxf>
        <alignment horizontal="center" vertical="center"/>
      </dxf>
    </rfmt>
    <rfmt sheetId="2" xfDxf="1" sqref="A1505:XFD1505" start="0" length="0">
      <dxf>
        <alignment horizontal="center" vertical="center"/>
      </dxf>
    </rfmt>
    <rfmt sheetId="2" xfDxf="1" sqref="A1506:XFD1506" start="0" length="0">
      <dxf>
        <alignment horizontal="center" vertical="center"/>
      </dxf>
    </rfmt>
    <rfmt sheetId="2" xfDxf="1" sqref="A1507:XFD1507" start="0" length="0">
      <dxf>
        <alignment horizontal="center" vertical="center"/>
      </dxf>
    </rfmt>
    <rfmt sheetId="2" xfDxf="1" sqref="A1508:XFD1508" start="0" length="0">
      <dxf>
        <alignment horizontal="center" vertical="center"/>
      </dxf>
    </rfmt>
    <rfmt sheetId="2" sqref="A150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04" start="0" length="0">
      <dxf>
        <font>
          <b/>
          <sz val="11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504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504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504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504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04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04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04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04" start="0" length="0">
      <dxf>
        <numFmt numFmtId="167" formatCode="dd\.mm\.yyyy;@"/>
      </dxf>
    </rfmt>
    <rfmt sheetId="2" sqref="L1504" start="0" length="0">
      <dxf>
        <numFmt numFmtId="19" formatCode="dd/mm/yyyy"/>
      </dxf>
    </rfmt>
    <rfmt sheetId="2" sqref="A150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05" start="0" length="0">
      <dxf>
        <font>
          <b/>
          <sz val="11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505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505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505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505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05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05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05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05" start="0" length="0">
      <dxf>
        <numFmt numFmtId="167" formatCode="dd\.mm\.yyyy;@"/>
      </dxf>
    </rfmt>
    <rfmt sheetId="2" sqref="L1505" start="0" length="0">
      <dxf>
        <numFmt numFmtId="19" formatCode="dd/mm/yyyy"/>
      </dxf>
    </rfmt>
    <rfmt sheetId="2" sqref="A150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06" start="0" length="0">
      <dxf>
        <font>
          <b/>
          <sz val="11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506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506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506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506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06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06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06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06" start="0" length="0">
      <dxf>
        <numFmt numFmtId="167" formatCode="dd\.mm\.yyyy;@"/>
      </dxf>
    </rfmt>
    <rfmt sheetId="2" sqref="L1506" start="0" length="0">
      <dxf>
        <numFmt numFmtId="19" formatCode="dd/mm/yyyy"/>
      </dxf>
    </rfmt>
    <rfmt sheetId="2" sqref="A150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07" start="0" length="0">
      <dxf>
        <font>
          <b/>
          <sz val="11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507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507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507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507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07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07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07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07" start="0" length="0">
      <dxf>
        <numFmt numFmtId="167" formatCode="dd\.mm\.yyyy;@"/>
      </dxf>
    </rfmt>
    <rfmt sheetId="2" sqref="L1507" start="0" length="0">
      <dxf>
        <numFmt numFmtId="19" formatCode="dd/mm/yyyy"/>
      </dxf>
    </rfmt>
    <rfmt sheetId="2" sqref="A150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08" start="0" length="0">
      <dxf>
        <font>
          <b/>
          <sz val="11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508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508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508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508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08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08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08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08" start="0" length="0">
      <dxf>
        <numFmt numFmtId="167" formatCode="dd\.mm\.yyyy;@"/>
      </dxf>
    </rfmt>
    <rfmt sheetId="2" sqref="L1508" start="0" length="0">
      <dxf>
        <numFmt numFmtId="19" formatCode="dd/mm/yyyy"/>
      </dxf>
    </rfmt>
  </rm>
  <rrc rId="24" sId="2" ref="A1489:XFD1489" action="deleteRow">
    <undo index="65535" exp="area" ref3D="1" dr="$F$1:$F$1048576" dn="Z_F75A0FC8_0A1B_4DE0_9A32_5143F6752B3E_.wvu.Cols" sId="2"/>
    <rfmt sheetId="2" xfDxf="1" sqref="A1489:XFD1489" start="0" length="0">
      <dxf>
        <alignment horizontal="center" vertical="center"/>
      </dxf>
    </rfmt>
    <rfmt sheetId="2" sqref="A148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489" start="0" length="0">
      <dxf>
        <font>
          <sz val="10"/>
          <color auto="1"/>
          <name val="MS Sans Serif"/>
          <family val="2"/>
          <scheme val="none"/>
        </font>
      </dxf>
    </rfmt>
    <rfmt sheetId="2" sqref="C1489" start="0" length="0">
      <dxf>
        <alignment horizontal="general" vertical="bottom"/>
      </dxf>
    </rfmt>
    <rfmt sheetId="2" sqref="D1489" start="0" length="0">
      <dxf>
        <font>
          <sz val="10"/>
          <color auto="1"/>
          <name val="MS Sans Serif"/>
          <family val="2"/>
          <scheme val="none"/>
        </font>
      </dxf>
    </rfmt>
    <rfmt sheetId="2" sqref="E1489" start="0" length="0">
      <dxf>
        <font>
          <sz val="10"/>
          <color auto="1"/>
          <name val="MS Sans Serif"/>
          <family val="2"/>
          <scheme val="none"/>
        </font>
      </dxf>
    </rfmt>
    <rfmt sheetId="2" sqref="F1489" start="0" length="0">
      <dxf>
        <font>
          <sz val="10"/>
          <color auto="1"/>
          <name val="MS Sans Serif"/>
          <family val="2"/>
          <scheme val="none"/>
        </font>
      </dxf>
    </rfmt>
    <rfmt sheetId="2" sqref="G1489" start="0" length="0">
      <dxf>
        <font>
          <sz val="10"/>
          <color auto="1"/>
          <name val="MS Sans Serif"/>
          <family val="2"/>
          <scheme val="none"/>
        </font>
      </dxf>
    </rfmt>
    <rfmt sheetId="2" sqref="H148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489" start="0" length="0">
      <dxf>
        <numFmt numFmtId="167" formatCode="dd\.mm\.yyyy;@"/>
      </dxf>
    </rfmt>
  </rrc>
  <rrc rId="25" sId="2" ref="A1489:XFD1489" action="deleteRow">
    <undo index="65535" exp="area" ref3D="1" dr="$F$1:$F$1048576" dn="Z_F75A0FC8_0A1B_4DE0_9A32_5143F6752B3E_.wvu.Cols" sId="2"/>
    <rfmt sheetId="2" xfDxf="1" sqref="A1489:XFD1489" start="0" length="0">
      <dxf>
        <alignment horizontal="center" vertical="center"/>
      </dxf>
    </rfmt>
    <rfmt sheetId="2" sqref="A148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489" start="0" length="0">
      <dxf>
        <font>
          <sz val="10"/>
          <color auto="1"/>
          <name val="MS Sans Serif"/>
          <family val="2"/>
          <scheme val="none"/>
        </font>
      </dxf>
    </rfmt>
    <rfmt sheetId="2" sqref="C1489" start="0" length="0">
      <dxf>
        <alignment horizontal="general" vertical="bottom"/>
      </dxf>
    </rfmt>
    <rfmt sheetId="2" sqref="D1489" start="0" length="0">
      <dxf>
        <font>
          <sz val="10"/>
          <color auto="1"/>
          <name val="MS Sans Serif"/>
          <family val="2"/>
          <scheme val="none"/>
        </font>
      </dxf>
    </rfmt>
    <rfmt sheetId="2" sqref="E1489" start="0" length="0">
      <dxf>
        <font>
          <sz val="10"/>
          <color auto="1"/>
          <name val="MS Sans Serif"/>
          <family val="2"/>
          <scheme val="none"/>
        </font>
      </dxf>
    </rfmt>
    <rfmt sheetId="2" sqref="F1489" start="0" length="0">
      <dxf>
        <font>
          <sz val="10"/>
          <color auto="1"/>
          <name val="MS Sans Serif"/>
          <family val="2"/>
          <scheme val="none"/>
        </font>
      </dxf>
    </rfmt>
    <rfmt sheetId="2" sqref="G1489" start="0" length="0">
      <dxf>
        <font>
          <sz val="10"/>
          <color auto="1"/>
          <name val="MS Sans Serif"/>
          <family val="2"/>
          <scheme val="none"/>
        </font>
      </dxf>
    </rfmt>
    <rfmt sheetId="2" sqref="H148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489" start="0" length="0">
      <dxf>
        <numFmt numFmtId="167" formatCode="dd\.mm\.yyyy;@"/>
      </dxf>
    </rfmt>
  </rrc>
  <rrc rId="26" sId="2" ref="A1489:XFD1489" action="deleteRow">
    <undo index="65535" exp="area" ref3D="1" dr="$F$1:$F$1048576" dn="Z_F75A0FC8_0A1B_4DE0_9A32_5143F6752B3E_.wvu.Cols" sId="2"/>
    <rfmt sheetId="2" xfDxf="1" sqref="A1489:XFD1489" start="0" length="0">
      <dxf>
        <alignment horizontal="center" vertical="center"/>
      </dxf>
    </rfmt>
    <rfmt sheetId="2" sqref="A148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489" start="0" length="0">
      <dxf>
        <font>
          <sz val="10"/>
          <color auto="1"/>
          <name val="MS Sans Serif"/>
          <family val="2"/>
          <scheme val="none"/>
        </font>
      </dxf>
    </rfmt>
    <rfmt sheetId="2" sqref="C1489" start="0" length="0">
      <dxf>
        <alignment horizontal="general" vertical="bottom"/>
      </dxf>
    </rfmt>
    <rfmt sheetId="2" sqref="D1489" start="0" length="0">
      <dxf>
        <font>
          <sz val="10"/>
          <color auto="1"/>
          <name val="MS Sans Serif"/>
          <family val="2"/>
          <scheme val="none"/>
        </font>
      </dxf>
    </rfmt>
    <rfmt sheetId="2" sqref="E1489" start="0" length="0">
      <dxf>
        <font>
          <sz val="10"/>
          <color auto="1"/>
          <name val="MS Sans Serif"/>
          <family val="2"/>
          <scheme val="none"/>
        </font>
      </dxf>
    </rfmt>
    <rfmt sheetId="2" sqref="F1489" start="0" length="0">
      <dxf>
        <font>
          <sz val="10"/>
          <color auto="1"/>
          <name val="MS Sans Serif"/>
          <family val="2"/>
          <scheme val="none"/>
        </font>
      </dxf>
    </rfmt>
    <rfmt sheetId="2" sqref="G1489" start="0" length="0">
      <dxf>
        <font>
          <sz val="10"/>
          <color auto="1"/>
          <name val="MS Sans Serif"/>
          <family val="2"/>
          <scheme val="none"/>
        </font>
      </dxf>
    </rfmt>
    <rfmt sheetId="2" sqref="H148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489" start="0" length="0">
      <dxf>
        <numFmt numFmtId="167" formatCode="dd\.mm\.yyyy;@"/>
      </dxf>
    </rfmt>
  </rrc>
  <rrc rId="27" sId="2" ref="A1489:XFD1489" action="deleteRow">
    <undo index="65535" exp="area" ref3D="1" dr="$F$1:$F$1048576" dn="Z_F75A0FC8_0A1B_4DE0_9A32_5143F6752B3E_.wvu.Cols" sId="2"/>
    <rfmt sheetId="2" xfDxf="1" sqref="A1489:XFD1489" start="0" length="0">
      <dxf>
        <alignment horizontal="center" vertical="center"/>
      </dxf>
    </rfmt>
    <rfmt sheetId="2" sqref="A148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489" start="0" length="0">
      <dxf>
        <font>
          <sz val="10"/>
          <color auto="1"/>
          <name val="MS Sans Serif"/>
          <family val="2"/>
          <scheme val="none"/>
        </font>
      </dxf>
    </rfmt>
    <rfmt sheetId="2" sqref="C1489" start="0" length="0">
      <dxf>
        <alignment horizontal="general" vertical="bottom"/>
      </dxf>
    </rfmt>
    <rfmt sheetId="2" sqref="D1489" start="0" length="0">
      <dxf>
        <font>
          <sz val="10"/>
          <color auto="1"/>
          <name val="MS Sans Serif"/>
          <family val="2"/>
          <scheme val="none"/>
        </font>
      </dxf>
    </rfmt>
    <rfmt sheetId="2" sqref="E1489" start="0" length="0">
      <dxf>
        <font>
          <sz val="10"/>
          <color auto="1"/>
          <name val="MS Sans Serif"/>
          <family val="2"/>
          <scheme val="none"/>
        </font>
      </dxf>
    </rfmt>
    <rfmt sheetId="2" sqref="F1489" start="0" length="0">
      <dxf>
        <font>
          <sz val="10"/>
          <color auto="1"/>
          <name val="MS Sans Serif"/>
          <family val="2"/>
          <scheme val="none"/>
        </font>
      </dxf>
    </rfmt>
    <rfmt sheetId="2" sqref="G1489" start="0" length="0">
      <dxf>
        <font>
          <sz val="10"/>
          <color auto="1"/>
          <name val="MS Sans Serif"/>
          <family val="2"/>
          <scheme val="none"/>
        </font>
      </dxf>
    </rfmt>
    <rfmt sheetId="2" sqref="H148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489" start="0" length="0">
      <dxf>
        <numFmt numFmtId="167" formatCode="dd\.mm\.yyyy;@"/>
      </dxf>
    </rfmt>
  </rrc>
  <rrc rId="28" sId="2" ref="A1489:XFD1489" action="deleteRow">
    <undo index="65535" exp="area" ref3D="1" dr="$F$1:$F$1048576" dn="Z_F75A0FC8_0A1B_4DE0_9A32_5143F6752B3E_.wvu.Cols" sId="2"/>
    <rfmt sheetId="2" xfDxf="1" sqref="A1489:XFD1489" start="0" length="0">
      <dxf>
        <alignment horizontal="center" vertical="center"/>
      </dxf>
    </rfmt>
    <rfmt sheetId="2" sqref="A148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489" start="0" length="0">
      <dxf>
        <font>
          <sz val="10"/>
          <color auto="1"/>
          <name val="MS Sans Serif"/>
          <family val="2"/>
          <scheme val="none"/>
        </font>
      </dxf>
    </rfmt>
    <rfmt sheetId="2" sqref="C1489" start="0" length="0">
      <dxf>
        <alignment horizontal="general" vertical="bottom"/>
      </dxf>
    </rfmt>
    <rfmt sheetId="2" sqref="D1489" start="0" length="0">
      <dxf>
        <font>
          <sz val="10"/>
          <color auto="1"/>
          <name val="MS Sans Serif"/>
          <family val="2"/>
          <scheme val="none"/>
        </font>
      </dxf>
    </rfmt>
    <rfmt sheetId="2" sqref="E1489" start="0" length="0">
      <dxf>
        <font>
          <sz val="10"/>
          <color auto="1"/>
          <name val="MS Sans Serif"/>
          <family val="2"/>
          <scheme val="none"/>
        </font>
      </dxf>
    </rfmt>
    <rfmt sheetId="2" sqref="F1489" start="0" length="0">
      <dxf>
        <font>
          <sz val="10"/>
          <color auto="1"/>
          <name val="MS Sans Serif"/>
          <family val="2"/>
          <scheme val="none"/>
        </font>
      </dxf>
    </rfmt>
    <rfmt sheetId="2" sqref="G1489" start="0" length="0">
      <dxf>
        <font>
          <sz val="10"/>
          <color auto="1"/>
          <name val="MS Sans Serif"/>
          <family val="2"/>
          <scheme val="none"/>
        </font>
      </dxf>
    </rfmt>
    <rfmt sheetId="2" sqref="H148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489" start="0" length="0">
      <dxf>
        <numFmt numFmtId="167" formatCode="dd\.mm\.yyyy;@"/>
      </dxf>
    </rfmt>
  </rrc>
  <rrc rId="29" sId="2" ref="A1489:XFD1493" action="insertRow">
    <undo index="65535" exp="area" ref3D="1" dr="$F$1:$F$1048576" dn="Z_F75A0FC8_0A1B_4DE0_9A32_5143F6752B3E_.wvu.Cols" sId="2"/>
  </rrc>
  <rm rId="30" sheetId="2" source="A1513:XFD1517" destination="A1489:XFD1493" sourceSheetId="2">
    <rfmt sheetId="2" xfDxf="1" sqref="A1489:XFD1489" start="0" length="0">
      <dxf>
        <alignment horizontal="center" vertical="center"/>
      </dxf>
    </rfmt>
    <rfmt sheetId="2" xfDxf="1" sqref="A1490:XFD1490" start="0" length="0">
      <dxf>
        <alignment horizontal="center" vertical="center"/>
      </dxf>
    </rfmt>
    <rfmt sheetId="2" xfDxf="1" sqref="A1491:XFD1491" start="0" length="0">
      <dxf>
        <alignment horizontal="center" vertical="center"/>
      </dxf>
    </rfmt>
    <rfmt sheetId="2" xfDxf="1" sqref="A1492:XFD1492" start="0" length="0">
      <dxf>
        <alignment horizontal="center" vertical="center"/>
      </dxf>
    </rfmt>
    <rfmt sheetId="2" xfDxf="1" sqref="A1493:XFD1493" start="0" length="0">
      <dxf>
        <alignment horizontal="center" vertical="center"/>
      </dxf>
    </rfmt>
    <rfmt sheetId="2" sqref="A148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489" start="0" length="0">
      <dxf>
        <font>
          <b/>
          <sz val="11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489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489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489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489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489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489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489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489" start="0" length="0">
      <dxf>
        <numFmt numFmtId="167" formatCode="dd\.mm\.yyyy;@"/>
      </dxf>
    </rfmt>
    <rfmt sheetId="2" sqref="L1489" start="0" length="0">
      <dxf>
        <numFmt numFmtId="19" formatCode="dd/mm/yyyy"/>
      </dxf>
    </rfmt>
    <rfmt sheetId="2" sqref="A149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490" start="0" length="0">
      <dxf>
        <font>
          <b/>
          <sz val="11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490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490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490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490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490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490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490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490" start="0" length="0">
      <dxf>
        <numFmt numFmtId="167" formatCode="dd\.mm\.yyyy;@"/>
      </dxf>
    </rfmt>
    <rfmt sheetId="2" sqref="L1490" start="0" length="0">
      <dxf>
        <numFmt numFmtId="19" formatCode="dd/mm/yyyy"/>
      </dxf>
    </rfmt>
    <rfmt sheetId="2" sqref="A149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491" start="0" length="0">
      <dxf>
        <font>
          <b/>
          <sz val="11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491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491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491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491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491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491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491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491" start="0" length="0">
      <dxf>
        <numFmt numFmtId="167" formatCode="dd\.mm\.yyyy;@"/>
      </dxf>
    </rfmt>
    <rfmt sheetId="2" sqref="L1491" start="0" length="0">
      <dxf>
        <numFmt numFmtId="19" formatCode="dd/mm/yyyy"/>
      </dxf>
    </rfmt>
    <rfmt sheetId="2" sqref="A149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492" start="0" length="0">
      <dxf>
        <font>
          <b/>
          <sz val="11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492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492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492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492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492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492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492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492" start="0" length="0">
      <dxf>
        <numFmt numFmtId="167" formatCode="dd\.mm\.yyyy;@"/>
      </dxf>
    </rfmt>
    <rfmt sheetId="2" sqref="L1492" start="0" length="0">
      <dxf>
        <numFmt numFmtId="19" formatCode="dd/mm/yyyy"/>
      </dxf>
    </rfmt>
    <rfmt sheetId="2" sqref="A149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493" start="0" length="0">
      <dxf>
        <font>
          <b/>
          <sz val="11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493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493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493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493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493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493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493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493" start="0" length="0">
      <dxf>
        <numFmt numFmtId="167" formatCode="dd\.mm\.yyyy;@"/>
      </dxf>
    </rfmt>
    <rfmt sheetId="2" sqref="L1493" start="0" length="0">
      <dxf>
        <numFmt numFmtId="19" formatCode="dd/mm/yyyy"/>
      </dxf>
    </rfmt>
  </rm>
  <rrc rId="31" sId="2" ref="A1513:XFD1513" action="deleteRow">
    <undo index="65535" exp="area" ref3D="1" dr="$F$1:$F$1048576" dn="Z_F75A0FC8_0A1B_4DE0_9A32_5143F6752B3E_.wvu.Cols" sId="2"/>
    <rfmt sheetId="2" xfDxf="1" sqref="A1513:XFD1513" start="0" length="0">
      <dxf>
        <alignment horizontal="center" vertical="center"/>
      </dxf>
    </rfmt>
    <rfmt sheetId="2" sqref="A151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13" start="0" length="0">
      <dxf>
        <font>
          <sz val="10"/>
          <color auto="1"/>
          <name val="MS Sans Serif"/>
          <family val="2"/>
          <scheme val="none"/>
        </font>
      </dxf>
    </rfmt>
    <rfmt sheetId="2" sqref="C1513" start="0" length="0">
      <dxf>
        <alignment horizontal="general" vertical="bottom"/>
      </dxf>
    </rfmt>
    <rfmt sheetId="2" sqref="D1513" start="0" length="0">
      <dxf>
        <font>
          <sz val="10"/>
          <color auto="1"/>
          <name val="MS Sans Serif"/>
          <family val="2"/>
          <scheme val="none"/>
        </font>
      </dxf>
    </rfmt>
    <rfmt sheetId="2" sqref="E1513" start="0" length="0">
      <dxf>
        <font>
          <sz val="10"/>
          <color auto="1"/>
          <name val="MS Sans Serif"/>
          <family val="2"/>
          <scheme val="none"/>
        </font>
      </dxf>
    </rfmt>
    <rfmt sheetId="2" sqref="F1513" start="0" length="0">
      <dxf>
        <font>
          <sz val="10"/>
          <color auto="1"/>
          <name val="MS Sans Serif"/>
          <family val="2"/>
          <scheme val="none"/>
        </font>
      </dxf>
    </rfmt>
    <rfmt sheetId="2" sqref="G1513" start="0" length="0">
      <dxf>
        <font>
          <sz val="10"/>
          <color auto="1"/>
          <name val="MS Sans Serif"/>
          <family val="2"/>
          <scheme val="none"/>
        </font>
      </dxf>
    </rfmt>
    <rfmt sheetId="2" sqref="H1513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13" start="0" length="0">
      <dxf>
        <numFmt numFmtId="167" formatCode="dd\.mm\.yyyy;@"/>
      </dxf>
    </rfmt>
  </rrc>
  <rrc rId="32" sId="2" ref="A1513:XFD1513" action="deleteRow">
    <undo index="65535" exp="area" ref3D="1" dr="$F$1:$F$1048576" dn="Z_F75A0FC8_0A1B_4DE0_9A32_5143F6752B3E_.wvu.Cols" sId="2"/>
    <rfmt sheetId="2" xfDxf="1" sqref="A1513:XFD1513" start="0" length="0">
      <dxf>
        <alignment horizontal="center" vertical="center"/>
      </dxf>
    </rfmt>
    <rfmt sheetId="2" sqref="A151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13" start="0" length="0">
      <dxf>
        <font>
          <sz val="10"/>
          <color auto="1"/>
          <name val="MS Sans Serif"/>
          <family val="2"/>
          <scheme val="none"/>
        </font>
      </dxf>
    </rfmt>
    <rfmt sheetId="2" sqref="C1513" start="0" length="0">
      <dxf>
        <alignment horizontal="general" vertical="bottom"/>
      </dxf>
    </rfmt>
    <rfmt sheetId="2" sqref="D1513" start="0" length="0">
      <dxf>
        <font>
          <sz val="10"/>
          <color auto="1"/>
          <name val="MS Sans Serif"/>
          <family val="2"/>
          <scheme val="none"/>
        </font>
      </dxf>
    </rfmt>
    <rfmt sheetId="2" sqref="E1513" start="0" length="0">
      <dxf>
        <font>
          <sz val="10"/>
          <color auto="1"/>
          <name val="MS Sans Serif"/>
          <family val="2"/>
          <scheme val="none"/>
        </font>
      </dxf>
    </rfmt>
    <rfmt sheetId="2" sqref="F1513" start="0" length="0">
      <dxf>
        <font>
          <sz val="10"/>
          <color auto="1"/>
          <name val="MS Sans Serif"/>
          <family val="2"/>
          <scheme val="none"/>
        </font>
      </dxf>
    </rfmt>
    <rfmt sheetId="2" sqref="G1513" start="0" length="0">
      <dxf>
        <font>
          <sz val="10"/>
          <color auto="1"/>
          <name val="MS Sans Serif"/>
          <family val="2"/>
          <scheme val="none"/>
        </font>
      </dxf>
    </rfmt>
    <rfmt sheetId="2" sqref="H1513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13" start="0" length="0">
      <dxf>
        <numFmt numFmtId="167" formatCode="dd\.mm\.yyyy;@"/>
      </dxf>
    </rfmt>
  </rrc>
  <rrc rId="33" sId="2" ref="A1513:XFD1513" action="deleteRow">
    <undo index="65535" exp="area" ref3D="1" dr="$F$1:$F$1048576" dn="Z_F75A0FC8_0A1B_4DE0_9A32_5143F6752B3E_.wvu.Cols" sId="2"/>
    <rfmt sheetId="2" xfDxf="1" sqref="A1513:XFD1513" start="0" length="0">
      <dxf>
        <alignment horizontal="center" vertical="center"/>
      </dxf>
    </rfmt>
    <rfmt sheetId="2" sqref="A151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13" start="0" length="0">
      <dxf>
        <font>
          <sz val="10"/>
          <color auto="1"/>
          <name val="MS Sans Serif"/>
          <family val="2"/>
          <scheme val="none"/>
        </font>
      </dxf>
    </rfmt>
    <rfmt sheetId="2" sqref="C1513" start="0" length="0">
      <dxf>
        <alignment horizontal="general" vertical="bottom"/>
      </dxf>
    </rfmt>
    <rfmt sheetId="2" sqref="D1513" start="0" length="0">
      <dxf>
        <font>
          <sz val="10"/>
          <color auto="1"/>
          <name val="MS Sans Serif"/>
          <family val="2"/>
          <scheme val="none"/>
        </font>
      </dxf>
    </rfmt>
    <rfmt sheetId="2" sqref="E1513" start="0" length="0">
      <dxf>
        <font>
          <sz val="10"/>
          <color auto="1"/>
          <name val="MS Sans Serif"/>
          <family val="2"/>
          <scheme val="none"/>
        </font>
      </dxf>
    </rfmt>
    <rfmt sheetId="2" sqref="F1513" start="0" length="0">
      <dxf>
        <font>
          <sz val="10"/>
          <color auto="1"/>
          <name val="MS Sans Serif"/>
          <family val="2"/>
          <scheme val="none"/>
        </font>
      </dxf>
    </rfmt>
    <rfmt sheetId="2" sqref="G1513" start="0" length="0">
      <dxf>
        <font>
          <sz val="10"/>
          <color auto="1"/>
          <name val="MS Sans Serif"/>
          <family val="2"/>
          <scheme val="none"/>
        </font>
      </dxf>
    </rfmt>
    <rfmt sheetId="2" sqref="H1513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13" start="0" length="0">
      <dxf>
        <numFmt numFmtId="167" formatCode="dd\.mm\.yyyy;@"/>
      </dxf>
    </rfmt>
  </rrc>
  <rrc rId="34" sId="2" ref="A1513:XFD1513" action="deleteRow">
    <undo index="65535" exp="area" ref3D="1" dr="$F$1:$F$1048576" dn="Z_F75A0FC8_0A1B_4DE0_9A32_5143F6752B3E_.wvu.Cols" sId="2"/>
    <rfmt sheetId="2" xfDxf="1" sqref="A1513:XFD1513" start="0" length="0">
      <dxf>
        <alignment horizontal="center" vertical="center"/>
      </dxf>
    </rfmt>
    <rfmt sheetId="2" sqref="A151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13" start="0" length="0">
      <dxf>
        <font>
          <sz val="10"/>
          <color auto="1"/>
          <name val="MS Sans Serif"/>
          <family val="2"/>
          <scheme val="none"/>
        </font>
      </dxf>
    </rfmt>
    <rfmt sheetId="2" sqref="C1513" start="0" length="0">
      <dxf>
        <alignment horizontal="general" vertical="bottom"/>
      </dxf>
    </rfmt>
    <rfmt sheetId="2" sqref="D1513" start="0" length="0">
      <dxf>
        <font>
          <sz val="10"/>
          <color auto="1"/>
          <name val="MS Sans Serif"/>
          <family val="2"/>
          <scheme val="none"/>
        </font>
      </dxf>
    </rfmt>
    <rfmt sheetId="2" sqref="E1513" start="0" length="0">
      <dxf>
        <font>
          <sz val="10"/>
          <color auto="1"/>
          <name val="MS Sans Serif"/>
          <family val="2"/>
          <scheme val="none"/>
        </font>
      </dxf>
    </rfmt>
    <rfmt sheetId="2" sqref="F1513" start="0" length="0">
      <dxf>
        <font>
          <sz val="10"/>
          <color auto="1"/>
          <name val="MS Sans Serif"/>
          <family val="2"/>
          <scheme val="none"/>
        </font>
      </dxf>
    </rfmt>
    <rfmt sheetId="2" sqref="G1513" start="0" length="0">
      <dxf>
        <font>
          <sz val="10"/>
          <color auto="1"/>
          <name val="MS Sans Serif"/>
          <family val="2"/>
          <scheme val="none"/>
        </font>
      </dxf>
    </rfmt>
    <rfmt sheetId="2" sqref="H1513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13" start="0" length="0">
      <dxf>
        <numFmt numFmtId="167" formatCode="dd\.mm\.yyyy;@"/>
      </dxf>
    </rfmt>
  </rrc>
  <rrc rId="35" sId="2" ref="A1513:XFD1513" action="deleteRow">
    <undo index="65535" exp="area" ref3D="1" dr="$F$1:$F$1048576" dn="Z_F75A0FC8_0A1B_4DE0_9A32_5143F6752B3E_.wvu.Cols" sId="2"/>
    <rfmt sheetId="2" xfDxf="1" sqref="A1513:XFD1513" start="0" length="0">
      <dxf>
        <alignment horizontal="center" vertical="center"/>
      </dxf>
    </rfmt>
    <rfmt sheetId="2" sqref="A151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13" start="0" length="0">
      <dxf>
        <font>
          <sz val="10"/>
          <color auto="1"/>
          <name val="MS Sans Serif"/>
          <family val="2"/>
          <scheme val="none"/>
        </font>
      </dxf>
    </rfmt>
    <rfmt sheetId="2" sqref="C1513" start="0" length="0">
      <dxf>
        <alignment horizontal="general" vertical="bottom"/>
      </dxf>
    </rfmt>
    <rfmt sheetId="2" sqref="D1513" start="0" length="0">
      <dxf>
        <font>
          <sz val="10"/>
          <color auto="1"/>
          <name val="MS Sans Serif"/>
          <family val="2"/>
          <scheme val="none"/>
        </font>
      </dxf>
    </rfmt>
    <rfmt sheetId="2" sqref="E1513" start="0" length="0">
      <dxf>
        <font>
          <sz val="10"/>
          <color auto="1"/>
          <name val="MS Sans Serif"/>
          <family val="2"/>
          <scheme val="none"/>
        </font>
      </dxf>
    </rfmt>
    <rfmt sheetId="2" sqref="F1513" start="0" length="0">
      <dxf>
        <font>
          <sz val="10"/>
          <color auto="1"/>
          <name val="MS Sans Serif"/>
          <family val="2"/>
          <scheme val="none"/>
        </font>
      </dxf>
    </rfmt>
    <rfmt sheetId="2" sqref="G1513" start="0" length="0">
      <dxf>
        <font>
          <sz val="10"/>
          <color auto="1"/>
          <name val="MS Sans Serif"/>
          <family val="2"/>
          <scheme val="none"/>
        </font>
      </dxf>
    </rfmt>
    <rfmt sheetId="2" sqref="H1513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13" start="0" length="0">
      <dxf>
        <numFmt numFmtId="167" formatCode="dd\.mm\.yyyy;@"/>
      </dxf>
    </rfmt>
  </rrc>
  <rcc rId="36" sId="2">
    <oc r="E1489">
      <v>1600</v>
    </oc>
    <nc r="E1489">
      <v>1300</v>
    </nc>
  </rcc>
  <rcc rId="37" sId="2">
    <oc r="E1490">
      <v>1600</v>
    </oc>
    <nc r="E1490">
      <v>1300</v>
    </nc>
  </rcc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PHS!$2:$1266</formula>
    <oldFormula>PHS!$2:$1266</oldFormula>
  </rdn>
  <rdn rId="0" localSheetId="3" customView="1" name="Z_FC7BEBEA_9A89_4726_BCEF_101025680359_.wvu.FilterData" hidden="1" oldHidden="1">
    <formula>Feuil2!$B$1:$C$205</formula>
    <oldFormula>Feuil2!$B$1:$C$204</oldFormula>
  </rdn>
  <rcv guid="{FC7BEBEA-9A89-4726-BCEF-101025680359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E1478:F1478" start="0" length="0">
    <dxf>
      <border>
        <top style="thin">
          <color indexed="64"/>
        </top>
      </border>
    </dxf>
  </rfmt>
  <rrc rId="42" sId="2" ref="A1509:XFD1509" action="insertRow">
    <undo index="65535" exp="area" ref3D="1" dr="$F$1:$F$1048576" dn="Z_F75A0FC8_0A1B_4DE0_9A32_5143F6752B3E_.wvu.Cols" sId="2"/>
  </rrc>
  <rm rId="43" sheetId="2" source="A1513:XFD1513" destination="A1509:XFD1509" sourceSheetId="2">
    <rfmt sheetId="2" xfDxf="1" sqref="A1509:XFD1509" start="0" length="0">
      <dxf>
        <alignment horizontal="center" vertical="center"/>
      </dxf>
    </rfmt>
    <rfmt sheetId="2" sqref="A150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09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509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D1509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E1509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F1509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09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09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09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09" start="0" length="0">
      <dxf>
        <numFmt numFmtId="167" formatCode="dd\.mm\.yyyy;@"/>
      </dxf>
    </rfmt>
  </rm>
  <rrc rId="44" sId="2" ref="A1513:XFD1513" action="deleteRow">
    <undo index="65535" exp="area" ref3D="1" dr="$F$1:$F$1048576" dn="Z_F75A0FC8_0A1B_4DE0_9A32_5143F6752B3E_.wvu.Cols" sId="2"/>
    <rfmt sheetId="2" xfDxf="1" sqref="A1513:XFD1513" start="0" length="0">
      <dxf>
        <alignment horizontal="center" vertical="center"/>
      </dxf>
    </rfmt>
    <rfmt sheetId="2" sqref="A151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13" start="0" length="0">
      <dxf>
        <font>
          <sz val="10"/>
          <color auto="1"/>
          <name val="MS Sans Serif"/>
          <family val="2"/>
          <scheme val="none"/>
        </font>
      </dxf>
    </rfmt>
    <rfmt sheetId="2" sqref="C1513" start="0" length="0">
      <dxf>
        <alignment horizontal="general" vertical="bottom"/>
      </dxf>
    </rfmt>
    <rfmt sheetId="2" sqref="D1513" start="0" length="0">
      <dxf>
        <font>
          <sz val="10"/>
          <color auto="1"/>
          <name val="MS Sans Serif"/>
          <family val="2"/>
          <scheme val="none"/>
        </font>
      </dxf>
    </rfmt>
    <rfmt sheetId="2" sqref="E1513" start="0" length="0">
      <dxf>
        <font>
          <sz val="10"/>
          <color auto="1"/>
          <name val="MS Sans Serif"/>
          <family val="2"/>
          <scheme val="none"/>
        </font>
      </dxf>
    </rfmt>
    <rfmt sheetId="2" sqref="F1513" start="0" length="0">
      <dxf>
        <font>
          <sz val="10"/>
          <color auto="1"/>
          <name val="MS Sans Serif"/>
          <family val="2"/>
          <scheme val="none"/>
        </font>
      </dxf>
    </rfmt>
    <rfmt sheetId="2" sqref="G1513" start="0" length="0">
      <dxf>
        <font>
          <sz val="10"/>
          <color auto="1"/>
          <name val="MS Sans Serif"/>
          <family val="2"/>
          <scheme val="none"/>
        </font>
      </dxf>
    </rfmt>
    <rfmt sheetId="2" sqref="H1513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13" start="0" length="0">
      <dxf>
        <numFmt numFmtId="167" formatCode="dd\.mm\.yyyy;@"/>
      </dxf>
    </rfmt>
  </rrc>
  <rrc rId="45" sId="2" ref="A1468:XFD1469" action="insertRow">
    <undo index="65535" exp="area" ref3D="1" dr="$F$1:$F$1048576" dn="Z_F75A0FC8_0A1B_4DE0_9A32_5143F6752B3E_.wvu.Cols" sId="2"/>
  </rrc>
  <rm rId="46" sheetId="2" source="A1513:XFD1514" destination="A1468:XFD1469" sourceSheetId="2">
    <rfmt sheetId="2" xfDxf="1" sqref="A1468:XFD1468" start="0" length="0">
      <dxf>
        <alignment horizontal="center" vertical="center"/>
      </dxf>
    </rfmt>
    <rfmt sheetId="2" xfDxf="1" sqref="A1469:XFD1469" start="0" length="0">
      <dxf>
        <alignment horizontal="center" vertical="center"/>
      </dxf>
    </rfmt>
    <rfmt sheetId="2" sqref="A146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468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468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468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468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46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468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46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468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J1468" start="0" length="0">
      <dxf>
        <numFmt numFmtId="167" formatCode="dd\.mm\.yyyy;@"/>
      </dxf>
    </rfmt>
    <rfmt sheetId="2" sqref="A146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469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469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469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469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469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469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469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469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J1469" start="0" length="0">
      <dxf>
        <numFmt numFmtId="167" formatCode="dd\.mm\.yyyy;@"/>
      </dxf>
    </rfmt>
  </rm>
  <rrc rId="47" sId="2" ref="A1513:XFD1513" action="deleteRow">
    <undo index="65535" exp="area" ref3D="1" dr="$F$1:$F$1048576" dn="Z_F75A0FC8_0A1B_4DE0_9A32_5143F6752B3E_.wvu.Cols" sId="2"/>
    <rfmt sheetId="2" xfDxf="1" sqref="A1513:XFD1513" start="0" length="0">
      <dxf>
        <alignment horizontal="center" vertical="center"/>
      </dxf>
    </rfmt>
    <rfmt sheetId="2" sqref="A151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13" start="0" length="0">
      <dxf>
        <font>
          <sz val="10"/>
          <color auto="1"/>
          <name val="MS Sans Serif"/>
          <family val="2"/>
          <scheme val="none"/>
        </font>
      </dxf>
    </rfmt>
    <rfmt sheetId="2" sqref="C1513" start="0" length="0">
      <dxf>
        <alignment horizontal="general" vertical="bottom"/>
      </dxf>
    </rfmt>
    <rfmt sheetId="2" sqref="D1513" start="0" length="0">
      <dxf>
        <font>
          <sz val="10"/>
          <color auto="1"/>
          <name val="MS Sans Serif"/>
          <family val="2"/>
          <scheme val="none"/>
        </font>
      </dxf>
    </rfmt>
    <rfmt sheetId="2" sqref="E1513" start="0" length="0">
      <dxf>
        <font>
          <sz val="10"/>
          <color auto="1"/>
          <name val="MS Sans Serif"/>
          <family val="2"/>
          <scheme val="none"/>
        </font>
      </dxf>
    </rfmt>
    <rfmt sheetId="2" sqref="F1513" start="0" length="0">
      <dxf>
        <font>
          <sz val="10"/>
          <color auto="1"/>
          <name val="MS Sans Serif"/>
          <family val="2"/>
          <scheme val="none"/>
        </font>
      </dxf>
    </rfmt>
    <rfmt sheetId="2" sqref="G1513" start="0" length="0">
      <dxf>
        <font>
          <sz val="10"/>
          <color auto="1"/>
          <name val="MS Sans Serif"/>
          <family val="2"/>
          <scheme val="none"/>
        </font>
      </dxf>
    </rfmt>
    <rfmt sheetId="2" sqref="H1513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13" start="0" length="0">
      <dxf>
        <numFmt numFmtId="167" formatCode="dd\.mm\.yyyy;@"/>
      </dxf>
    </rfmt>
  </rrc>
  <rrc rId="48" sId="2" ref="A1513:XFD1513" action="deleteRow">
    <undo index="65535" exp="area" ref3D="1" dr="$F$1:$F$1048576" dn="Z_F75A0FC8_0A1B_4DE0_9A32_5143F6752B3E_.wvu.Cols" sId="2"/>
    <rfmt sheetId="2" xfDxf="1" sqref="A1513:XFD1513" start="0" length="0">
      <dxf>
        <alignment horizontal="center" vertical="center"/>
      </dxf>
    </rfmt>
    <rfmt sheetId="2" sqref="A151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13" start="0" length="0">
      <dxf>
        <font>
          <sz val="10"/>
          <color auto="1"/>
          <name val="MS Sans Serif"/>
          <family val="2"/>
          <scheme val="none"/>
        </font>
      </dxf>
    </rfmt>
    <rfmt sheetId="2" sqref="C1513" start="0" length="0">
      <dxf>
        <alignment horizontal="general" vertical="bottom"/>
      </dxf>
    </rfmt>
    <rfmt sheetId="2" sqref="D1513" start="0" length="0">
      <dxf>
        <font>
          <sz val="10"/>
          <color auto="1"/>
          <name val="MS Sans Serif"/>
          <family val="2"/>
          <scheme val="none"/>
        </font>
      </dxf>
    </rfmt>
    <rfmt sheetId="2" sqref="E1513" start="0" length="0">
      <dxf>
        <font>
          <sz val="10"/>
          <color auto="1"/>
          <name val="MS Sans Serif"/>
          <family val="2"/>
          <scheme val="none"/>
        </font>
      </dxf>
    </rfmt>
    <rfmt sheetId="2" sqref="F1513" start="0" length="0">
      <dxf>
        <font>
          <sz val="10"/>
          <color auto="1"/>
          <name val="MS Sans Serif"/>
          <family val="2"/>
          <scheme val="none"/>
        </font>
      </dxf>
    </rfmt>
    <rfmt sheetId="2" sqref="G1513" start="0" length="0">
      <dxf>
        <font>
          <sz val="10"/>
          <color auto="1"/>
          <name val="MS Sans Serif"/>
          <family val="2"/>
          <scheme val="none"/>
        </font>
      </dxf>
    </rfmt>
    <rfmt sheetId="2" sqref="H1513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13" start="0" length="0">
      <dxf>
        <numFmt numFmtId="167" formatCode="dd\.mm\.yyyy;@"/>
      </dxf>
    </rfmt>
  </rrc>
  <rrc rId="49" sId="2" ref="A1463:XFD1463" action="deleteRow">
    <undo index="65535" exp="area" ref3D="1" dr="$F$1:$F$1048576" dn="Z_F75A0FC8_0A1B_4DE0_9A32_5143F6752B3E_.wvu.Cols" sId="2"/>
    <rfmt sheetId="2" xfDxf="1" sqref="A1463:XFD1463" start="0" length="0">
      <dxf>
        <alignment horizontal="center" vertical="center"/>
      </dxf>
    </rfmt>
    <rfmt sheetId="2" sqref="A146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463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463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cc rId="0" sId="2" dxf="1">
      <nc r="D1463" t="inlineStr">
        <is>
          <t>RINÇAGE</t>
        </is>
      </nc>
      <ndxf>
        <font>
          <b/>
          <sz val="8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ndxf>
    </rcc>
    <rfmt sheetId="2" sqref="E1463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463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463">
        <f>IFERROR(IF(ISERROR(SEARCH("dfgg",$B1462)),IF(H1463="",G1462+ROUNDUP(VLOOKUP(D1463,Feuil2!$B$2:$C$250,2,FALSE)*6,0)/6/24,G1462+ROUNDUP(VLOOKUP(D1463,Feuil2!$B$2:$C$250,2,FALSE)*6,0)/6/24+$I$1),G1462+(11/12/24)),"")</f>
      </nc>
      <n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46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463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463" start="0" length="0">
      <dxf>
        <numFmt numFmtId="167" formatCode="dd\.mm\.yyyy;@"/>
      </dxf>
    </rfmt>
    <rfmt sheetId="2" sqref="L1463" start="0" length="0">
      <dxf>
        <numFmt numFmtId="19" formatCode="dd/mm/yyyy"/>
      </dxf>
    </rfmt>
  </rrc>
  <rrc rId="50" sId="2" ref="A1463:XFD1463" action="deleteRow">
    <undo index="65535" exp="area" ref3D="1" dr="$F$1:$F$1048576" dn="Z_F75A0FC8_0A1B_4DE0_9A32_5143F6752B3E_.wvu.Cols" sId="2"/>
    <rfmt sheetId="2" xfDxf="1" sqref="A1463:XFD1463" start="0" length="0">
      <dxf>
        <alignment horizontal="center" vertical="center"/>
      </dxf>
    </rfmt>
    <rfmt sheetId="2" sqref="A146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463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463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463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463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46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463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46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463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463" start="0" length="0">
      <dxf>
        <numFmt numFmtId="167" formatCode="dd\.mm\.yyyy;@"/>
      </dxf>
    </rfmt>
  </rrc>
  <rcc rId="51" sId="2">
    <oc r="G1461">
      <f>IFERROR(IF(ISERROR(SEARCH("dfgg",$B1460)),IF(H1461="",G1460+ROUNDUP(VLOOKUP(D1461,Feuil2!$B$2:$C$250,2,FALSE)*6,0)/6/24,G1460+ROUNDUP(VLOOKUP(D1461,Feuil2!$B$2:$C$250,2,FALSE)*6,0)/6/24+$I$1),G1460+(11/12/24)),"")</f>
    </oc>
    <nc r="G1461">
      <f>IFERROR(IF(ISERROR(SEARCH("dfgg",$B1460)),IF(H1461="",G1460+ROUNDUP(VLOOKUP(D1461,Feuil2!$B$2:$C$250,2,FALSE)*6,0)/6/24,G1460+ROUNDUP(VLOOKUP(D1461,Feuil2!$B$2:$C$250,2,FALSE)*6,0)/6/24+$I$1),G1460+(11/12/24)),"")</f>
    </nc>
  </rcc>
  <rcc rId="52" sId="2">
    <oc r="G1462">
      <f>IFERROR(IF(ISERROR(SEARCH("dfgg",$B1461)),IF(H1462="",G1461+ROUNDUP(VLOOKUP(D1462,Feuil2!$B$2:$C$250,2,FALSE)*6,0)/6/24,G1461+ROUNDUP(VLOOKUP(D1462,Feuil2!$B$2:$C$250,2,FALSE)*6,0)/6/24+$I$1),G1461+(11/12/24)),"")</f>
    </oc>
    <nc r="G1462">
      <f>IFERROR(IF(ISERROR(SEARCH("dfgg",$B1461)),IF(H1462="",G1461+ROUNDUP(VLOOKUP(D1462,Feuil2!$B$2:$C$250,2,FALSE)*6,0)/6/24,G1461+ROUNDUP(VLOOKUP(D1462,Feuil2!$B$2:$C$250,2,FALSE)*6,0)/6/24+$I$1),G1461+(11/12/24)),"")</f>
    </nc>
  </rcc>
  <rcc rId="53" sId="2">
    <oc r="G1463">
      <f>IFERROR(IF(ISERROR(SEARCH("dfgg",$B1462)),IF(H1463="",G1462+ROUNDUP(VLOOKUP(D1463,Feuil2!$B$2:$C$250,2,FALSE)*6,0)/6/24,G1462+ROUNDUP(VLOOKUP(D1463,Feuil2!$B$2:$C$250,2,FALSE)*6,0)/6/24+$I$1),G1462+(11/12/24)),"")</f>
    </oc>
    <nc r="G1463">
      <f>IFERROR(IF(ISERROR(SEARCH("dfgg",$B1462)),IF(H1463="",G1462+ROUNDUP(VLOOKUP(D1463,Feuil2!$B$2:$C$250,2,FALSE)*6,0)/6/24,G1462+ROUNDUP(VLOOKUP(D1463,Feuil2!$B$2:$C$250,2,FALSE)*6,0)/6/24+$I$1),G1462+(11/12/24)),"")</f>
    </nc>
  </rcc>
  <rcc rId="54" sId="2">
    <oc r="G1464">
      <f>IFERROR(IF(ISERROR(SEARCH("dfgg",$B1463)),IF(H1464="",G1463+ROUNDUP(VLOOKUP(D1464,Feuil2!$B$2:$C$250,2,FALSE)*6,0)/6/24,G1463+ROUNDUP(VLOOKUP(D1464,Feuil2!$B$2:$C$250,2,FALSE)*6,0)/6/24+$I$1),G1463+(11/12/24)),"")</f>
    </oc>
    <nc r="G1464">
      <f>IFERROR(IF(ISERROR(SEARCH("dfgg",$B1463)),IF(H1464="",G1463+ROUNDUP(VLOOKUP(D1464,Feuil2!$B$2:$C$250,2,FALSE)*6,0)/6/24,G1463+ROUNDUP(VLOOKUP(D1464,Feuil2!$B$2:$C$250,2,FALSE)*6,0)/6/24+$I$1),G1463+(11/12/24)),"")</f>
    </nc>
  </rcc>
  <rcc rId="55" sId="2">
    <oc r="G1465">
      <f>IFERROR(IF(ISERROR(SEARCH("dfgg",$B1464)),IF(H1465="",G1464+ROUNDUP(VLOOKUP(D1465,Feuil2!$B$2:$C$250,2,FALSE)*6,0)/6/24,G1464+ROUNDUP(VLOOKUP(D1465,Feuil2!$B$2:$C$250,2,FALSE)*6,0)/6/24+$I$1),G1464+(11/12/24)),"")</f>
    </oc>
    <nc r="G1465">
      <f>IFERROR(IF(ISERROR(SEARCH("dfgg",$B1464)),IF(H1465="",G1464+ROUNDUP(VLOOKUP(D1465,Feuil2!$B$2:$C$250,2,FALSE)*6,0)/6/24,G1464+ROUNDUP(VLOOKUP(D1465,Feuil2!$B$2:$C$250,2,FALSE)*6,0)/6/24+$I$1),G1464+(11/12/24)),"")</f>
    </nc>
  </rcc>
  <rcc rId="56" sId="2">
    <oc r="G1466">
      <f>IFERROR(IF(ISERROR(SEARCH("dfgg",$B1509)),IF(H1510="",G1509+ROUNDUP(VLOOKUP(D1510,Feuil2!$B$2:$C$250,2,FALSE)*6,0)/6/24,G1509+ROUNDUP(VLOOKUP(D1510,Feuil2!$B$2:$C$250,2,FALSE)*6,0)/6/24+$I$1),G1509+(11/12/24)),"")</f>
    </oc>
    <nc r="G1466">
      <f>IFERROR(IF(ISERROR(SEARCH("dfgg",$B1465)),IF(H1466="",G1465+ROUNDUP(VLOOKUP(D1466,Feuil2!$B$2:$C$250,2,FALSE)*6,0)/6/24,G1465+ROUNDUP(VLOOKUP(D1466,Feuil2!$B$2:$C$250,2,FALSE)*6,0)/6/24+$I$1),G1465+(11/12/24)),"")</f>
    </nc>
  </rcc>
  <rcc rId="57" sId="2">
    <oc r="G1467">
      <f>IFERROR(IF(ISERROR(SEARCH("dfgg",$B1510)),IF(H1511="",G1510+ROUNDUP(VLOOKUP(D1511,Feuil2!$B$2:$C$250,2,FALSE)*6,0)/6/24,G1510+ROUNDUP(VLOOKUP(D1511,Feuil2!$B$2:$C$250,2,FALSE)*6,0)/6/24+$I$1),G1510+(11/12/24)),"")</f>
    </oc>
    <nc r="G1467">
      <f>IFERROR(IF(ISERROR(SEARCH("dfgg",$B1466)),IF(H1467="",G1466+ROUNDUP(VLOOKUP(D1467,Feuil2!$B$2:$C$250,2,FALSE)*6,0)/6/24,G1466+ROUNDUP(VLOOKUP(D1467,Feuil2!$B$2:$C$250,2,FALSE)*6,0)/6/24+$I$1),G1466+(11/12/24)),"")</f>
    </nc>
  </rcc>
  <rcc rId="58" sId="2">
    <oc r="G1482">
      <f>IFERROR(IF(ISERROR(SEARCH("dfgg",$B1481)),IF(H1482="",G1481+ROUNDUP(VLOOKUP(D1482,Feuil2!$B$2:$C$250,2,FALSE)*6,0)/6/24,G1481+ROUNDUP(VLOOKUP(D1482,Feuil2!$B$2:$C$250,2,FALSE)*6,0)/6/24+$I$1),G1481+(11/12/24)),"")</f>
    </oc>
    <nc r="G1482">
      <f>IFERROR(IF(ISERROR(SEARCH("dfgg",$B1481)),IF(H1482="",G1481+ROUNDUP(VLOOKUP(D1482,Feuil2!$B$2:$C$250,2,FALSE)*6,0)/6/24,G1481+ROUNDUP(VLOOKUP(D1482,Feuil2!$B$2:$C$250,2,FALSE)*6,0)/6/24+$I$1),G1481+(11/12/24)),"")</f>
    </nc>
  </rcc>
  <rcc rId="59" sId="2">
    <oc r="G1483">
      <f>IFERROR(IF(ISERROR(SEARCH("dfgg",$B1482)),IF(H1483="",G1482+ROUNDUP(VLOOKUP(D1483,Feuil2!$B$2:$C$250,2,FALSE)*6,0)/6/24,G1482+ROUNDUP(VLOOKUP(D1483,Feuil2!$B$2:$C$250,2,FALSE)*6,0)/6/24+$I$1),G1482+(11/12/24)),"")</f>
    </oc>
    <nc r="G1483">
      <f>IFERROR(IF(ISERROR(SEARCH("dfgg",$B1482)),IF(H1483="",G1482+ROUNDUP(VLOOKUP(D1483,Feuil2!$B$2:$C$250,2,FALSE)*6,0)/6/24,G1482+ROUNDUP(VLOOKUP(D1483,Feuil2!$B$2:$C$250,2,FALSE)*6,0)/6/24+$I$1),G1482+(11/12/24)),"")</f>
    </nc>
  </rcc>
  <rcc rId="60" sId="2">
    <oc r="G1484">
      <f>IFERROR(IF(ISERROR(SEARCH("dfgg",$B1483)),IF(H1484="",G1483+ROUNDUP(VLOOKUP(D1484,Feuil2!$B$2:$C$250,2,FALSE)*6,0)/6/24,G1483+ROUNDUP(VLOOKUP(D1484,Feuil2!$B$2:$C$250,2,FALSE)*6,0)/6/24+$I$1),G1483+(11/12/24)),"")</f>
    </oc>
    <nc r="G1484">
      <f>IFERROR(IF(ISERROR(SEARCH("dfgg",$B1483)),IF(H1484="",G1483+ROUNDUP(VLOOKUP(D1484,Feuil2!$B$2:$C$250,2,FALSE)*6,0)/6/24,G1483+ROUNDUP(VLOOKUP(D1484,Feuil2!$B$2:$C$250,2,FALSE)*6,0)/6/24+$I$1),G1483+(11/12/24)),"")</f>
    </nc>
  </rcc>
  <rcc rId="61" sId="2">
    <oc r="G1485">
      <f>IFERROR(IF(ISERROR(SEARCH("dfgg",$B1484)),IF(H1485="",G1484+ROUNDUP(VLOOKUP(D1485,Feuil2!$B$2:$C$250,2,FALSE)*6,0)/6/24,G1484+ROUNDUP(VLOOKUP(D1485,Feuil2!$B$2:$C$250,2,FALSE)*6,0)/6/24+$I$1),G1484+(11/12/24)),"")</f>
    </oc>
    <nc r="G1485">
      <f>IFERROR(IF(ISERROR(SEARCH("dfgg",$B1484)),IF(H1485="",G1484+ROUNDUP(VLOOKUP(D1485,Feuil2!$B$2:$C$250,2,FALSE)*6,0)/6/24,G1484+ROUNDUP(VLOOKUP(D1485,Feuil2!$B$2:$C$250,2,FALSE)*6,0)/6/24+$I$1),G1484+(11/12/24)),"")</f>
    </nc>
  </rcc>
  <rcc rId="62" sId="2">
    <oc r="G1486">
      <f>IFERROR(IF(ISERROR(SEARCH("dfgg",$B1485)),IF(H1486="",G1485+ROUNDUP(VLOOKUP(D1486,Feuil2!$B$2:$C$250,2,FALSE)*6,0)/6/24,G1485+ROUNDUP(VLOOKUP(D1486,Feuil2!$B$2:$C$250,2,FALSE)*6,0)/6/24+$I$1),G1485+(11/12/24)),"")</f>
    </oc>
    <nc r="G1486">
      <f>IFERROR(IF(ISERROR(SEARCH("dfgg",$B1485)),IF(H1486="",G1485+ROUNDUP(VLOOKUP(D1486,Feuil2!$B$2:$C$250,2,FALSE)*6,0)/6/24,G1485+ROUNDUP(VLOOKUP(D1486,Feuil2!$B$2:$C$250,2,FALSE)*6,0)/6/24+$I$1),G1485+(11/12/24)),"")</f>
    </nc>
  </rcc>
  <rcc rId="63" sId="2">
    <oc r="G1487">
      <f>IFERROR(IF(ISERROR(SEARCH("dfgg",$B1486)),IF(H1487="",G1486+ROUNDUP(VLOOKUP(D1487,Feuil2!$B$2:$C$250,2,FALSE)*6,0)/6/24,G1486+ROUNDUP(VLOOKUP(D1487,Feuil2!$B$2:$C$250,2,FALSE)*6,0)/6/24+$I$1),G1486+(11/12/24)),"")</f>
    </oc>
    <nc r="G1487">
      <f>IFERROR(IF(ISERROR(SEARCH("dfgg",$B1486)),IF(H1487="",G1486+ROUNDUP(VLOOKUP(D1487,Feuil2!$B$2:$C$250,2,FALSE)*6,0)/6/24,G1486+ROUNDUP(VLOOKUP(D1487,Feuil2!$B$2:$C$250,2,FALSE)*6,0)/6/24+$I$1),G1486+(11/12/24)),"")</f>
    </nc>
  </rcc>
  <rcc rId="64" sId="2">
    <oc r="G1488">
      <f>IFERROR(IF(ISERROR(SEARCH("dfgg",$B1487)),IF(H1488="",G1487+ROUNDUP(VLOOKUP(D1488,Feuil2!$B$2:$C$250,2,FALSE)*6,0)/6/24,G1487+ROUNDUP(VLOOKUP(D1488,Feuil2!$B$2:$C$250,2,FALSE)*6,0)/6/24+$I$1),G1487+(11/12/24)),"")</f>
    </oc>
    <nc r="G1488">
      <f>IFERROR(IF(ISERROR(SEARCH("dfgg",$B1487)),IF(H1488="",G1487+ROUNDUP(VLOOKUP(D1488,Feuil2!$B$2:$C$250,2,FALSE)*6,0)/6/24,G1487+ROUNDUP(VLOOKUP(D1488,Feuil2!$B$2:$C$250,2,FALSE)*6,0)/6/24+$I$1),G1487+(11/12/24)),"")</f>
    </nc>
  </rcc>
  <rcc rId="65" sId="2">
    <oc r="G1489">
      <f>IFERROR(IF(ISERROR(SEARCH("dfgg",$B1512)),IF(H1489="",G1512+ROUNDUP(VLOOKUP(D1489,Feuil2!$B$2:$C$250,2,FALSE)*6,0)/6/24,G1512+ROUNDUP(VLOOKUP(D1489,Feuil2!$B$2:$C$250,2,FALSE)*6,0)/6/24+$I$1),G1512+(11/12/24)),"")</f>
    </oc>
    <nc r="G1489">
      <f>IFERROR(IF(ISERROR(SEARCH("dfgg",$B1488)),IF(H1489="",G1488+ROUNDUP(VLOOKUP(D1489,Feuil2!$B$2:$C$250,2,FALSE)*6,0)/6/24,G1488+ROUNDUP(VLOOKUP(D1489,Feuil2!$B$2:$C$250,2,FALSE)*6,0)/6/24+$I$1),G1488+(11/12/24)),"")</f>
    </nc>
  </rcc>
  <rcc rId="66" sId="2">
    <oc r="G1490">
      <f>IFERROR(IF(ISERROR(SEARCH("dfgg",$B1489)),IF(H1490="",G1489+ROUNDUP(VLOOKUP(D1490,Feuil2!$B$2:$C$250,2,FALSE)*6,0)/6/24,G1489+ROUNDUP(VLOOKUP(D1490,Feuil2!$B$2:$C$250,2,FALSE)*6,0)/6/24+$I$1),G1489+(11/12/24)),"")</f>
    </oc>
    <nc r="G1490">
      <f>IFERROR(IF(ISERROR(SEARCH("dfgg",$B1489)),IF(H1490="",G1489+ROUNDUP(VLOOKUP(D1490,Feuil2!$B$2:$C$250,2,FALSE)*6,0)/6/24,G1489+ROUNDUP(VLOOKUP(D1490,Feuil2!$B$2:$C$250,2,FALSE)*6,0)/6/24+$I$1),G1489+(11/12/24)),"")</f>
    </nc>
  </rcc>
  <rcc rId="67" sId="2">
    <oc r="G1491">
      <f>IFERROR(IF(ISERROR(SEARCH("dfgg",$B1490)),IF(H1491="",G1490+ROUNDUP(VLOOKUP(D1491,Feuil2!$B$2:$C$250,2,FALSE)*6,0)/6/24,G1490+ROUNDUP(VLOOKUP(D1491,Feuil2!$B$2:$C$250,2,FALSE)*6,0)/6/24+$I$1),G1490+(11/12/24)),"")</f>
    </oc>
    <nc r="G1491">
      <f>IFERROR(IF(ISERROR(SEARCH("dfgg",$B1490)),IF(H1491="",G1490+ROUNDUP(VLOOKUP(D1491,Feuil2!$B$2:$C$250,2,FALSE)*6,0)/6/24,G1490+ROUNDUP(VLOOKUP(D1491,Feuil2!$B$2:$C$250,2,FALSE)*6,0)/6/24+$I$1),G1490+(11/12/24)),"")</f>
    </nc>
  </rcc>
  <rcc rId="68" sId="2">
    <oc r="G1492">
      <f>IFERROR(IF(ISERROR(SEARCH("dfgg",$B1491)),IF(H1492="",G1491+ROUNDUP(VLOOKUP(D1492,Feuil2!$B$2:$C$250,2,FALSE)*6,0)/6/24,G1491+ROUNDUP(VLOOKUP(D1492,Feuil2!$B$2:$C$250,2,FALSE)*6,0)/6/24+$I$1),G1491+(11/12/24)),"")</f>
    </oc>
    <nc r="G1492">
      <f>IFERROR(IF(ISERROR(SEARCH("dfgg",$B1491)),IF(H1492="",G1491+ROUNDUP(VLOOKUP(D1492,Feuil2!$B$2:$C$250,2,FALSE)*6,0)/6/24,G1491+ROUNDUP(VLOOKUP(D1492,Feuil2!$B$2:$C$250,2,FALSE)*6,0)/6/24+$I$1),G1491+(11/12/24)),"")</f>
    </nc>
  </rcc>
  <rcc rId="69" sId="2">
    <oc r="G1493">
      <f>IFERROR(IF(ISERROR(SEARCH("dfgg",$B1492)),IF(H1493="",G1492+ROUNDUP(VLOOKUP(D1493,Feuil2!$B$2:$C$250,2,FALSE)*6,0)/6/24,G1492+ROUNDUP(VLOOKUP(D1493,Feuil2!$B$2:$C$250,2,FALSE)*6,0)/6/24+$I$1),G1492+(11/12/24)),"")</f>
    </oc>
    <nc r="G1493">
      <f>IFERROR(IF(ISERROR(SEARCH("dfgg",$B1492)),IF(H1493="",G1492+ROUNDUP(VLOOKUP(D1493,Feuil2!$B$2:$C$250,2,FALSE)*6,0)/6/24,G1492+ROUNDUP(VLOOKUP(D1493,Feuil2!$B$2:$C$250,2,FALSE)*6,0)/6/24+$I$1),G1492+(11/12/24)),"")</f>
    </nc>
  </rcc>
  <rcc rId="70" sId="2">
    <oc r="G1494">
      <f>IFERROR(IF(ISERROR(SEARCH("dfgg",$B1508)),IF(H1494="",G1508+ROUNDUP(VLOOKUP(D1494,Feuil2!$B$2:$C$250,2,FALSE)*6,0)/6/24,G1508+ROUNDUP(VLOOKUP(D1494,Feuil2!$B$2:$C$250,2,FALSE)*6,0)/6/24+$I$1),G1508+(11/12/24)),"")</f>
    </oc>
    <nc r="G1494">
      <f>IFERROR(IF(ISERROR(SEARCH("dfgg",$B1493)),IF(H1494="",G1493+ROUNDUP(VLOOKUP(D1494,Feuil2!$B$2:$C$250,2,FALSE)*6,0)/6/24,G1493+ROUNDUP(VLOOKUP(D1494,Feuil2!$B$2:$C$250,2,FALSE)*6,0)/6/24+$I$1),G1493+(11/12/24)),"")</f>
    </nc>
  </rcc>
  <rcc rId="71" sId="2">
    <oc r="G1495">
      <f>IFERROR(IF(ISERROR(SEARCH("dfgg",$B1494)),IF(H1495="",G1494+ROUNDUP(VLOOKUP(D1495,Feuil2!$B$2:$C$250,2,FALSE)*6,0)/6/24,G1494+ROUNDUP(VLOOKUP(D1495,Feuil2!$B$2:$C$250,2,FALSE)*6,0)/6/24+$I$1),G1494+(11/12/24)),"")</f>
    </oc>
    <nc r="G1495">
      <f>IFERROR(IF(ISERROR(SEARCH("dfgg",$B1494)),IF(H1495="",G1494+ROUNDUP(VLOOKUP(D1495,Feuil2!$B$2:$C$250,2,FALSE)*6,0)/6/24,G1494+ROUNDUP(VLOOKUP(D1495,Feuil2!$B$2:$C$250,2,FALSE)*6,0)/6/24+$I$1),G1494+(11/12/24)),"")</f>
    </nc>
  </rcc>
  <rcc rId="72" sId="2">
    <oc r="G1496">
      <f>IFERROR(IF(ISERROR(SEARCH("dfgg",$B1495)),IF(H1496="",G1495+ROUNDUP(VLOOKUP(D1496,Feuil2!$B$2:$C$250,2,FALSE)*6,0)/6/24,G1495+ROUNDUP(VLOOKUP(D1496,Feuil2!$B$2:$C$250,2,FALSE)*6,0)/6/24+$I$1),G1495+(11/12/24)),"")</f>
    </oc>
    <nc r="G1496">
      <f>IFERROR(IF(ISERROR(SEARCH("dfgg",$B1495)),IF(H1496="",G1495+ROUNDUP(VLOOKUP(D1496,Feuil2!$B$2:$C$250,2,FALSE)*6,0)/6/24,G1495+ROUNDUP(VLOOKUP(D1496,Feuil2!$B$2:$C$250,2,FALSE)*6,0)/6/24+$I$1),G1495+(11/12/24)),"")</f>
    </nc>
  </rcc>
  <rcc rId="73" sId="2">
    <oc r="G1497">
      <f>IFERROR(IF(ISERROR(SEARCH("dfgg",$B1496)),IF(H1497="",G1496+ROUNDUP(VLOOKUP(D1497,Feuil2!$B$2:$C$250,2,FALSE)*6,0)/6/24,G1496+ROUNDUP(VLOOKUP(D1497,Feuil2!$B$2:$C$250,2,FALSE)*6,0)/6/24+$I$1),G1496+(11/12/24)),"")</f>
    </oc>
    <nc r="G1497">
      <f>IFERROR(IF(ISERROR(SEARCH("dfgg",$B1496)),IF(H1497="",G1496+ROUNDUP(VLOOKUP(D1497,Feuil2!$B$2:$C$250,2,FALSE)*6,0)/6/24,G1496+ROUNDUP(VLOOKUP(D1497,Feuil2!$B$2:$C$250,2,FALSE)*6,0)/6/24+$I$1),G1496+(11/12/24)),"")</f>
    </nc>
  </rcc>
  <rcc rId="74" sId="2">
    <oc r="G1498">
      <f>IFERROR(IF(ISERROR(SEARCH("dfgg",$B1497)),IF(H1498="",G1497+ROUNDUP(VLOOKUP(D1498,Feuil2!$B$2:$C$250,2,FALSE)*6,0)/6/24,G1497+ROUNDUP(VLOOKUP(D1498,Feuil2!$B$2:$C$250,2,FALSE)*6,0)/6/24+$I$1),G1497+(11/12/24)),"")</f>
    </oc>
    <nc r="G1498">
      <f>IFERROR(IF(ISERROR(SEARCH("dfgg",$B1497)),IF(H1498="",G1497+ROUNDUP(VLOOKUP(D1498,Feuil2!$B$2:$C$250,2,FALSE)*6,0)/6/24,G1497+ROUNDUP(VLOOKUP(D1498,Feuil2!$B$2:$C$250,2,FALSE)*6,0)/6/24+$I$1),G1497+(11/12/24)),"")</f>
    </nc>
  </rcc>
  <rcc rId="75" sId="2">
    <oc r="G1499">
      <f>IFERROR(IF(ISERROR(SEARCH("dfgg",$B1498)),IF(H1499="",G1498+ROUNDUP(VLOOKUP(D1499,Feuil2!$B$2:$C$250,2,FALSE)*6,0)/6/24,G1498+ROUNDUP(VLOOKUP(D1499,Feuil2!$B$2:$C$250,2,FALSE)*6,0)/6/24+$I$1),G1498+(11/12/24)),"")</f>
    </oc>
    <nc r="G1499">
      <f>IFERROR(IF(ISERROR(SEARCH("dfgg",$B1498)),IF(H1499="",G1498+ROUNDUP(VLOOKUP(D1499,Feuil2!$B$2:$C$250,2,FALSE)*6,0)/6/24,G1498+ROUNDUP(VLOOKUP(D1499,Feuil2!$B$2:$C$250,2,FALSE)*6,0)/6/24+$I$1),G1498+(11/12/24)),"")</f>
    </nc>
  </rcc>
  <rcc rId="76" sId="2">
    <oc r="G1500">
      <f>IFERROR(IF(ISERROR(SEARCH("dfgg",$B1499)),IF(H1500="",G1499+ROUNDUP(VLOOKUP(D1500,Feuil2!$B$2:$C$250,2,FALSE)*6,0)/6/24,G1499+ROUNDUP(VLOOKUP(D1500,Feuil2!$B$2:$C$250,2,FALSE)*6,0)/6/24+$I$1),G1499+(11/12/24)),"")</f>
    </oc>
    <nc r="G1500">
      <f>IFERROR(IF(ISERROR(SEARCH("dfgg",$B1499)),IF(H1500="",G1499+ROUNDUP(VLOOKUP(D1500,Feuil2!$B$2:$C$250,2,FALSE)*6,0)/6/24,G1499+ROUNDUP(VLOOKUP(D1500,Feuil2!$B$2:$C$250,2,FALSE)*6,0)/6/24+$I$1),G1499+(11/12/24)),"")</f>
    </nc>
  </rcc>
  <rcc rId="77" sId="2">
    <oc r="G1501">
      <f>IFERROR(IF(ISERROR(SEARCH("dfgg",$B1500)),IF(H1501="",G1500+ROUNDUP(VLOOKUP(D1501,Feuil2!$B$2:$C$250,2,FALSE)*6,0)/6/24,G1500+ROUNDUP(VLOOKUP(D1501,Feuil2!$B$2:$C$250,2,FALSE)*6,0)/6/24+$I$1),G1500+(11/12/24)),"")</f>
    </oc>
    <nc r="G1501">
      <f>IFERROR(IF(ISERROR(SEARCH("dfgg",$B1500)),IF(H1501="",G1500+ROUNDUP(VLOOKUP(D1501,Feuil2!$B$2:$C$250,2,FALSE)*6,0)/6/24,G1500+ROUNDUP(VLOOKUP(D1501,Feuil2!$B$2:$C$250,2,FALSE)*6,0)/6/24+$I$1),G1500+(11/12/24)),"")</f>
    </nc>
  </rcc>
  <rcc rId="78" sId="2">
    <oc r="G1502">
      <f>IFERROR(IF(ISERROR(SEARCH("dfgg",$B1501)),IF(H1502="",G1501+ROUNDUP(VLOOKUP(D1502,Feuil2!$B$2:$C$250,2,FALSE)*6,0)/6/24,G1501+ROUNDUP(VLOOKUP(D1502,Feuil2!$B$2:$C$250,2,FALSE)*6,0)/6/24+$I$1),G1501+(11/12/24)),"")</f>
    </oc>
    <nc r="G1502">
      <f>IFERROR(IF(ISERROR(SEARCH("dfgg",$B1501)),IF(H1502="",G1501+ROUNDUP(VLOOKUP(D1502,Feuil2!$B$2:$C$250,2,FALSE)*6,0)/6/24,G1501+ROUNDUP(VLOOKUP(D1502,Feuil2!$B$2:$C$250,2,FALSE)*6,0)/6/24+$I$1),G1501+(11/12/24)),"")</f>
    </nc>
  </rcc>
  <rcc rId="79" sId="2">
    <oc r="G1503">
      <f>IFERROR(IF(ISERROR(SEARCH("dfgg",$B1502)),IF(H1503="",G1502+ROUNDUP(VLOOKUP(D1503,Feuil2!$B$2:$C$250,2,FALSE)*6,0)/6/24,G1502+ROUNDUP(VLOOKUP(D1503,Feuil2!$B$2:$C$250,2,FALSE)*6,0)/6/24+$I$1),G1502+(11/12/24)),"")</f>
    </oc>
    <nc r="G1503">
      <f>IFERROR(IF(ISERROR(SEARCH("dfgg",$B1502)),IF(H1503="",G1502+ROUNDUP(VLOOKUP(D1503,Feuil2!$B$2:$C$250,2,FALSE)*6,0)/6/24,G1502+ROUNDUP(VLOOKUP(D1503,Feuil2!$B$2:$C$250,2,FALSE)*6,0)/6/24+$I$1),G1502+(11/12/24)),"")</f>
    </nc>
  </rcc>
  <rcc rId="80" sId="2">
    <oc r="G1504">
      <f>IFERROR(IF(ISERROR(SEARCH("dfgg",$B1488)),IF(H1504="",G1488+ROUNDUP(VLOOKUP(D1504,Feuil2!$B$2:$C$250,2,FALSE)*6,0)/6/24,G1488+ROUNDUP(VLOOKUP(D1504,Feuil2!$B$2:$C$250,2,FALSE)*6,0)/6/24+$I$1),G1488+(11/12/24)),"")</f>
    </oc>
    <nc r="G1504">
      <f>IFERROR(IF(ISERROR(SEARCH("dfgg",$B1503)),IF(H1504="",G1503+ROUNDUP(VLOOKUP(D1504,Feuil2!$B$2:$C$250,2,FALSE)*6,0)/6/24,G1503+ROUNDUP(VLOOKUP(D1504,Feuil2!$B$2:$C$250,2,FALSE)*6,0)/6/24+$I$1),G1503+(11/12/24)),"")</f>
    </nc>
  </rcc>
  <rcc rId="81" sId="2">
    <oc r="G1505">
      <f>IFERROR(IF(ISERROR(SEARCH("dfgg",$B1504)),IF(H1505="",G1504+ROUNDUP(VLOOKUP(D1505,Feuil2!$B$2:$C$250,2,FALSE)*6,0)/6/24,G1504+ROUNDUP(VLOOKUP(D1505,Feuil2!$B$2:$C$250,2,FALSE)*6,0)/6/24+$I$1),G1504+(11/12/24)),"")</f>
    </oc>
    <nc r="G1505">
      <f>IFERROR(IF(ISERROR(SEARCH("dfgg",$B1504)),IF(H1505="",G1504+ROUNDUP(VLOOKUP(D1505,Feuil2!$B$2:$C$250,2,FALSE)*6,0)/6/24,G1504+ROUNDUP(VLOOKUP(D1505,Feuil2!$B$2:$C$250,2,FALSE)*6,0)/6/24+$I$1),G1504+(11/12/24)),"")</f>
    </nc>
  </rcc>
  <rcc rId="82" sId="2">
    <oc r="G1506">
      <f>IFERROR(IF(ISERROR(SEARCH("dfgg",$B1505)),IF(H1506="",G1505+ROUNDUP(VLOOKUP(D1506,Feuil2!$B$2:$C$250,2,FALSE)*6,0)/6/24,G1505+ROUNDUP(VLOOKUP(D1506,Feuil2!$B$2:$C$250,2,FALSE)*6,0)/6/24+$I$1),G1505+(11/12/24)),"")</f>
    </oc>
    <nc r="G1506">
      <f>IFERROR(IF(ISERROR(SEARCH("dfgg",$B1505)),IF(H1506="",G1505+ROUNDUP(VLOOKUP(D1506,Feuil2!$B$2:$C$250,2,FALSE)*6,0)/6/24,G1505+ROUNDUP(VLOOKUP(D1506,Feuil2!$B$2:$C$250,2,FALSE)*6,0)/6/24+$I$1),G1505+(11/12/24)),"")</f>
    </nc>
  </rcc>
  <rcc rId="83" sId="2">
    <oc r="G1507">
      <f>IFERROR(IF(ISERROR(SEARCH("dfgg",$B1506)),IF(H1507="",G1506+ROUNDUP(VLOOKUP(D1507,Feuil2!$B$2:$C$250,2,FALSE)*6,0)/6/24,G1506+ROUNDUP(VLOOKUP(D1507,Feuil2!$B$2:$C$250,2,FALSE)*6,0)/6/24+$I$1),G1506+(11/12/24)),"")</f>
    </oc>
    <nc r="G1507">
      <f>IFERROR(IF(ISERROR(SEARCH("dfgg",$B1506)),IF(H1507="",G1506+ROUNDUP(VLOOKUP(D1507,Feuil2!$B$2:$C$250,2,FALSE)*6,0)/6/24,G1506+ROUNDUP(VLOOKUP(D1507,Feuil2!$B$2:$C$250,2,FALSE)*6,0)/6/24+$I$1),G1506+(11/12/24)),"")</f>
    </nc>
  </rcc>
  <rcc rId="84" sId="2">
    <oc r="G1508">
      <f>IFERROR(IF(ISERROR(SEARCH("dfgg",$B1507)),IF(H1508="",G1507+ROUNDUP(VLOOKUP(D1508,Feuil2!$B$2:$C$250,2,FALSE)*6,0)/6/24,G1507+ROUNDUP(VLOOKUP(D1508,Feuil2!$B$2:$C$250,2,FALSE)*6,0)/6/24+$I$1),G1507+(11/12/24)),"")</f>
    </oc>
    <nc r="G1508">
      <f>IFERROR(IF(ISERROR(SEARCH("dfgg",$B1507)),IF(H1508="",G1507+ROUNDUP(VLOOKUP(D1508,Feuil2!$B$2:$C$250,2,FALSE)*6,0)/6/24,G1507+ROUNDUP(VLOOKUP(D1508,Feuil2!$B$2:$C$250,2,FALSE)*6,0)/6/24+$I$1),G1507+(11/12/24)),"")</f>
    </nc>
  </rcc>
  <rcc rId="85" sId="2">
    <oc r="G1509">
      <f>IFERROR(IF(ISERROR(SEARCH("dfgg",$B1511)),IF(H1512="",G1511+ROUNDUP(VLOOKUP(D1512,Feuil2!$B$2:$C$250,2,FALSE)*6,0)/6/24,G1511+ROUNDUP(VLOOKUP(D1512,Feuil2!$B$2:$C$250,2,FALSE)*6,0)/6/24+$I$1),G1511+(11/12/24)),"")</f>
    </oc>
    <nc r="G1509">
      <f>IFERROR(IF(ISERROR(SEARCH("dfgg",$B1508)),IF(H1509="",G1508+ROUNDUP(VLOOKUP(D1509,Feuil2!$B$2:$C$250,2,FALSE)*6,0)/6/24,G1508+ROUNDUP(VLOOKUP(D1509,Feuil2!$B$2:$C$250,2,FALSE)*6,0)/6/24+$I$1),G1508+(11/12/24)),"")</f>
    </nc>
  </rcc>
  <rcc rId="86" sId="2">
    <oc r="G1510">
      <f>IFERROR(IF(ISERROR(SEARCH("dfgg",$B1503)),IF(H1509="",G1503+ROUNDUP(VLOOKUP(D1509,Feuil2!$B$2:$C$250,2,FALSE)*6,0)/6/24,G1503+ROUNDUP(VLOOKUP(D1509,Feuil2!$B$2:$C$250,2,FALSE)*6,0)/6/24+$I$1),G1503+(11/12/24)),"")</f>
    </oc>
    <nc r="G1510">
      <f>IFERROR(IF(ISERROR(SEARCH("dfgg",$B1509)),IF(H1510="",G1509+ROUNDUP(VLOOKUP(D1510,Feuil2!$B$2:$C$250,2,FALSE)*6,0)/6/24,G1509+ROUNDUP(VLOOKUP(D1510,Feuil2!$B$2:$C$250,2,FALSE)*6,0)/6/24+$I$1),G1509+(11/12/24)),"")</f>
    </nc>
  </rcc>
  <rrc rId="87" sId="2" ref="A1509:XFD1509" action="deleteRow">
    <undo index="45" exp="ref" v="1" dr="G1509" r="G1510" sId="2"/>
    <undo index="25" exp="ref" v="1" dr="G1509" r="G1510" sId="2"/>
    <undo index="9" exp="ref" v="1" dr="G1509" r="G1510" sId="2"/>
    <undo index="1" exp="ref" v="1" dr="$B1509" r="G1510" sId="2"/>
    <undo index="65535" exp="area" ref3D="1" dr="$F$1:$F$1048576" dn="Z_F75A0FC8_0A1B_4DE0_9A32_5143F6752B3E_.wvu.Cols" sId="2"/>
    <rfmt sheetId="2" xfDxf="1" sqref="A1509:XFD1509" start="0" length="0">
      <dxf>
        <alignment horizontal="center" vertical="center"/>
      </dxf>
    </rfmt>
    <rfmt sheetId="2" sqref="A150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09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09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cc rId="0" sId="2" dxf="1">
      <nc r="D1509" t="inlineStr">
        <is>
          <t>RINÇAGE</t>
        </is>
      </nc>
      <ndxf>
        <font>
          <b/>
          <sz val="8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ndxf>
    </rcc>
    <rfmt sheetId="2" sqref="E1509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509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509">
        <f>IFERROR(IF(ISERROR(SEARCH("dfgg",$B1508)),IF(H1509="",G1508+ROUNDUP(VLOOKUP(D1509,Feuil2!$B$2:$C$250,2,FALSE)*6,0)/6/24,G1508+ROUNDUP(VLOOKUP(D1509,Feuil2!$B$2:$C$250,2,FALSE)*6,0)/6/24+$I$1),G1508+(11/12/24)),"")</f>
      </nc>
      <n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509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09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09" start="0" length="0">
      <dxf>
        <numFmt numFmtId="167" formatCode="dd\.mm\.yyyy;@"/>
      </dxf>
    </rfmt>
    <rfmt sheetId="2" sqref="L1509" start="0" length="0">
      <dxf>
        <numFmt numFmtId="19" formatCode="dd/mm/yyyy"/>
      </dxf>
    </rfmt>
  </rrc>
  <rrc rId="88" sId="2" ref="A1509:XFD1509" action="deleteRow">
    <undo index="65535" exp="area" ref3D="1" dr="$F$1:$F$1048576" dn="Z_F75A0FC8_0A1B_4DE0_9A32_5143F6752B3E_.wvu.Cols" sId="2"/>
    <rfmt sheetId="2" xfDxf="1" sqref="A1509:XFD1509" start="0" length="0">
      <dxf>
        <alignment horizontal="center" vertical="center"/>
      </dxf>
    </rfmt>
    <rfmt sheetId="2" sqref="A150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509" t="inlineStr">
        <is>
          <t>SCE Chocolat C10 PALL/0389</t>
        </is>
      </nc>
      <n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C1509">
        <v>3313776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D1509">
        <v>22000651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E1509">
        <v>600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fmt sheetId="2" sqref="F1509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509">
        <f>IFERROR(IF(ISERROR(SEARCH("dfgg",#REF!)),IF(H1509="",#REF!+ROUNDUP(VLOOKUP(D1509,Feuil2!$B$2:$C$250,2,FALSE)*6,0)/6/24,#REF!+ROUNDUP(VLOOKUP(D1509,Feuil2!$B$2:$C$250,2,FALSE)*6,0)/6/24+$I$1),#REF!+(11/12/24)),"")</f>
      </nc>
      <n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509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09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09" start="0" length="0">
      <dxf>
        <numFmt numFmtId="167" formatCode="dd\.mm\.yyyy;@"/>
      </dxf>
    </rfmt>
  </rrc>
  <rrc rId="89" sId="2" ref="A1466:XFD1466" action="deleteRow">
    <undo index="45" exp="ref" v="1" dr="G1466" r="G1467" sId="2"/>
    <undo index="25" exp="ref" v="1" dr="G1466" r="G1467" sId="2"/>
    <undo index="9" exp="ref" v="1" dr="G1466" r="G1467" sId="2"/>
    <undo index="1" exp="ref" v="1" dr="$B1466" r="G1467" sId="2"/>
    <undo index="65535" exp="area" ref3D="1" dr="$F$1:$F$1048576" dn="Z_F75A0FC8_0A1B_4DE0_9A32_5143F6752B3E_.wvu.Cols" sId="2"/>
    <rfmt sheetId="2" xfDxf="1" sqref="A1466:XFD1466" start="0" length="0">
      <dxf>
        <alignment horizontal="center" vertical="center"/>
      </dxf>
    </rfmt>
    <rfmt sheetId="2" sqref="A146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466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466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cc rId="0" sId="2" dxf="1">
      <nc r="D1466" t="inlineStr">
        <is>
          <t>RINÇAGE</t>
        </is>
      </nc>
      <ndxf>
        <font>
          <b/>
          <sz val="8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ndxf>
    </rcc>
    <rfmt sheetId="2" sqref="E1466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466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466">
        <f>IFERROR(IF(ISERROR(SEARCH("dfgg",$B1465)),IF(H1466="",G1465+ROUNDUP(VLOOKUP(D1466,Feuil2!$B$2:$C$250,2,FALSE)*6,0)/6/24,G1465+ROUNDUP(VLOOKUP(D1466,Feuil2!$B$2:$C$250,2,FALSE)*6,0)/6/24+$I$1),G1465+(11/12/24)),"")</f>
      </nc>
      <n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46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466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466" start="0" length="0">
      <dxf>
        <numFmt numFmtId="167" formatCode="dd\.mm\.yyyy;@"/>
      </dxf>
    </rfmt>
    <rfmt sheetId="2" sqref="L1466" start="0" length="0">
      <dxf>
        <numFmt numFmtId="19" formatCode="dd/mm/yyyy"/>
      </dxf>
    </rfmt>
  </rrc>
  <rrc rId="90" sId="2" ref="A1466:XFD1466" action="deleteRow">
    <undo index="65535" exp="area" ref3D="1" dr="$F$1:$F$1048576" dn="Z_F75A0FC8_0A1B_4DE0_9A32_5143F6752B3E_.wvu.Cols" sId="2"/>
    <rfmt sheetId="2" xfDxf="1" sqref="A1466:XFD1466" start="0" length="0">
      <dxf>
        <alignment horizontal="center" vertical="center"/>
      </dxf>
    </rfmt>
    <rfmt sheetId="2" sqref="A146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466" t="inlineStr">
        <is>
          <t>SCE Chocolat C9 FUT/0334</t>
        </is>
      </nc>
      <n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C1466">
        <v>3244594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D1466">
        <v>22000262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E1466">
        <v>1600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fmt sheetId="2" sqref="F146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466">
        <f>IFERROR(IF(ISERROR(SEARCH("dfgg",#REF!)),IF(H1466="",#REF!+ROUNDUP(VLOOKUP(D1466,Feuil2!$B$2:$C$250,2,FALSE)*6,0)/6/24,#REF!+ROUNDUP(VLOOKUP(D1466,Feuil2!$B$2:$C$250,2,FALSE)*6,0)/6/24+$I$1),#REF!+(11/12/24)),"")</f>
      </nc>
      <n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46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466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466" start="0" length="0">
      <dxf>
        <numFmt numFmtId="167" formatCode="dd\.mm\.yyyy;@"/>
      </dxf>
    </rfmt>
  </rrc>
  <rrc rId="91" sId="2" ref="A1461:XFD1461" action="insertRow">
    <undo index="65535" exp="area" ref3D="1" dr="$F$1:$F$1048576" dn="Z_F75A0FC8_0A1B_4DE0_9A32_5143F6752B3E_.wvu.Cols" sId="2"/>
  </rrc>
  <rfmt sheetId="2" sqref="B1461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461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D1461" start="0" length="0">
    <dxf>
      <font>
        <b/>
        <sz val="8"/>
        <color rgb="FF000000"/>
        <name val="Verdana"/>
      </font>
      <fill>
        <patternFill>
          <bgColor theme="9" tint="0.59999389629810485"/>
        </patternFill>
      </fill>
    </dxf>
  </rfmt>
  <rfmt sheetId="2" sqref="E1461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461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fmt sheetId="2" sqref="L1461" start="0" length="0">
    <dxf>
      <numFmt numFmtId="19" formatCode="dd/mm/yyyy"/>
    </dxf>
  </rfmt>
  <rrc rId="92" sId="2" ref="A1462:XFD1463" action="insertRow">
    <undo index="65535" exp="area" ref3D="1" dr="$F$1:$F$1048576" dn="Z_F75A0FC8_0A1B_4DE0_9A32_5143F6752B3E_.wvu.Cols" sId="2"/>
  </rrc>
  <rcc rId="93" sId="2">
    <nc r="C1462">
      <v>3209872</v>
    </nc>
  </rcc>
  <rcc rId="94" sId="2">
    <nc r="D1462">
      <v>22000155</v>
    </nc>
  </rcc>
  <rcc rId="95" sId="2">
    <nc r="C1463">
      <v>3209873</v>
    </nc>
  </rcc>
  <rcc rId="96" sId="2">
    <nc r="D1463">
      <v>22000155</v>
    </nc>
  </rcc>
  <rcc rId="97" sId="2">
    <oc r="K1466" t="inlineStr">
      <is>
        <t/>
      </is>
    </oc>
    <nc r="K1466"/>
  </rcc>
  <rfmt sheetId="2" sqref="B1461" start="0" length="0">
    <dxf>
      <font>
        <b val="0"/>
        <sz val="11"/>
        <color rgb="FFFF0000"/>
        <name val="Verdana"/>
      </font>
      <fill>
        <patternFill>
          <bgColor rgb="FFFFFFFF"/>
        </patternFill>
      </fill>
    </dxf>
  </rfmt>
  <rfmt sheetId="2" sqref="C1461" start="0" length="0">
    <dxf>
      <font>
        <b val="0"/>
        <sz val="11"/>
        <color rgb="FF000000"/>
        <name val="Verdana"/>
      </font>
      <fill>
        <patternFill>
          <bgColor rgb="FFFFC000"/>
        </patternFill>
      </fill>
    </dxf>
  </rfmt>
  <rcc rId="98" sId="2" odxf="1" dxf="1">
    <nc r="D1461" t="inlineStr">
      <is>
        <t>RINÇAGE</t>
      </is>
    </nc>
    <ndxf>
      <font>
        <b val="0"/>
        <sz val="11"/>
        <color rgb="FF000000"/>
        <name val="Verdana"/>
      </font>
      <fill>
        <patternFill>
          <bgColor rgb="FFFFFFFF"/>
        </patternFill>
      </fill>
    </ndxf>
  </rcc>
  <rfmt sheetId="2" sqref="E1461" start="0" length="0">
    <dxf>
      <font>
        <b val="0"/>
        <sz val="11"/>
        <color rgb="FF000000"/>
        <name val="Verdana"/>
      </font>
      <fill>
        <patternFill>
          <bgColor rgb="FFFFFFFF"/>
        </patternFill>
      </fill>
    </dxf>
  </rfmt>
  <rfmt sheetId="2" sqref="F1461" start="0" length="0">
    <dxf>
      <font>
        <b val="0"/>
        <sz val="12"/>
        <color indexed="10"/>
        <name val="Calibri"/>
        <scheme val="minor"/>
      </font>
      <fill>
        <patternFill patternType="none">
          <bgColor indexed="65"/>
        </patternFill>
      </fill>
    </dxf>
  </rfmt>
  <rcc rId="99" sId="2">
    <nc r="G1461">
      <f>IFERROR(IF(ISERROR(SEARCH("dfgg",$B1459)),IF(H1461="",G1459+ROUNDUP(VLOOKUP(D1461,Feuil2!$B$2:$C$250,2,FALSE)*6,0)/6/24,G1459+ROUNDUP(VLOOKUP(D1461,Feuil2!$B$2:$C$250,2,FALSE)*6,0)/6/24+$I$1),G1459+(11/12/24)),"")</f>
    </nc>
  </rcc>
  <rfmt sheetId="2" sqref="L1461" start="0" length="0">
    <dxf>
      <numFmt numFmtId="0" formatCode="General"/>
    </dxf>
  </rfmt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PHS!$2:$1266</formula>
    <oldFormula>PHS!$2:$1266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1461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461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D1461" start="0" length="0">
    <dxf>
      <font>
        <b/>
        <sz val="8"/>
        <color rgb="FF000000"/>
        <name val="Verdana"/>
      </font>
      <fill>
        <patternFill>
          <bgColor theme="9" tint="0.59999389629810485"/>
        </patternFill>
      </fill>
    </dxf>
  </rfmt>
  <rfmt sheetId="2" sqref="E1461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461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fmt sheetId="2" sqref="L1461" start="0" length="0">
    <dxf>
      <numFmt numFmtId="19" formatCode="dd/mm/yyyy"/>
    </dxf>
  </rfmt>
  <rfmt sheetId="2" sqref="B1462" start="0" length="0">
    <dxf>
      <font>
        <b val="0"/>
        <sz val="11"/>
        <color rgb="FFFF0000"/>
        <name val="Verdana"/>
      </font>
      <fill>
        <patternFill>
          <bgColor rgb="FFFFFFFF"/>
        </patternFill>
      </fill>
    </dxf>
  </rfmt>
  <rfmt sheetId="2" sqref="C1462" start="0" length="0">
    <dxf>
      <font>
        <b val="0"/>
        <sz val="11"/>
        <color rgb="FF000000"/>
        <name val="Verdana"/>
      </font>
      <fill>
        <patternFill>
          <bgColor rgb="FFFFC000"/>
        </patternFill>
      </fill>
    </dxf>
  </rfmt>
  <rfmt sheetId="2" sqref="D1462" start="0" length="0">
    <dxf>
      <font>
        <b val="0"/>
        <sz val="11"/>
        <color rgb="FF000000"/>
        <name val="Verdana"/>
      </font>
      <fill>
        <patternFill>
          <bgColor rgb="FFFFFFFF"/>
        </patternFill>
      </fill>
    </dxf>
  </rfmt>
  <rfmt sheetId="2" sqref="E1462" start="0" length="0">
    <dxf>
      <font>
        <b val="0"/>
        <sz val="11"/>
        <color rgb="FF000000"/>
        <name val="Verdana"/>
      </font>
      <fill>
        <patternFill>
          <bgColor rgb="FFFFFFFF"/>
        </patternFill>
      </fill>
    </dxf>
  </rfmt>
  <rfmt sheetId="2" sqref="F1462" start="0" length="0">
    <dxf>
      <font>
        <b val="0"/>
        <sz val="12"/>
        <color indexed="10"/>
        <name val="Calibri"/>
        <scheme val="minor"/>
      </font>
      <fill>
        <patternFill patternType="none">
          <bgColor indexed="65"/>
        </patternFill>
      </fill>
    </dxf>
  </rfmt>
  <rfmt sheetId="2" sqref="L1462" start="0" length="0">
    <dxf>
      <numFmt numFmtId="0" formatCode="General"/>
    </dxf>
  </rfmt>
  <rfmt sheetId="2" sqref="B1463" start="0" length="0">
    <dxf>
      <font>
        <b val="0"/>
        <sz val="11"/>
        <color rgb="FFFF0000"/>
        <name val="Verdana"/>
      </font>
      <fill>
        <patternFill>
          <bgColor rgb="FFFFFFFF"/>
        </patternFill>
      </fill>
    </dxf>
  </rfmt>
  <rfmt sheetId="2" sqref="C1463" start="0" length="0">
    <dxf>
      <font>
        <b val="0"/>
        <sz val="11"/>
        <color rgb="FF000000"/>
        <name val="Verdana"/>
      </font>
      <fill>
        <patternFill>
          <bgColor rgb="FFFFC000"/>
        </patternFill>
      </fill>
    </dxf>
  </rfmt>
  <rfmt sheetId="2" sqref="D1463" start="0" length="0">
    <dxf>
      <font>
        <b val="0"/>
        <sz val="11"/>
        <color rgb="FF000000"/>
        <name val="Verdana"/>
      </font>
      <fill>
        <patternFill>
          <bgColor rgb="FFFFFFFF"/>
        </patternFill>
      </fill>
    </dxf>
  </rfmt>
  <rfmt sheetId="2" sqref="E1463" start="0" length="0">
    <dxf>
      <font>
        <b val="0"/>
        <sz val="11"/>
        <color rgb="FF000000"/>
        <name val="Verdana"/>
      </font>
      <fill>
        <patternFill>
          <bgColor rgb="FFFFFFFF"/>
        </patternFill>
      </fill>
    </dxf>
  </rfmt>
  <rfmt sheetId="2" sqref="F1463" start="0" length="0">
    <dxf>
      <font>
        <b val="0"/>
        <sz val="12"/>
        <color indexed="10"/>
        <name val="Calibri"/>
        <scheme val="minor"/>
      </font>
      <fill>
        <patternFill patternType="none">
          <bgColor indexed="65"/>
        </patternFill>
      </fill>
    </dxf>
  </rfmt>
  <rfmt sheetId="2" sqref="L1463" start="0" length="0">
    <dxf>
      <numFmt numFmtId="0" formatCode="General"/>
    </dxf>
  </rfmt>
  <rcc rId="104" sId="2">
    <nc r="B1462" t="inlineStr">
      <is>
        <t>SCE Fraise C12 FUT/0349</t>
      </is>
    </nc>
  </rcc>
  <rcc rId="105" sId="2">
    <nc r="B1463" t="inlineStr">
      <is>
        <t>SCE Fraise C12 FUT/0349</t>
      </is>
    </nc>
  </rcc>
  <rcc rId="106" sId="2">
    <nc r="E1462">
      <v>1400</v>
    </nc>
  </rcc>
  <rcc rId="107" sId="2">
    <nc r="E1463">
      <v>1400</v>
    </nc>
  </rcc>
  <rcc rId="108" sId="2">
    <oc r="G1461">
      <f>IFERROR(IF(ISERROR(SEARCH("dfgg",$B1459)),IF(H1461="",G1459+ROUNDUP(VLOOKUP(D1461,Feuil2!$B$2:$C$250,2,FALSE)*6,0)/6/24,G1459+ROUNDUP(VLOOKUP(D1461,Feuil2!$B$2:$C$250,2,FALSE)*6,0)/6/24+$I$1),G1459+(11/12/24)),"")</f>
    </oc>
    <nc r="G1461">
      <f>IFERROR(IF(ISERROR(SEARCH("dfgg",$B1460)),IF(H1461="",G1460+ROUNDUP(VLOOKUP(D1461,Feuil2!$B$2:$C$250,2,FALSE)*6,0)/6/24,G1460+ROUNDUP(VLOOKUP(D1461,Feuil2!$B$2:$C$250,2,FALSE)*6,0)/6/24+$I$1),G1460+(11/12/24)),"")</f>
    </nc>
  </rcc>
  <rcc rId="109" sId="2">
    <nc r="G1462">
      <f>IFERROR(IF(ISERROR(SEARCH("dfgg",$B1461)),IF(H1462="",G1461+ROUNDUP(VLOOKUP(D1462,Feuil2!$B$2:$C$250,2,FALSE)*6,0)/6/24,G1461+ROUNDUP(VLOOKUP(D1462,Feuil2!$B$2:$C$250,2,FALSE)*6,0)/6/24+$I$1),G1461+(11/12/24)),"")</f>
    </nc>
  </rcc>
  <rcc rId="110" sId="2">
    <nc r="G1463">
      <f>IFERROR(IF(ISERROR(SEARCH("dfgg",$B1462)),IF(H1463="",G1462+ROUNDUP(VLOOKUP(D1463,Feuil2!$B$2:$C$250,2,FALSE)*6,0)/6/24,G1462+ROUNDUP(VLOOKUP(D1463,Feuil2!$B$2:$C$250,2,FALSE)*6,0)/6/24+$I$1),G1462+(11/12/24)),"")</f>
    </nc>
  </rcc>
  <rcc rId="111" sId="2">
    <oc r="G1464">
      <f>IFERROR(IF(ISERROR(SEARCH("dfgg",$B1460)),IF(H1464="",G1460+ROUNDUP(VLOOKUP(D1464,Feuil2!$B$2:$C$250,2,FALSE)*6,0)/6/24,G1460+ROUNDUP(VLOOKUP(D1464,Feuil2!$B$2:$C$250,2,FALSE)*6,0)/6/24+$I$1),G1460+(11/12/24)),"")</f>
    </oc>
    <nc r="G1464">
      <f>IFERROR(IF(ISERROR(SEARCH("dfgg",$B1463)),IF(H1464="",G1463+ROUNDUP(VLOOKUP(D1464,Feuil2!$B$2:$C$250,2,FALSE)*6,0)/6/24,G1463+ROUNDUP(VLOOKUP(D1464,Feuil2!$B$2:$C$250,2,FALSE)*6,0)/6/24+$I$1),G1463+(11/12/24)),"")</f>
    </nc>
  </rcc>
  <rcc rId="112" sId="2">
    <oc r="G1465">
      <f>IFERROR(IF(ISERROR(SEARCH("dfgg",$B1464)),IF(H1465="",G1464+ROUNDUP(VLOOKUP(D1465,Feuil2!$B$2:$C$250,2,FALSE)*6,0)/6/24,G1464+ROUNDUP(VLOOKUP(D1465,Feuil2!$B$2:$C$250,2,FALSE)*6,0)/6/24+$I$1),G1464+(11/12/24)),"")</f>
    </oc>
    <nc r="G1465">
      <f>IFERROR(IF(ISERROR(SEARCH("dfgg",$B1464)),IF(H1465="",G1464+ROUNDUP(VLOOKUP(D1465,Feuil2!$B$2:$C$250,2,FALSE)*6,0)/6/24,G1464+ROUNDUP(VLOOKUP(D1465,Feuil2!$B$2:$C$250,2,FALSE)*6,0)/6/24+$I$1),G1464+(11/12/24)),"")</f>
    </nc>
  </rcc>
  <rcc rId="113" sId="2">
    <oc r="G1466">
      <f>IFERROR(IF(ISERROR(SEARCH("dfgg",$B1465)),IF(H1466="",G1465+ROUNDUP(VLOOKUP(D1466,Feuil2!$B$2:$C$250,2,FALSE)*6,0)/6/24,G1465+ROUNDUP(VLOOKUP(D1466,Feuil2!$B$2:$C$250,2,FALSE)*6,0)/6/24+$I$1),G1465+(11/12/24)),"")</f>
    </oc>
    <nc r="G1466">
      <f>IFERROR(IF(ISERROR(SEARCH("dfgg",$B1465)),IF(H1466="",G1465+ROUNDUP(VLOOKUP(D1466,Feuil2!$B$2:$C$250,2,FALSE)*6,0)/6/24,G1465+ROUNDUP(VLOOKUP(D1466,Feuil2!$B$2:$C$250,2,FALSE)*6,0)/6/24+$I$1),G1465+(11/12/24)),"")</f>
    </nc>
  </rcc>
  <rcc rId="114" sId="2">
    <oc r="G1467">
      <f>IFERROR(IF(ISERROR(SEARCH("dfgg",$B1466)),IF(H1467="",G1466+ROUNDUP(VLOOKUP(D1467,Feuil2!$B$2:$C$250,2,FALSE)*6,0)/6/24,G1466+ROUNDUP(VLOOKUP(D1467,Feuil2!$B$2:$C$250,2,FALSE)*6,0)/6/24+$I$1),G1466+(11/12/24)),"")</f>
    </oc>
    <nc r="G1467">
      <f>IFERROR(IF(ISERROR(SEARCH("dfgg",$B1466)),IF(H1467="",G1466+ROUNDUP(VLOOKUP(D1467,Feuil2!$B$2:$C$250,2,FALSE)*6,0)/6/24,G1466+ROUNDUP(VLOOKUP(D1467,Feuil2!$B$2:$C$250,2,FALSE)*6,0)/6/24+$I$1),G1466+(11/12/24)),"")</f>
    </nc>
  </rcc>
  <rrc rId="115" sId="2" ref="A1505:XFD1505" action="insertRow">
    <undo index="65535" exp="area" ref3D="1" dr="$F$1:$F$1048576" dn="Z_F75A0FC8_0A1B_4DE0_9A32_5143F6752B3E_.wvu.Cols" sId="2"/>
  </rrc>
  <rm rId="116" sheetId="2" source="A1468:XFD1468" destination="A1505:XFD1505" sourceSheetId="2">
    <rfmt sheetId="2" xfDxf="1" sqref="A1505:XFD1505" start="0" length="0">
      <dxf>
        <alignment horizontal="center" vertical="center"/>
      </dxf>
    </rfmt>
    <rfmt sheetId="2" sqref="A150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05" start="0" length="0">
      <dxf>
        <font>
          <b/>
          <sz val="11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05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505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505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505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05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05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05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05" start="0" length="0">
      <dxf>
        <numFmt numFmtId="167" formatCode="dd\.mm\.yyyy;@"/>
      </dxf>
    </rfmt>
    <rfmt sheetId="2" sqref="L1505" start="0" length="0">
      <dxf>
        <numFmt numFmtId="19" formatCode="dd/mm/yyyy"/>
      </dxf>
    </rfmt>
  </rm>
  <rrc rId="117" sId="2" ref="A1468:XFD1468" action="deleteRow">
    <undo index="65535" exp="area" ref3D="1" dr="$F$1:$F$1048576" dn="Z_F75A0FC8_0A1B_4DE0_9A32_5143F6752B3E_.wvu.Cols" sId="2"/>
    <rfmt sheetId="2" xfDxf="1" sqref="A1468:XFD1468" start="0" length="0">
      <dxf>
        <alignment horizontal="center" vertical="center"/>
      </dxf>
    </rfmt>
    <rfmt sheetId="2" sqref="A146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468" start="0" length="0">
      <dxf>
        <font>
          <sz val="10"/>
          <color auto="1"/>
          <name val="MS Sans Serif"/>
          <family val="2"/>
          <scheme val="none"/>
        </font>
      </dxf>
    </rfmt>
    <rfmt sheetId="2" sqref="C1468" start="0" length="0">
      <dxf>
        <alignment horizontal="general" vertical="bottom"/>
      </dxf>
    </rfmt>
    <rfmt sheetId="2" sqref="D1468" start="0" length="0">
      <dxf>
        <font>
          <sz val="10"/>
          <color auto="1"/>
          <name val="MS Sans Serif"/>
          <family val="2"/>
          <scheme val="none"/>
        </font>
      </dxf>
    </rfmt>
    <rfmt sheetId="2" sqref="E1468" start="0" length="0">
      <dxf>
        <font>
          <sz val="10"/>
          <color auto="1"/>
          <name val="MS Sans Serif"/>
          <family val="2"/>
          <scheme val="none"/>
        </font>
      </dxf>
    </rfmt>
    <rfmt sheetId="2" sqref="F1468" start="0" length="0">
      <dxf>
        <font>
          <sz val="10"/>
          <color auto="1"/>
          <name val="MS Sans Serif"/>
          <family val="2"/>
          <scheme val="none"/>
        </font>
      </dxf>
    </rfmt>
    <rfmt sheetId="2" sqref="G1468" start="0" length="0">
      <dxf>
        <font>
          <sz val="10"/>
          <color auto="1"/>
          <name val="MS Sans Serif"/>
          <family val="2"/>
          <scheme val="none"/>
        </font>
      </dxf>
    </rfmt>
    <rfmt sheetId="2" sqref="H1468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468" start="0" length="0">
      <dxf>
        <numFmt numFmtId="167" formatCode="dd\.mm\.yyyy;@"/>
      </dxf>
    </rfmt>
  </rrc>
  <rrc rId="118" sId="2" ref="A1505:XFD1505" action="insertRow">
    <undo index="65535" exp="area" ref3D="1" dr="$F$1:$F$1048576" dn="Z_F75A0FC8_0A1B_4DE0_9A32_5143F6752B3E_.wvu.Cols" sId="2"/>
  </rrc>
  <rfmt sheetId="2" sqref="B1505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505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119" sId="2" odxf="1" dxf="1">
    <nc r="D1505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505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505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fmt sheetId="2" sqref="L1505" start="0" length="0">
    <dxf>
      <numFmt numFmtId="19" formatCode="dd/mm/yyyy"/>
    </dxf>
  </rfmt>
  <rcc rId="120" sId="2">
    <nc r="H1467" t="inlineStr">
      <is>
        <t>Si timing serré, décalé à vendredi</t>
      </is>
    </nc>
  </rcc>
  <rcc rId="121" sId="2">
    <oc r="G1504">
      <f>IFERROR(IF(ISERROR(SEARCH("dfgg",$B1467)),IF(H1468="",G1467+ROUNDUP(VLOOKUP(D1468,Feuil2!$B$2:$C$250,2,FALSE)*6,0)/6/24,G1467+ROUNDUP(VLOOKUP(D1468,Feuil2!$B$2:$C$250,2,FALSE)*6,0)/6/24+$I$1),G1467+(11/12/24)),"")</f>
    </oc>
    <nc r="G1504">
      <f>IFERROR(IF(ISERROR(SEARCH("dfgg",$B1503)),IF(H1504="",G1503+ROUNDUP(VLOOKUP(D1504,Feuil2!$B$2:$C$250,2,FALSE)*6,0)/6/24,G1503+ROUNDUP(VLOOKUP(D1504,Feuil2!$B$2:$C$250,2,FALSE)*6,0)/6/24+$I$1),G1503+(11/12/24)),"")</f>
    </nc>
  </rcc>
  <rcc rId="122" sId="2">
    <nc r="G1505">
      <f>IFERROR(IF(ISERROR(SEARCH("dfgg",$B1504)),IF(H1505="",G1504+ROUNDUP(VLOOKUP(D1505,Feuil2!$B$2:$C$250,2,FALSE)*6,0)/6/24,G1504+ROUNDUP(VLOOKUP(D1505,Feuil2!$B$2:$C$250,2,FALSE)*6,0)/6/24+$I$1),G1504+(11/12/24)),"")</f>
    </nc>
  </rcc>
  <rcc rId="123" sId="2">
    <oc r="G1506">
      <f>IFERROR(IF(ISERROR(SEARCH("dfgg",$B1503)),IF(H1506="",G1503+ROUNDUP(VLOOKUP(D1506,Feuil2!$B$2:$C$250,2,FALSE)*6,0)/6/24,G1503+ROUNDUP(VLOOKUP(D1506,Feuil2!$B$2:$C$250,2,FALSE)*6,0)/6/24+$I$1),G1503+(11/12/24)),"")</f>
    </oc>
    <nc r="G1506">
      <f>IFERROR(IF(ISERROR(SEARCH("dfgg",$B1505)),IF(H1506="",G1505+ROUNDUP(VLOOKUP(D1506,Feuil2!$B$2:$C$250,2,FALSE)*6,0)/6/24,G1505+ROUNDUP(VLOOKUP(D1506,Feuil2!$B$2:$C$250,2,FALSE)*6,0)/6/24+$I$1),G1505+(11/12/24)),"")</f>
    </nc>
  </rcc>
  <rcc rId="124" sId="2">
    <oc r="G1507">
      <f>IFERROR(IF(ISERROR(SEARCH("dfgg",$B1506)),IF(H1507="",G1506+ROUNDUP(VLOOKUP(D1507,Feuil2!$B$2:$C$250,2,FALSE)*6,0)/6/24,G1506+ROUNDUP(VLOOKUP(D1507,Feuil2!$B$2:$C$250,2,FALSE)*6,0)/6/24+$I$1),G1506+(11/12/24)),"")</f>
    </oc>
    <nc r="G1507">
      <f>IFERROR(IF(ISERROR(SEARCH("dfgg",$B1506)),IF(H1507="",G1506+ROUNDUP(VLOOKUP(D1507,Feuil2!$B$2:$C$250,2,FALSE)*6,0)/6/24,G1506+ROUNDUP(VLOOKUP(D1507,Feuil2!$B$2:$C$250,2,FALSE)*6,0)/6/24+$I$1),G1506+(11/12/24)),"")</f>
    </nc>
  </rcc>
  <rcc rId="125" sId="2">
    <oc r="G1508">
      <f>IFERROR(IF(ISERROR(SEARCH("dfgg",$B1507)),IF(H1508="",G1507+ROUNDUP(VLOOKUP(D1508,Feuil2!$B$2:$C$250,2,FALSE)*6,0)/6/24,G1507+ROUNDUP(VLOOKUP(D1508,Feuil2!$B$2:$C$250,2,FALSE)*6,0)/6/24+$I$1),G1507+(11/12/24)),"")</f>
    </oc>
    <nc r="G1508">
      <f>IFERROR(IF(ISERROR(SEARCH("dfgg",$B1507)),IF(H1508="",G1507+ROUNDUP(VLOOKUP(D1508,Feuil2!$B$2:$C$250,2,FALSE)*6,0)/6/24,G1507+ROUNDUP(VLOOKUP(D1508,Feuil2!$B$2:$C$250,2,FALSE)*6,0)/6/24+$I$1),G1507+(11/12/24)),"")</f>
    </nc>
  </rcc>
  <rcc rId="126" sId="2">
    <oc r="G1509">
      <f>IFERROR(IF(ISERROR(SEARCH("dfgg",$B1508)),IF(H1509="",G1508+ROUNDUP(VLOOKUP(D1509,Feuil2!$B$2:$C$250,2,FALSE)*6,0)/6/24,G1508+ROUNDUP(VLOOKUP(D1509,Feuil2!$B$2:$C$250,2,FALSE)*6,0)/6/24+$I$1),G1508+(11/12/24)),"")</f>
    </oc>
    <nc r="G1509">
      <f>IFERROR(IF(ISERROR(SEARCH("dfgg",$B1508)),IF(H1509="",G1508+ROUNDUP(VLOOKUP(D1509,Feuil2!$B$2:$C$250,2,FALSE)*6,0)/6/24,G1508+ROUNDUP(VLOOKUP(D1509,Feuil2!$B$2:$C$250,2,FALSE)*6,0)/6/24+$I$1),G1508+(11/12/24)),"")</f>
    </nc>
  </rcc>
  <rcc rId="127" sId="2">
    <oc r="G1510">
      <f>IFERROR(IF(ISERROR(SEARCH("dfgg",$B1509)),IF(H1510="",G1509+ROUNDUP(VLOOKUP(D1510,Feuil2!$B$2:$C$250,2,FALSE)*6,0)/6/24,G1509+ROUNDUP(VLOOKUP(D1510,Feuil2!$B$2:$C$250,2,FALSE)*6,0)/6/24+$I$1),G1509+(11/12/24)),"")</f>
    </oc>
    <nc r="G1510">
      <f>IFERROR(IF(ISERROR(SEARCH("dfgg",$B1509)),IF(H1510="",G1509+ROUNDUP(VLOOKUP(D1510,Feuil2!$B$2:$C$250,2,FALSE)*6,0)/6/24,G1509+ROUNDUP(VLOOKUP(D1510,Feuil2!$B$2:$C$250,2,FALSE)*6,0)/6/24+$I$1),G1509+(11/12/24)),"")</f>
    </nc>
  </rcc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PHS!$2:$1266</formula>
    <oldFormula>PHS!$2:$1266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2" sId="2" ref="A1468:XFD1468" action="insertRow">
    <undo index="65535" exp="area" ref3D="1" dr="$F$1:$F$1048576" dn="Z_F75A0FC8_0A1B_4DE0_9A32_5143F6752B3E_.wvu.Cols" sId="2"/>
  </rrc>
  <rm rId="133" sheetId="2" source="A1505:XFD1505" destination="A1468:XFD1468" sourceSheetId="2">
    <rfmt sheetId="2" xfDxf="1" sqref="A1468:XFD1468" start="0" length="0">
      <dxf>
        <alignment horizontal="center" vertical="center"/>
      </dxf>
    </rfmt>
    <rfmt sheetId="2" sqref="A146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468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468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468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468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46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468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46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468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J1468" start="0" length="0">
      <dxf>
        <numFmt numFmtId="167" formatCode="dd\.mm\.yyyy;@"/>
      </dxf>
    </rfmt>
  </rm>
  <rrc rId="134" sId="2" ref="A1505:XFD1505" action="deleteRow">
    <undo index="65535" exp="area" ref3D="1" dr="$F$1:$F$1048576" dn="Z_F75A0FC8_0A1B_4DE0_9A32_5143F6752B3E_.wvu.Cols" sId="2"/>
    <rfmt sheetId="2" xfDxf="1" sqref="A1505:XFD1505" start="0" length="0">
      <dxf>
        <alignment horizontal="center" vertical="center"/>
      </dxf>
    </rfmt>
    <rfmt sheetId="2" sqref="A150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05" start="0" length="0">
      <dxf>
        <font>
          <sz val="10"/>
          <color auto="1"/>
          <name val="MS Sans Serif"/>
          <family val="2"/>
          <scheme val="none"/>
        </font>
      </dxf>
    </rfmt>
    <rfmt sheetId="2" sqref="C1505" start="0" length="0">
      <dxf>
        <alignment horizontal="general" vertical="bottom"/>
      </dxf>
    </rfmt>
    <rfmt sheetId="2" sqref="D1505" start="0" length="0">
      <dxf>
        <font>
          <sz val="10"/>
          <color auto="1"/>
          <name val="MS Sans Serif"/>
          <family val="2"/>
          <scheme val="none"/>
        </font>
      </dxf>
    </rfmt>
    <rfmt sheetId="2" sqref="E1505" start="0" length="0">
      <dxf>
        <font>
          <sz val="10"/>
          <color auto="1"/>
          <name val="MS Sans Serif"/>
          <family val="2"/>
          <scheme val="none"/>
        </font>
      </dxf>
    </rfmt>
    <rfmt sheetId="2" sqref="F1505" start="0" length="0">
      <dxf>
        <font>
          <sz val="10"/>
          <color auto="1"/>
          <name val="MS Sans Serif"/>
          <family val="2"/>
          <scheme val="none"/>
        </font>
      </dxf>
    </rfmt>
    <rfmt sheetId="2" sqref="G1505" start="0" length="0">
      <dxf>
        <font>
          <sz val="10"/>
          <color auto="1"/>
          <name val="MS Sans Serif"/>
          <family val="2"/>
          <scheme val="none"/>
        </font>
      </dxf>
    </rfmt>
    <rfmt sheetId="2" sqref="H1505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05" start="0" length="0">
      <dxf>
        <numFmt numFmtId="167" formatCode="dd\.mm\.yyyy;@"/>
      </dxf>
    </rfmt>
  </rrc>
  <rrc rId="135" sId="2" ref="A1463:XFD1463" action="deleteRow">
    <undo index="45" exp="ref" v="1" dr="G1463" r="G1464" sId="2"/>
    <undo index="25" exp="ref" v="1" dr="G1463" r="G1464" sId="2"/>
    <undo index="9" exp="ref" v="1" dr="G1463" r="G1464" sId="2"/>
    <undo index="1" exp="ref" v="1" dr="$B1463" r="G1464" sId="2"/>
    <undo index="65535" exp="area" ref3D="1" dr="$F$1:$F$1048576" dn="Z_F75A0FC8_0A1B_4DE0_9A32_5143F6752B3E_.wvu.Cols" sId="2"/>
    <rfmt sheetId="2" xfDxf="1" sqref="A1463:XFD1463" start="0" length="0">
      <dxf>
        <alignment horizontal="center" vertical="center"/>
      </dxf>
    </rfmt>
    <rfmt sheetId="2" sqref="A146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463" t="inlineStr">
        <is>
          <t>SCE Fraise C12 FUT/0349</t>
        </is>
      </nc>
      <n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ndxf>
    </rcc>
    <rcc rId="0" sId="2" dxf="1">
      <nc r="C1463">
        <v>3209873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ndxf>
    </rcc>
    <rcc rId="0" sId="2" dxf="1">
      <nc r="D1463">
        <v>22000155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cc rId="0" sId="2" dxf="1">
      <nc r="E1463">
        <v>1400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fmt sheetId="2" sqref="F146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463">
        <f>IFERROR(IF(ISERROR(SEARCH("dfgg",$B1462)),IF(H1463="",G1462+ROUNDUP(VLOOKUP(D1463,Feuil2!$B$2:$C$250,2,FALSE)*6,0)/6/24,G1462+ROUNDUP(VLOOKUP(D1463,Feuil2!$B$2:$C$250,2,FALSE)*6,0)/6/24+$I$1),G1462+(11/12/24)),"")</f>
      </nc>
      <n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46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463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463" start="0" length="0">
      <dxf>
        <numFmt numFmtId="167" formatCode="dd\.mm\.yyyy;@"/>
      </dxf>
    </rfmt>
  </rrc>
  <rcc rId="136" sId="2" xfDxf="1" dxf="1">
    <oc r="C1462">
      <v>3209872</v>
    </oc>
    <nc r="C1462">
      <v>3219959</v>
    </nc>
    <ndxf>
      <font>
        <sz val="11"/>
        <color rgb="FF000000"/>
        <name val="Verdana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37" sId="2">
    <oc r="G1463">
      <f>IFERROR(IF(ISERROR(SEARCH("dfgg",#REF!)),IF(H1463="",#REF!+ROUNDUP(VLOOKUP(D1463,Feuil2!$B$2:$C$250,2,FALSE)*6,0)/6/24,#REF!+ROUNDUP(VLOOKUP(D1463,Feuil2!$B$2:$C$250,2,FALSE)*6,0)/6/24+$I$1),#REF!+(11/12/24)),"")</f>
    </oc>
    <nc r="G1463">
      <f>IFERROR(IF(ISERROR(SEARCH("dfgg",$B1462)),IF(H1463="",G1462+ROUNDUP(VLOOKUP(D1463,Feuil2!$B$2:$C$250,2,FALSE)*6,0)/6/24,G1462+ROUNDUP(VLOOKUP(D1463,Feuil2!$B$2:$C$250,2,FALSE)*6,0)/6/24+$I$1),G1462+(11/12/24)),"")</f>
    </nc>
  </rcc>
  <rcc rId="138" sId="2">
    <oc r="G1464">
      <f>IFERROR(IF(ISERROR(SEARCH("dfgg",$B1463)),IF(H1464="",G1463+ROUNDUP(VLOOKUP(D1464,Feuil2!$B$2:$C$250,2,FALSE)*6,0)/6/24,G1463+ROUNDUP(VLOOKUP(D1464,Feuil2!$B$2:$C$250,2,FALSE)*6,0)/6/24+$I$1),G1463+(11/12/24)),"")</f>
    </oc>
    <nc r="G1464">
      <f>IFERROR(IF(ISERROR(SEARCH("dfgg",$B1463)),IF(H1464="",G1463+ROUNDUP(VLOOKUP(D1464,Feuil2!$B$2:$C$250,2,FALSE)*6,0)/6/24,G1463+ROUNDUP(VLOOKUP(D1464,Feuil2!$B$2:$C$250,2,FALSE)*6,0)/6/24+$I$1),G1463+(11/12/24)),"")</f>
    </nc>
  </rcc>
  <rcc rId="139" sId="2">
    <oc r="G1465">
      <f>IFERROR(IF(ISERROR(SEARCH("dfgg",$B1464)),IF(H1465="",G1464+ROUNDUP(VLOOKUP(D1465,Feuil2!$B$2:$C$250,2,FALSE)*6,0)/6/24,G1464+ROUNDUP(VLOOKUP(D1465,Feuil2!$B$2:$C$250,2,FALSE)*6,0)/6/24+$I$1),G1464+(11/12/24)),"")</f>
    </oc>
    <nc r="G1465">
      <f>IFERROR(IF(ISERROR(SEARCH("dfgg",$B1464)),IF(H1465="",G1464+ROUNDUP(VLOOKUP(D1465,Feuil2!$B$2:$C$250,2,FALSE)*6,0)/6/24,G1464+ROUNDUP(VLOOKUP(D1465,Feuil2!$B$2:$C$250,2,FALSE)*6,0)/6/24+$I$1),G1464+(11/12/24)),"")</f>
    </nc>
  </rcc>
  <rcc rId="140" sId="2">
    <oc r="G1466">
      <f>IFERROR(IF(ISERROR(SEARCH("dfgg",$B1465)),IF(H1466="",G1465+ROUNDUP(VLOOKUP(D1466,Feuil2!$B$2:$C$250,2,FALSE)*6,0)/6/24,G1465+ROUNDUP(VLOOKUP(D1466,Feuil2!$B$2:$C$250,2,FALSE)*6,0)/6/24+$I$1),G1465+(11/12/24)),"")</f>
    </oc>
    <nc r="G1466">
      <f>IFERROR(IF(ISERROR(SEARCH("dfgg",$B1465)),IF(H1466="",G1465+ROUNDUP(VLOOKUP(D1466,Feuil2!$B$2:$C$250,2,FALSE)*6,0)/6/24,G1465+ROUNDUP(VLOOKUP(D1466,Feuil2!$B$2:$C$250,2,FALSE)*6,0)/6/24+$I$1),G1465+(11/12/24)),"")</f>
    </nc>
  </rcc>
  <rcc rId="141" sId="2">
    <oc r="G1467">
      <f>IFERROR(IF(ISERROR(SEARCH("dfgg",$B1503)),IF(H1467="",G1503+ROUNDUP(VLOOKUP(D1467,Feuil2!$B$2:$C$250,2,FALSE)*6,0)/6/24,G1503+ROUNDUP(VLOOKUP(D1467,Feuil2!$B$2:$C$250,2,FALSE)*6,0)/6/24+$I$1),G1503+(11/12/24)),"")</f>
    </oc>
    <nc r="G1467">
      <f>IFERROR(IF(ISERROR(SEARCH("dfgg",$B1466)),IF(H1467="",G1466+ROUNDUP(VLOOKUP(D1467,Feuil2!$B$2:$C$250,2,FALSE)*6,0)/6/24,G1466+ROUNDUP(VLOOKUP(D1467,Feuil2!$B$2:$C$250,2,FALSE)*6,0)/6/24+$I$1),G1466+(11/12/24)),"")</f>
    </nc>
  </rcc>
  <rcc rId="142" sId="2">
    <oc r="H1466" t="inlineStr">
      <is>
        <t>Si timing serré, décalé à vendredi</t>
      </is>
    </oc>
    <nc r="H1466"/>
  </rcc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PHS!$2:$1266</formula>
    <oldFormula>PHS!$2:$1266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" sId="2">
    <oc r="E1462">
      <v>1400</v>
    </oc>
    <nc r="E1462">
      <v>1500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" sId="2">
    <nc r="H1460" t="inlineStr">
      <is>
        <t>[DANGÉ]</t>
      </is>
    </nc>
  </rcc>
  <rcc rId="149" sId="2">
    <nc r="H1462" t="inlineStr">
      <is>
        <t>[VAYRES]</t>
      </is>
    </nc>
  </rcc>
  <rcc rId="150" sId="2">
    <nc r="H1489" t="inlineStr">
      <is>
        <t>[VAYRES]</t>
      </is>
    </nc>
  </rcc>
  <rcc rId="151" sId="2">
    <nc r="H1490" t="inlineStr">
      <is>
        <t>[VAYRES]</t>
      </is>
    </nc>
  </rcc>
  <rfmt sheetId="2" sqref="D1462">
    <dxf>
      <alignment wrapText="0"/>
    </dxf>
  </rfmt>
  <rcc rId="152" sId="2">
    <nc r="H1466" t="inlineStr">
      <is>
        <t>[VAYRES]</t>
      </is>
    </nc>
  </rcc>
  <rcc rId="153" sId="2">
    <nc r="H1467" t="inlineStr">
      <is>
        <t>[VAYRES]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CCB14D7-39B9-453A-BF20-39B53EFE65BB}" action="delete"/>
  <rdn rId="0" localSheetId="2" customView="1" name="Z_5CCB14D7_39B9_453A_BF20_39B53EFE65BB_.wvu.PrintArea" hidden="1" oldHidden="1">
    <formula>PHS!$A$609:$I$630</formula>
    <oldFormula>PHS!$A$609:$I$630</oldFormula>
  </rdn>
  <rdn rId="0" localSheetId="2" customView="1" name="Z_5CCB14D7_39B9_453A_BF20_39B53EFE65BB_.wvu.PrintTitles" hidden="1" oldHidden="1">
    <formula>PHS!$1:$1</formula>
    <oldFormula>PHS!$1:$1</oldFormula>
  </rdn>
  <rdn rId="0" localSheetId="3" customView="1" name="Z_5CCB14D7_39B9_453A_BF20_39B53EFE65BB_.wvu.FilterData" hidden="1" oldHidden="1">
    <formula>Feuil2!$B$1:$C$205</formula>
    <oldFormula>Feuil2!$B$1:$C$204</oldFormula>
  </rdn>
  <rcv guid="{5CCB14D7-39B9-453A-BF20-39B53EFE65BB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" sId="2" ref="A1489:XFD1489" action="insertRow">
    <undo index="65535" exp="area" ref3D="1" dr="$F$1:$F$1048576" dn="Z_F75A0FC8_0A1B_4DE0_9A32_5143F6752B3E_.wvu.Cols" sId="2"/>
  </rrc>
  <rcc rId="158" sId="2" odxf="1" dxf="1">
    <nc r="B1489" t="inlineStr">
      <is>
        <t>SCE Caramel BS C14 FUT/0317</t>
      </is>
    </nc>
    <odxf>
      <font>
        <b/>
        <sz val="11"/>
        <color rgb="FFFF0000"/>
        <name val="MS Sans Serif"/>
      </font>
      <fill>
        <patternFill>
          <bgColor theme="4" tint="0.59999389629810485"/>
        </patternFill>
      </fill>
    </odxf>
    <ndxf>
      <font>
        <b val="0"/>
        <sz val="11"/>
        <color rgb="FFFF0000"/>
        <name val="Verdana"/>
      </font>
      <fill>
        <patternFill>
          <bgColor rgb="FFFFFFFF"/>
        </patternFill>
      </fill>
    </ndxf>
  </rcc>
  <rcc rId="159" sId="2" odxf="1" dxf="1">
    <nc r="C1489">
      <v>3332309</v>
    </nc>
    <odxf>
      <font>
        <sz val="11"/>
        <color rgb="FF000000"/>
        <name val="Verdana"/>
      </font>
      <fill>
        <patternFill>
          <bgColor theme="4" tint="0.59999389629810485"/>
        </patternFill>
      </fill>
    </odxf>
    <ndxf>
      <font>
        <sz val="11"/>
        <color rgb="FF000000"/>
        <name val="Verdana"/>
      </font>
      <fill>
        <patternFill>
          <bgColor rgb="FFFFC000"/>
        </patternFill>
      </fill>
    </ndxf>
  </rcc>
  <rcc rId="160" sId="2" odxf="1" dxf="1">
    <nc r="D1489">
      <v>22000084</v>
    </nc>
    <odxf>
      <font>
        <b/>
        <sz val="11"/>
        <color rgb="FFFF0000"/>
        <name val="Verdana"/>
      </font>
      <fill>
        <patternFill>
          <bgColor theme="4" tint="0.59999389629810485"/>
        </patternFill>
      </fill>
    </odxf>
    <ndxf>
      <font>
        <b val="0"/>
        <sz val="11"/>
        <color rgb="FF000000"/>
        <name val="Verdana"/>
      </font>
      <fill>
        <patternFill>
          <bgColor rgb="FFFFFFFF"/>
        </patternFill>
      </fill>
    </ndxf>
  </rcc>
  <rcc rId="161" sId="2" odxf="1" dxf="1">
    <nc r="E1489">
      <v>1600</v>
    </nc>
    <odxf>
      <font>
        <sz val="11"/>
        <color rgb="FF000000"/>
        <name val="Verdana"/>
      </font>
      <fill>
        <patternFill>
          <bgColor theme="4" tint="0.59999389629810485"/>
        </patternFill>
      </fill>
    </odxf>
    <ndxf>
      <font>
        <sz val="11"/>
        <color rgb="FF000000"/>
        <name val="Verdana"/>
      </font>
      <fill>
        <patternFill>
          <bgColor rgb="FFFFFFFF"/>
        </patternFill>
      </fill>
    </ndxf>
  </rcc>
  <rfmt sheetId="2" sqref="F1489" start="0" length="0">
    <dxf>
      <font>
        <sz val="12"/>
        <color indexed="10"/>
        <name val="Calibri"/>
        <scheme val="minor"/>
      </font>
      <fill>
        <patternFill patternType="none">
          <bgColor indexed="65"/>
        </patternFill>
      </fill>
    </dxf>
  </rfmt>
  <rcc rId="162" sId="2" odxf="1" dxf="1">
    <nc r="H1489" t="inlineStr">
      <is>
        <t>[VAYRES]</t>
      </is>
    </nc>
    <odxf>
      <numFmt numFmtId="0" formatCode="General"/>
    </odxf>
    <ndxf>
      <numFmt numFmtId="21" formatCode="dd\-mmm"/>
    </ndxf>
  </rcc>
  <rfmt sheetId="2" sqref="L1489" start="0" length="0">
    <dxf>
      <numFmt numFmtId="0" formatCode="General"/>
    </dxf>
  </rfmt>
  <rcc rId="163" sId="2">
    <nc r="G1489">
      <f>IFERROR(IF(ISERROR(SEARCH("dfgg",$B1488)),IF(H1489="",G1488+ROUNDUP(VLOOKUP(D1489,Feuil2!$B$2:$C$250,2,FALSE)*6,0)/6/24,G1488+ROUNDUP(VLOOKUP(D1489,Feuil2!$B$2:$C$250,2,FALSE)*6,0)/6/24+$I$1),G1488+(11/12/24)),"")</f>
    </nc>
  </rcc>
  <rcc rId="164" sId="2">
    <oc r="G1490">
      <f>IFERROR(IF(ISERROR(SEARCH("dfgg",$B1488)),IF(H1490="",G1488+ROUNDUP(VLOOKUP(D1490,Feuil2!$B$2:$C$250,2,FALSE)*6,0)/6/24,G1488+ROUNDUP(VLOOKUP(D1490,Feuil2!$B$2:$C$250,2,FALSE)*6,0)/6/24+$I$1),G1488+(11/12/24)),"")</f>
    </oc>
    <nc r="G1490">
      <f>IFERROR(IF(ISERROR(SEARCH("dfgg",$B1489)),IF(H1490="",G1489+ROUNDUP(VLOOKUP(D1490,Feuil2!$B$2:$C$250,2,FALSE)*6,0)/6/24,G1489+ROUNDUP(VLOOKUP(D1490,Feuil2!$B$2:$C$250,2,FALSE)*6,0)/6/24+$I$1),G1489+(11/12/24)),"")</f>
    </nc>
  </rcc>
  <rcc rId="165" sId="2">
    <oc r="G1491">
      <f>IFERROR(IF(ISERROR(SEARCH("dfgg",$B1490)),IF(H1491="",G1490+ROUNDUP(VLOOKUP(D1491,Feuil2!$B$2:$C$250,2,FALSE)*6,0)/6/24,G1490+ROUNDUP(VLOOKUP(D1491,Feuil2!$B$2:$C$250,2,FALSE)*6,0)/6/24+$I$1),G1490+(11/12/24)),"")</f>
    </oc>
    <nc r="G1491">
      <f>IFERROR(IF(ISERROR(SEARCH("dfgg",$B1490)),IF(H1491="",G1490+ROUNDUP(VLOOKUP(D1491,Feuil2!$B$2:$C$250,2,FALSE)*6,0)/6/24,G1490+ROUNDUP(VLOOKUP(D1491,Feuil2!$B$2:$C$250,2,FALSE)*6,0)/6/24+$I$1),G1490+(11/12/24)),"")</f>
    </nc>
  </rcc>
  <rcc rId="166" sId="2">
    <oc r="G1466">
      <f>IFERROR(IF(ISERROR(SEARCH("dfgg",$B1465)),IF(H1466="",G1465+ROUNDUP(VLOOKUP(D1466,Feuil2!$B$2:$C$250,2,FALSE)*6,0)/6/24,G1465+ROUNDUP(VLOOKUP(D1466,Feuil2!$B$2:$C$250,2,FALSE)*6,0)/6/24+$I$1),G1465+(11/12/24)),"")</f>
    </oc>
    <nc r="G1466">
      <f>IFERROR(IF(ISERROR(SEARCH("dfgg",$B1465)),IF(H1466="",G1465+ROUNDUP(VLOOKUP(D1466,Feuil2!$B$2:$C$250,2,FALSE)*6,0)/6/24,G1465+ROUNDUP(VLOOKUP(D1466,Feuil2!$B$2:$C$250,2,FALSE)*6,0)/6/24+$I$1),G1465+(11/12/24)),"")</f>
    </nc>
  </rcc>
  <rcc rId="167" sId="2">
    <oc r="G1467">
      <f>IFERROR(IF(ISERROR(SEARCH("dfgg",$B1466)),IF(H1467="",G1466+ROUNDUP(VLOOKUP(D1467,Feuil2!$B$2:$C$250,2,FALSE)*6,0)/6/24,G1466+ROUNDUP(VLOOKUP(D1467,Feuil2!$B$2:$C$250,2,FALSE)*6,0)/6/24+$I$1),G1466+(11/12/24)),"")</f>
    </oc>
    <nc r="G1467">
      <f>IFERROR(IF(ISERROR(SEARCH("dfgg",$B1466)),IF(H1467="",G1466+ROUNDUP(VLOOKUP(D1467,Feuil2!$B$2:$C$250,2,FALSE)*6,0)/6/24,G1466+ROUNDUP(VLOOKUP(D1467,Feuil2!$B$2:$C$250,2,FALSE)*6,0)/6/24+$I$1),G1466+(11/12/24)),"")</f>
    </nc>
  </rcc>
  <rrc rId="168" sId="2" ref="A1467:XFD1467" action="deleteRow">
    <undo index="45" exp="ref" v="1" dr="G1467" r="G1505" sId="2"/>
    <undo index="25" exp="ref" v="1" dr="G1467" r="G1505" sId="2"/>
    <undo index="9" exp="ref" v="1" dr="G1467" r="G1505" sId="2"/>
    <undo index="1" exp="ref" v="1" dr="$B1467" r="G1505" sId="2"/>
    <undo index="65535" exp="area" ref3D="1" dr="$F$1:$F$1048576" dn="Z_F75A0FC8_0A1B_4DE0_9A32_5143F6752B3E_.wvu.Cols" sId="2"/>
    <rfmt sheetId="2" xfDxf="1" sqref="A1467:XFD1467" start="0" length="0">
      <dxf>
        <alignment horizontal="center" vertical="center"/>
      </dxf>
    </rfmt>
    <rfmt sheetId="2" sqref="A146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467" t="inlineStr">
        <is>
          <t>SCE Caramel BS C14 FUT/0317</t>
        </is>
      </nc>
      <n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ndxf>
    </rcc>
    <rcc rId="0" sId="2" dxf="1">
      <nc r="C1467">
        <v>3332309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ndxf>
    </rcc>
    <rcc rId="0" sId="2" dxf="1">
      <nc r="D1467">
        <v>22000084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cc rId="0" sId="2" dxf="1">
      <nc r="E1467">
        <v>1600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fmt sheetId="2" sqref="F146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467">
        <f>IFERROR(IF(ISERROR(SEARCH("dfgg",$B1466)),IF(H1467="",G1466+ROUNDUP(VLOOKUP(D1467,Feuil2!$B$2:$C$250,2,FALSE)*6,0)/6/24,G1466+ROUNDUP(VLOOKUP(D1467,Feuil2!$B$2:$C$250,2,FALSE)*6,0)/6/24+$I$1),G1466+(11/12/24)),"")</f>
      </nc>
      <n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1467" t="inlineStr">
        <is>
          <t>[VAYRES]</t>
        </is>
      </nc>
      <n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1467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467" start="0" length="0">
      <dxf>
        <numFmt numFmtId="167" formatCode="dd\.mm\.yyyy;@"/>
      </dxf>
    </rfmt>
  </rr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>
    <oc r="H1489" t="inlineStr">
      <is>
        <t>[VAYRES]</t>
      </is>
    </oc>
    <nc r="H1489" t="inlineStr">
      <is>
        <t>Quantité de pectine et eau différente entre l'OP 3031033 et l'OP 3194048 [VAYRES]</t>
      </is>
    </nc>
  </rcc>
  <rcc rId="170" sId="2">
    <oc r="H1490" t="inlineStr">
      <is>
        <t>[VAYRES]</t>
      </is>
    </oc>
    <nc r="H1490" t="inlineStr">
      <is>
        <t>Quantité de pectine et eau différente entre l'OP 3031033 et l'OP 3194048 [VAYRES]</t>
      </is>
    </nc>
  </rcc>
  <rfmt sheetId="2" sqref="I1489" start="0" length="2147483647">
    <dxf>
      <font>
        <sz val="11"/>
      </font>
    </dxf>
  </rfmt>
  <rfmt sheetId="2" sqref="I1489" start="0" length="2147483647">
    <dxf>
      <font>
        <sz val="12"/>
      </font>
    </dxf>
  </rfmt>
  <rfmt sheetId="2" sqref="I1489" start="0" length="2147483647">
    <dxf>
      <font>
        <sz val="14"/>
      </font>
    </dxf>
  </rfmt>
  <rfmt sheetId="2" sqref="I1489" start="0" length="2147483647">
    <dxf>
      <font>
        <sz val="16"/>
      </font>
    </dxf>
  </rfmt>
  <rfmt sheetId="2" sqref="I1489" start="0" length="2147483647">
    <dxf>
      <font>
        <sz val="18"/>
      </font>
    </dxf>
  </rfmt>
  <rfmt sheetId="2" sqref="I1489" start="0" length="2147483647">
    <dxf>
      <font>
        <sz val="20"/>
      </font>
    </dxf>
  </rfmt>
  <rfmt sheetId="2" sqref="I1489" start="0" length="2147483647">
    <dxf>
      <font>
        <sz val="22"/>
      </font>
    </dxf>
  </rfmt>
  <rfmt sheetId="2" sqref="I1489" start="0" length="2147483647">
    <dxf>
      <font>
        <sz val="24"/>
      </font>
    </dxf>
  </rfmt>
  <rfmt sheetId="2" sqref="I1489" start="0" length="2147483647">
    <dxf>
      <font>
        <sz val="26"/>
      </font>
    </dxf>
  </rfmt>
  <rfmt sheetId="2" sqref="I1489" start="0" length="2147483647">
    <dxf>
      <font>
        <sz val="24"/>
      </font>
    </dxf>
  </rfmt>
  <rfmt sheetId="2" sqref="I1489" start="0" length="2147483647">
    <dxf>
      <font>
        <sz val="22"/>
      </font>
    </dxf>
  </rfmt>
  <rfmt sheetId="2" sqref="I1489" start="0" length="2147483647">
    <dxf>
      <font>
        <sz val="20"/>
      </font>
    </dxf>
  </rfmt>
  <rcc rId="171" sId="2" odxf="1" dxf="1">
    <nc r="I1489" t="inlineStr">
      <is>
        <t>/!\</t>
      </is>
    </nc>
    <ndxf>
      <font>
        <sz val="20"/>
        <color rgb="FFFF0000"/>
        <name val="MS Sans Serif"/>
      </font>
    </ndxf>
  </rcc>
  <rcc rId="172" sId="2" odxf="1" dxf="1">
    <nc r="I1490" t="inlineStr">
      <is>
        <t>/!\</t>
      </is>
    </nc>
    <odxf>
      <font>
        <name val="MS Sans Serif"/>
      </font>
    </odxf>
    <ndxf>
      <font>
        <sz val="20"/>
        <color rgb="FFFF0000"/>
        <name val="MS Sans Serif"/>
      </font>
    </ndxf>
  </rcc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PHS!$2:$1266</formula>
    <oldFormula>PHS!$2:$1266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7" sId="2" ref="A1479:XFD1480" action="insertRow">
    <undo index="65535" exp="area" ref3D="1" dr="$F$1:$F$1048576" dn="Z_F75A0FC8_0A1B_4DE0_9A32_5143F6752B3E_.wvu.Cols" sId="2"/>
  </rrc>
  <rm rId="178" sheetId="2" source="A1475:XFD1476" destination="A1479:XFD1480" sourceSheetId="2">
    <rfmt sheetId="2" xfDxf="1" sqref="A1479:XFD1479" start="0" length="0">
      <dxf>
        <alignment horizontal="center" vertical="center"/>
      </dxf>
    </rfmt>
    <rfmt sheetId="2" xfDxf="1" sqref="A1480:XFD1480" start="0" length="0">
      <dxf>
        <alignment horizontal="center" vertical="center"/>
      </dxf>
    </rfmt>
    <rfmt sheetId="2" sqref="A147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479" start="0" length="0">
      <dxf>
        <font>
          <b/>
          <sz val="10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</border>
      </dxf>
    </rfmt>
    <rfmt sheetId="2" sqref="C1479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D1479" start="0" length="0">
      <dxf>
        <font>
          <b/>
          <sz val="10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</dxf>
    </rfmt>
    <rfmt sheetId="2" sqref="E1479" start="0" length="0">
      <dxf>
        <font>
          <sz val="10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</dxf>
    </rfmt>
    <rfmt sheetId="2" sqref="F1479" start="0" length="0">
      <dxf>
        <font>
          <sz val="10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</border>
      </dxf>
    </rfmt>
    <rfmt sheetId="2" sqref="G1479" start="0" length="0">
      <dxf>
        <font>
          <sz val="10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479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479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J1479" start="0" length="0">
      <dxf>
        <numFmt numFmtId="167" formatCode="dd\.mm\.yyyy;@"/>
      </dxf>
    </rfmt>
    <rfmt sheetId="2" sqref="A148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480" start="0" length="0">
      <dxf>
        <font>
          <b/>
          <sz val="10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</border>
      </dxf>
    </rfmt>
    <rfmt sheetId="2" sqref="C1480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D1480" start="0" length="0">
      <dxf>
        <font>
          <b/>
          <sz val="10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</dxf>
    </rfmt>
    <rfmt sheetId="2" sqref="E1480" start="0" length="0">
      <dxf>
        <font>
          <sz val="10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</dxf>
    </rfmt>
    <rfmt sheetId="2" sqref="F1480" start="0" length="0">
      <dxf>
        <font>
          <sz val="10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</border>
      </dxf>
    </rfmt>
    <rfmt sheetId="2" sqref="G1480" start="0" length="0">
      <dxf>
        <font>
          <sz val="10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480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480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J1480" start="0" length="0">
      <dxf>
        <numFmt numFmtId="167" formatCode="dd\.mm\.yyyy;@"/>
      </dxf>
    </rfmt>
  </rm>
  <rrc rId="179" sId="2" ref="A1475:XFD1475" action="deleteRow">
    <undo index="65535" exp="area" ref3D="1" dr="$F$1:$F$1048576" dn="Z_F75A0FC8_0A1B_4DE0_9A32_5143F6752B3E_.wvu.Cols" sId="2"/>
    <rfmt sheetId="2" xfDxf="1" sqref="A1475:XFD1475" start="0" length="0">
      <dxf>
        <alignment horizontal="center" vertical="center"/>
      </dxf>
    </rfmt>
    <rfmt sheetId="2" sqref="A147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475" start="0" length="0">
      <dxf>
        <font>
          <sz val="10"/>
          <color auto="1"/>
          <name val="MS Sans Serif"/>
          <family val="2"/>
          <scheme val="none"/>
        </font>
      </dxf>
    </rfmt>
    <rfmt sheetId="2" sqref="C1475" start="0" length="0">
      <dxf>
        <alignment horizontal="general" vertical="bottom"/>
      </dxf>
    </rfmt>
    <rfmt sheetId="2" sqref="D1475" start="0" length="0">
      <dxf>
        <font>
          <sz val="10"/>
          <color auto="1"/>
          <name val="MS Sans Serif"/>
          <family val="2"/>
          <scheme val="none"/>
        </font>
      </dxf>
    </rfmt>
    <rfmt sheetId="2" sqref="E1475" start="0" length="0">
      <dxf>
        <font>
          <sz val="10"/>
          <color auto="1"/>
          <name val="MS Sans Serif"/>
          <family val="2"/>
          <scheme val="none"/>
        </font>
      </dxf>
    </rfmt>
    <rfmt sheetId="2" sqref="F1475" start="0" length="0">
      <dxf>
        <font>
          <sz val="10"/>
          <color auto="1"/>
          <name val="MS Sans Serif"/>
          <family val="2"/>
          <scheme val="none"/>
        </font>
      </dxf>
    </rfmt>
    <rfmt sheetId="2" sqref="G1475" start="0" length="0">
      <dxf>
        <font>
          <sz val="10"/>
          <color auto="1"/>
          <name val="MS Sans Serif"/>
          <family val="2"/>
          <scheme val="none"/>
        </font>
      </dxf>
    </rfmt>
    <rfmt sheetId="2" sqref="H1475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475" start="0" length="0">
      <dxf>
        <numFmt numFmtId="167" formatCode="dd\.mm\.yyyy;@"/>
      </dxf>
    </rfmt>
  </rrc>
  <rrc rId="180" sId="2" ref="A1475:XFD1475" action="deleteRow">
    <undo index="65535" exp="area" ref3D="1" dr="$F$1:$F$1048576" dn="Z_F75A0FC8_0A1B_4DE0_9A32_5143F6752B3E_.wvu.Cols" sId="2"/>
    <rfmt sheetId="2" xfDxf="1" sqref="A1475:XFD1475" start="0" length="0">
      <dxf>
        <alignment horizontal="center" vertical="center"/>
      </dxf>
    </rfmt>
    <rfmt sheetId="2" sqref="A147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475" start="0" length="0">
      <dxf>
        <font>
          <sz val="10"/>
          <color auto="1"/>
          <name val="MS Sans Serif"/>
          <family val="2"/>
          <scheme val="none"/>
        </font>
      </dxf>
    </rfmt>
    <rfmt sheetId="2" sqref="C1475" start="0" length="0">
      <dxf>
        <alignment horizontal="general" vertical="bottom"/>
      </dxf>
    </rfmt>
    <rfmt sheetId="2" sqref="D1475" start="0" length="0">
      <dxf>
        <font>
          <sz val="10"/>
          <color auto="1"/>
          <name val="MS Sans Serif"/>
          <family val="2"/>
          <scheme val="none"/>
        </font>
      </dxf>
    </rfmt>
    <rfmt sheetId="2" sqref="E1475" start="0" length="0">
      <dxf>
        <font>
          <sz val="10"/>
          <color auto="1"/>
          <name val="MS Sans Serif"/>
          <family val="2"/>
          <scheme val="none"/>
        </font>
      </dxf>
    </rfmt>
    <rfmt sheetId="2" sqref="F1475" start="0" length="0">
      <dxf>
        <font>
          <sz val="10"/>
          <color auto="1"/>
          <name val="MS Sans Serif"/>
          <family val="2"/>
          <scheme val="none"/>
        </font>
      </dxf>
    </rfmt>
    <rfmt sheetId="2" sqref="G1475" start="0" length="0">
      <dxf>
        <font>
          <sz val="10"/>
          <color auto="1"/>
          <name val="MS Sans Serif"/>
          <family val="2"/>
          <scheme val="none"/>
        </font>
      </dxf>
    </rfmt>
    <rfmt sheetId="2" sqref="H1475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475" start="0" length="0">
      <dxf>
        <numFmt numFmtId="167" formatCode="dd\.mm\.yyyy;@"/>
      </dxf>
    </rfmt>
  </rrc>
  <rcc rId="181" sId="2">
    <oc r="G1477">
      <f>IFERROR(IF(ISERROR(SEARCH("dfgg",$B1474)),IF(H1477="",G1474+ROUNDUP(VLOOKUP(D1477,Feuil2!$B$2:$C$250,2,FALSE)*6,0)/6/24,G1474+ROUNDUP(VLOOKUP(D1477,Feuil2!$B$2:$C$250,2,FALSE)*6,0)/6/24+$I$1),G1474+(11/12/24)),"")</f>
    </oc>
    <nc r="G1477">
      <f>IFERROR(IF(ISERROR(SEARCH("dfgg",$B1476)),IF(H1477="",G1476+ROUNDUP(VLOOKUP(D1477,Feuil2!$B$2:$C$250,2,FALSE)*6,0)/6/24,G1476+ROUNDUP(VLOOKUP(D1477,Feuil2!$B$2:$C$250,2,FALSE)*6,0)/6/24+$I$1),G1476+(11/12/24)),"")</f>
    </nc>
  </rcc>
  <rcc rId="182" sId="2">
    <oc r="G1478">
      <f>IFERROR(IF(ISERROR(SEARCH("dfgg",$B1477)),IF(H1478="",G1477+ROUNDUP(VLOOKUP(D1478,Feuil2!$B$2:$C$250,2,FALSE)*6,0)/6/24,G1477+ROUNDUP(VLOOKUP(D1478,Feuil2!$B$2:$C$250,2,FALSE)*6,0)/6/24+$I$1),G1477+(11/12/24)),"")</f>
    </oc>
    <nc r="G1478">
      <f>IFERROR(IF(ISERROR(SEARCH("dfgg",$B1477)),IF(H1478="",G1477+ROUNDUP(VLOOKUP(D1478,Feuil2!$B$2:$C$250,2,FALSE)*6,0)/6/24,G1477+ROUNDUP(VLOOKUP(D1478,Feuil2!$B$2:$C$250,2,FALSE)*6,0)/6/24+$I$1),G1477+(11/12/24)),"")</f>
    </nc>
  </rcc>
  <rcc rId="183" sId="2">
    <oc r="G1479">
      <f>IFERROR(IF(ISERROR(SEARCH("dfgg",$B1476)),IF(H1479="",G1476+ROUNDUP(VLOOKUP(D1479,Feuil2!$B$2:$C$250,2,FALSE)*6,0)/6/24,G1476+ROUNDUP(VLOOKUP(D1479,Feuil2!$B$2:$C$250,2,FALSE)*6,0)/6/24+$I$1),G1476+(11/12/24)),"")</f>
    </oc>
    <nc r="G1479">
      <f>IFERROR(IF(ISERROR(SEARCH("dfgg",$B1478)),IF(H1479="",G1478+ROUNDUP(VLOOKUP(D1479,Feuil2!$B$2:$C$250,2,FALSE)*6,0)/6/24,G1478+ROUNDUP(VLOOKUP(D1479,Feuil2!$B$2:$C$250,2,FALSE)*6,0)/6/24+$I$1),G1478+(11/12/24)),"")</f>
    </nc>
  </rcc>
  <rcc rId="184" sId="2">
    <nc r="H1484" t="inlineStr">
      <is>
        <t>80 KG à recycler (intégré dans OP)</t>
      </is>
    </nc>
  </rcc>
  <rcc rId="185" sId="2">
    <nc r="H1479" t="inlineStr">
      <is>
        <t>80 KG à recycler (intégré dans OP)</t>
      </is>
    </nc>
  </rcc>
  <rcc rId="186" sId="2">
    <nc r="H1480" t="inlineStr">
      <is>
        <t>80 KG à recycler (intégré dans OP)</t>
      </is>
    </nc>
  </rcc>
  <rcc rId="187" sId="2">
    <nc r="H1481" t="inlineStr">
      <is>
        <t>80 KG à recycler (intégré dans OP)</t>
      </is>
    </nc>
  </rcc>
  <rcc rId="188" sId="2">
    <nc r="H1482" t="inlineStr">
      <is>
        <t>80 KG à recycler (intégré dans OP)</t>
      </is>
    </nc>
  </rcc>
  <rcc rId="189" sId="2">
    <nc r="H1483" t="inlineStr">
      <is>
        <t>80 KG à recycler (intégré dans OP)</t>
      </is>
    </nc>
  </rcc>
  <rm rId="190" sheetId="2" source="H1485" destination="H1484" sourceSheetId="2">
    <undo index="5" exp="ref" v="1" dr="H1484" r="G1484" sId="2"/>
    <rcc rId="0" sId="2" dxf="1">
      <nc r="H1484" t="inlineStr">
        <is>
          <t>80 KG à recycler (intégré dans OP)</t>
        </is>
      </nc>
      <ndxf>
        <font>
          <sz val="12"/>
          <color indexed="10"/>
          <name val="Calibri"/>
          <family val="2"/>
          <scheme val="minor"/>
        </font>
        <numFmt numFmtId="21" formatCode="dd\-mmm"/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cc rId="191" sId="2">
    <oc r="G1484">
      <f>IFERROR(IF(ISERROR(SEARCH("dfgg",$B1483)),IF(#REF!="",G1483+ROUNDUP(VLOOKUP(D1484,Feuil2!$B$2:$C$250,2,FALSE)*6,0)/6/24,G1483+ROUNDUP(VLOOKUP(D1484,Feuil2!$B$2:$C$250,2,FALSE)*6,0)/6/24+$I$1),G1483+(11/12/24)),"")</f>
    </oc>
    <nc r="G1484">
      <f>IFERROR(IF(ISERROR(SEARCH("dfgg",$B1483)),IF(H1484="",G1483+ROUNDUP(VLOOKUP(D1484,Feuil2!$B$2:$C$250,2,FALSE)*6,0)/6/24,G1483+ROUNDUP(VLOOKUP(D1484,Feuil2!$B$2:$C$250,2,FALSE)*6,0)/6/24+$I$1),G1483+(11/12/24)),"")</f>
    </nc>
  </rcc>
  <rcc rId="192" sId="2">
    <oc r="G1485">
      <f>IFERROR(IF(ISERROR(SEARCH("dfgg",$B1484)),IF(H1484="",G1484+ROUNDUP(VLOOKUP(D1485,Feuil2!$B$2:$C$250,2,FALSE)*6,0)/6/24,G1484+ROUNDUP(VLOOKUP(D1485,Feuil2!$B$2:$C$250,2,FALSE)*6,0)/6/24+$I$1),G1484+(11/12/24)),"")</f>
    </oc>
    <nc r="G1485">
      <f>IFERROR(IF(ISERROR(SEARCH("dfgg",$B1484)),IF(H1485="",G1484+ROUNDUP(VLOOKUP(D1485,Feuil2!$B$2:$C$250,2,FALSE)*6,0)/6/24,G1484+ROUNDUP(VLOOKUP(D1485,Feuil2!$B$2:$C$250,2,FALSE)*6,0)/6/24+$I$1),G1484+(11/12/24)),"")</f>
    </nc>
  </rcc>
  <rcc rId="193" sId="2">
    <nc r="H1484" t="inlineStr">
      <is>
        <t>32 KG à recycler (intégré dans OP)</t>
      </is>
    </nc>
  </rcc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PHS!$2:$1266</formula>
    <oldFormula>PHS!$2:$1266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Feuil2!$B$1:$C$205</formula>
    <oldFormula>Feuil2!$B$1:$C$205</oldFormula>
  </rdn>
  <rcv guid="{F75A0FC8-0A1B-4DE0-9A32-5143F6752B3E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" sId="2">
    <nc r="I1481" t="inlineStr">
      <is>
        <t>FAIT</t>
      </is>
    </nc>
  </rcc>
  <rcc rId="204" sId="2">
    <nc r="I1480" t="inlineStr">
      <is>
        <t>FAIT</t>
      </is>
    </nc>
  </rcc>
  <rcc rId="205" sId="2" xfDxf="1" dxf="1">
    <nc r="I1479" t="inlineStr">
      <is>
        <t>FAIT</t>
      </is>
    </nc>
    <ndxf>
      <font>
        <b/>
        <name val="MS Sans Serif"/>
        <scheme val="none"/>
      </font>
      <numFmt numFmtId="1" formatCode="0"/>
      <fill>
        <patternFill patternType="solid">
          <bgColor theme="6" tint="0.59999389629810485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6" sId="2" xfDxf="1" dxf="1">
    <nc r="I1478" t="inlineStr">
      <is>
        <t>FAIT</t>
      </is>
    </nc>
    <ndxf>
      <font>
        <b/>
        <name val="MS Sans Serif"/>
        <scheme val="none"/>
      </font>
      <numFmt numFmtId="1" formatCode="0"/>
      <fill>
        <patternFill patternType="solid">
          <bgColor theme="6" tint="0.59999389629810485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7" sId="2" xfDxf="1" dxf="1">
    <nc r="I1477" t="inlineStr">
      <is>
        <t>FAIT</t>
      </is>
    </nc>
    <ndxf>
      <font>
        <b/>
        <name val="MS Sans Serif"/>
        <scheme val="none"/>
      </font>
      <numFmt numFmtId="1" formatCode="0"/>
      <fill>
        <patternFill patternType="solid">
          <bgColor theme="6" tint="0.59999389629810485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8" sId="2">
    <nc r="I1469" t="inlineStr">
      <is>
        <t>FAIT</t>
      </is>
    </nc>
  </rcc>
  <rcc rId="209" sId="2" xfDxf="1" dxf="1">
    <nc r="I1470" t="inlineStr">
      <is>
        <t>FAIT</t>
      </is>
    </nc>
    <ndxf>
      <font>
        <b/>
        <name val="MS Sans Serif"/>
        <scheme val="none"/>
      </font>
      <numFmt numFmtId="1" formatCode="0"/>
      <fill>
        <patternFill patternType="solid">
          <bgColor theme="6" tint="0.59999389629810485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" sId="2" xfDxf="1" dxf="1">
    <nc r="I1471" t="inlineStr">
      <is>
        <t>FAIT</t>
      </is>
    </nc>
    <ndxf>
      <font>
        <b/>
        <name val="MS Sans Serif"/>
        <scheme val="none"/>
      </font>
      <numFmt numFmtId="1" formatCode="0"/>
      <fill>
        <patternFill patternType="solid">
          <bgColor theme="6" tint="0.59999389629810485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" sId="2" xfDxf="1" dxf="1">
    <nc r="I1472" t="inlineStr">
      <is>
        <t>FAIT</t>
      </is>
    </nc>
    <ndxf>
      <font>
        <b/>
        <name val="MS Sans Serif"/>
        <scheme val="none"/>
      </font>
      <numFmt numFmtId="1" formatCode="0"/>
      <fill>
        <patternFill patternType="solid">
          <bgColor theme="6" tint="0.59999389629810485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" sId="2" xfDxf="1" dxf="1">
    <nc r="I1473" t="inlineStr">
      <is>
        <t>FAIT</t>
      </is>
    </nc>
    <ndxf>
      <font>
        <b/>
        <name val="MS Sans Serif"/>
        <scheme val="none"/>
      </font>
      <numFmt numFmtId="1" formatCode="0"/>
      <fill>
        <patternFill patternType="solid">
          <bgColor theme="6" tint="0.59999389629810485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" sId="2" xfDxf="1" dxf="1">
    <nc r="I1474" t="inlineStr">
      <is>
        <t>FAIT</t>
      </is>
    </nc>
    <ndxf>
      <font>
        <b/>
        <name val="MS Sans Serif"/>
        <scheme val="none"/>
      </font>
      <numFmt numFmtId="1" formatCode="0"/>
      <fill>
        <patternFill patternType="solid">
          <bgColor theme="6" tint="0.59999389629810485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Feuil2!$B$1:$C$205</formula>
    <oldFormula>Feuil2!$B$1:$C$205</oldFormula>
  </rdn>
  <rcv guid="{F75A0FC8-0A1B-4DE0-9A32-5143F6752B3E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9" sId="2">
    <nc r="I1505" t="inlineStr">
      <is>
        <t>FAIT</t>
      </is>
    </nc>
  </rcc>
  <rcc rId="220" sId="2">
    <oc r="I1489" t="inlineStr">
      <is>
        <t>/!\</t>
      </is>
    </oc>
    <nc r="I1489" t="inlineStr">
      <is>
        <t>/!\FAIT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1" sId="2">
    <nc r="I1488" t="inlineStr">
      <is>
        <t>fait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CCB14D7-39B9-453A-BF20-39B53EFE65BB}" action="delete"/>
  <rdn rId="0" localSheetId="2" customView="1" name="Z_5CCB14D7_39B9_453A_BF20_39B53EFE65BB_.wvu.PrintArea" hidden="1" oldHidden="1">
    <formula>PHS!$A$609:$I$630</formula>
    <oldFormula>PHS!$A$609:$I$630</oldFormula>
  </rdn>
  <rdn rId="0" localSheetId="2" customView="1" name="Z_5CCB14D7_39B9_453A_BF20_39B53EFE65BB_.wvu.PrintTitles" hidden="1" oldHidden="1">
    <formula>PHS!$1:$1</formula>
    <oldFormula>PHS!$1:$1</oldFormula>
  </rdn>
  <rdn rId="0" localSheetId="3" customView="1" name="Z_5CCB14D7_39B9_453A_BF20_39B53EFE65BB_.wvu.FilterData" hidden="1" oldHidden="1">
    <formula>Feuil2!$B$1:$C$205</formula>
    <oldFormula>Feuil2!$B$1:$C$205</oldFormula>
  </rdn>
  <rcv guid="{5CCB14D7-39B9-453A-BF20-39B53EFE65BB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1522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25" sId="2" odxf="1" dxf="1">
    <nc r="B1522" t="inlineStr">
      <is>
        <t>SCE Caramel Lait C9 PALL/0316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26" sId="2" odxf="1" dxf="1">
    <nc r="C1522">
      <v>3301890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27" sId="2" odxf="1" dxf="1">
    <nc r="D1522">
      <v>22000055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28" sId="2" odxf="1" dxf="1">
    <nc r="E1522">
      <v>1300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22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22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22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22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23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29" sId="2" odxf="1" dxf="1">
    <nc r="B1523" t="inlineStr">
      <is>
        <t>SCE Caramel Lait C9 FUT/0316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30" sId="2" odxf="1" dxf="1">
    <nc r="C1523">
      <v>3244593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31" sId="2" odxf="1" dxf="1">
    <nc r="D1523">
      <v>22000142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32" sId="2" odxf="1" dxf="1">
    <nc r="E1523">
      <v>300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23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23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23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23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24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33" sId="2" odxf="1" dxf="1">
    <nc r="B1524" t="inlineStr">
      <is>
        <t>SCE Caramel Lait C9 FUT/0316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34" sId="2" odxf="1" dxf="1">
    <nc r="C1524">
      <v>3270690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35" sId="2" odxf="1" dxf="1">
    <nc r="D1524">
      <v>22000142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36" sId="2" odxf="1" dxf="1">
    <nc r="E1524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24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24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24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24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25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37" sId="2" odxf="1" dxf="1">
    <nc r="B1525" t="inlineStr">
      <is>
        <t>SCE Caramel BS C3 PALL/0318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38" sId="2" odxf="1" dxf="1">
    <nc r="C1525">
      <v>3118436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39" sId="2" odxf="1" dxf="1">
    <nc r="D1525">
      <v>22000058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40" sId="2" odxf="1" dxf="1">
    <nc r="E1525">
      <v>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25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25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25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25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26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1" sId="2" odxf="1" dxf="1">
    <nc r="B1526" t="inlineStr">
      <is>
        <t>SCE Caramel C3 S/Verg FUT/0321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42" sId="2" odxf="1" dxf="1">
    <nc r="C1526">
      <v>3301906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43" sId="2" odxf="1" dxf="1">
    <nc r="D1526">
      <v>22000394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44" sId="2" odxf="1" dxf="1">
    <nc r="E1526">
      <v>1200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26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26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26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26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27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5" sId="2" odxf="1" dxf="1">
    <nc r="B1527" t="inlineStr">
      <is>
        <t>SCE Caramel C3 S/Ver PALL/0321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46" sId="2" odxf="1" dxf="1">
    <nc r="C1527">
      <v>3301907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47" sId="2" odxf="1" dxf="1">
    <nc r="D1527">
      <v>22000076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48" sId="2" odxf="1" dxf="1">
    <nc r="E1527">
      <v>400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27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27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27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27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28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9" sId="2" odxf="1" dxf="1">
    <nc r="B1528" t="inlineStr">
      <is>
        <t>SCE Cara Riz lait C16 FUT/0322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50" sId="2" odxf="1" dxf="1">
    <nc r="C1528">
      <v>3031287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51" sId="2" odxf="1" dxf="1">
    <nc r="D1528">
      <v>22000160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52" sId="2" odxf="1" dxf="1">
    <nc r="E1528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28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28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28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28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29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53" sId="2" odxf="1" dxf="1">
    <nc r="B1529" t="inlineStr">
      <is>
        <t>SCE Cara Riz lait C16 FUT/0322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54" sId="2" odxf="1" dxf="1">
    <nc r="C1529">
      <v>3136991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55" sId="2" odxf="1" dxf="1">
    <nc r="D1529">
      <v>22000160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56" sId="2" odxf="1" dxf="1">
    <nc r="E1529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29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29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29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29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30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57" sId="2" odxf="1" dxf="1">
    <nc r="B1530" t="inlineStr">
      <is>
        <t>SCE Cara Riz lait C16 FUT/0322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58" sId="2" odxf="1" dxf="1">
    <nc r="C1530">
      <v>3136992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59" sId="2" odxf="1" dxf="1">
    <nc r="D1530">
      <v>22000160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60" sId="2" odxf="1" dxf="1">
    <nc r="E1530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30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30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30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30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31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61" sId="2" odxf="1" dxf="1">
    <nc r="B1531" t="inlineStr">
      <is>
        <t>SCE Cara Riz lait C16 FUT/0322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62" sId="2" odxf="1" dxf="1">
    <nc r="C1531">
      <v>3136993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63" sId="2" odxf="1" dxf="1">
    <nc r="D1531">
      <v>22000160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64" sId="2" odxf="1" dxf="1">
    <nc r="E1531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31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31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31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31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32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65" sId="2" odxf="1" dxf="1">
    <nc r="B1532" t="inlineStr">
      <is>
        <t>SCE Caramel C3 PALL/0324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66" sId="2" odxf="1" dxf="1">
    <nc r="C1532">
      <v>3332274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67" sId="2" odxf="1" dxf="1">
    <nc r="D1532">
      <v>22000044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68" sId="2" odxf="1" dxf="1">
    <nc r="E1532">
      <v>1200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32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32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32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32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33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69" sId="2" odxf="1" dxf="1">
    <nc r="B1533" t="inlineStr">
      <is>
        <t>SCE Gout Caramel C5 PALL/0325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70" sId="2" odxf="1" dxf="1">
    <nc r="C1533">
      <v>3270688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71" sId="2" odxf="1" dxf="1">
    <nc r="D1533">
      <v>22000137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72" sId="2" odxf="1" dxf="1">
    <nc r="E1533">
      <v>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33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33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33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33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34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73" sId="2" odxf="1" dxf="1">
    <nc r="B1534" t="inlineStr">
      <is>
        <t>SCE Chocolat C9 FUT/0334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74" sId="2" odxf="1" dxf="1">
    <nc r="C1534">
      <v>3244594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75" sId="2" odxf="1" dxf="1">
    <nc r="D1534">
      <v>22000262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76" sId="2" odxf="1" dxf="1">
    <nc r="E1534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34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34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34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34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35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77" sId="2" odxf="1" dxf="1">
    <nc r="B1535" t="inlineStr">
      <is>
        <t>SCE Citron Mering C4 PALL/0337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78" sId="2" odxf="1" dxf="1">
    <nc r="C1535">
      <v>3301888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79" sId="2" odxf="1" dxf="1">
    <nc r="D1535">
      <v>22000047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80" sId="2" odxf="1" dxf="1">
    <nc r="E1535">
      <v>1550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35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35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35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35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36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81" sId="2" odxf="1" dxf="1">
    <nc r="B1536" t="inlineStr">
      <is>
        <t>SCE Citron Mering C4 PALL/0337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82" sId="2" odxf="1" dxf="1">
    <nc r="C1536">
      <v>3332277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83" sId="2" odxf="1" dxf="1">
    <nc r="D1536">
      <v>22000047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84" sId="2" odxf="1" dxf="1">
    <nc r="E1536">
      <v>1550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36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36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36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36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37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85" sId="2" odxf="1" dxf="1">
    <nc r="B1537" t="inlineStr">
      <is>
        <t>SCE Citron C12 FUT/0339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86" sId="2" odxf="1" dxf="1">
    <nc r="C1537">
      <v>3332318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87" sId="2" odxf="1" dxf="1">
    <nc r="D1537">
      <v>22000159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88" sId="2" odxf="1" dxf="1">
    <nc r="E1537">
      <v>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37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37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37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37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38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89" sId="2" odxf="1" dxf="1">
    <nc r="B1538" t="inlineStr">
      <is>
        <t>SCE Fraise C12 FUT/0349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90" sId="2" odxf="1" dxf="1">
    <nc r="C1538">
      <v>3209872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91" sId="2" odxf="1" dxf="1">
    <nc r="D1538">
      <v>22000155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92" sId="2" odxf="1" dxf="1">
    <nc r="E1538">
      <v>1400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38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38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38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38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39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93" sId="2" odxf="1" dxf="1">
    <nc r="B1539" t="inlineStr">
      <is>
        <t>SCE Fraise C12 FUT/0349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94" sId="2" odxf="1" dxf="1">
    <nc r="C1539">
      <v>3209873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95" sId="2" odxf="1" dxf="1">
    <nc r="D1539">
      <v>22000155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96" sId="2" odxf="1" dxf="1">
    <nc r="E1539">
      <v>1400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39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39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39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39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40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97" sId="2" odxf="1" dxf="1">
    <nc r="B1540" t="inlineStr">
      <is>
        <t>SCE Fraise C12 FUT/0349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98" sId="2" odxf="1" dxf="1">
    <nc r="C1540">
      <v>3219958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99" sId="2" odxf="1" dxf="1">
    <nc r="D1540">
      <v>22000155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300" sId="2" odxf="1" dxf="1">
    <nc r="E1540">
      <v>1400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40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40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40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40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41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01" sId="2" odxf="1" dxf="1">
    <nc r="B1541" t="inlineStr">
      <is>
        <t>SCE Chocolat C3 PALL/34518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302" sId="2" odxf="1" dxf="1">
    <nc r="C1541">
      <v>3210088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303" sId="2" odxf="1" dxf="1">
    <nc r="D1541">
      <v>22000473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304" sId="2" odxf="1" dxf="1">
    <nc r="E1541">
      <v>800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41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41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41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41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42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05" sId="2" odxf="1" dxf="1">
    <nc r="B1542" t="inlineStr">
      <is>
        <t>SCE Caramel BS C10 PALL/36043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306" sId="2" odxf="1" dxf="1">
    <nc r="C1542">
      <v>2752088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307" sId="2" odxf="1" dxf="1">
    <nc r="D1542">
      <v>22000547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308" sId="2" odxf="1" dxf="1">
    <nc r="E1542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42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42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42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42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43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09" sId="2" odxf="1" dxf="1">
    <nc r="B1543" t="inlineStr">
      <is>
        <t>SCE Caramel BS C10 PALL/36043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310" sId="2" odxf="1" dxf="1">
    <nc r="C1543">
      <v>2752089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311" sId="2" odxf="1" dxf="1">
    <nc r="D1543">
      <v>22000547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312" sId="2" odxf="1" dxf="1">
    <nc r="E1543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43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43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43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43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44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13" sId="2" odxf="1" dxf="1">
    <nc r="B1544" t="inlineStr">
      <is>
        <t>SCE Caramel BS C10 PALL/36043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314" sId="2" odxf="1" dxf="1">
    <nc r="C1544">
      <v>2752090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315" sId="2" odxf="1" dxf="1">
    <nc r="D1544">
      <v>22000547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316" sId="2" odxf="1" dxf="1">
    <nc r="E1544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44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44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44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44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45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17" sId="2" odxf="1" dxf="1">
    <nc r="B1545" t="inlineStr">
      <is>
        <t>SCE Caramel BS C10 PALL/36043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318" sId="2" odxf="1" dxf="1">
    <nc r="C1545">
      <v>3053792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319" sId="2" odxf="1" dxf="1">
    <nc r="D1545">
      <v>22000547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320" sId="2" odxf="1" dxf="1">
    <nc r="E1545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45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45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45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45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46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21" sId="2" odxf="1" dxf="1">
    <nc r="B1546" t="inlineStr">
      <is>
        <t>SCE Caramel BS C10 PALL/36043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322" sId="2" odxf="1" dxf="1">
    <nc r="C1546">
      <v>3118666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323" sId="2" odxf="1" dxf="1">
    <nc r="D1546">
      <v>22000547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324" sId="2" odxf="1" dxf="1">
    <nc r="E1546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46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46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46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46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47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25" sId="2" odxf="1" dxf="1">
    <nc r="B1547" t="inlineStr">
      <is>
        <t>SCE Caramel BS C10 PALL/36043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326" sId="2" odxf="1" dxf="1">
    <nc r="C1547">
      <v>3118667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327" sId="2" odxf="1" dxf="1">
    <nc r="D1547">
      <v>22000547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328" sId="2" odxf="1" dxf="1">
    <nc r="E1547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47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47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47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47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48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29" sId="2" odxf="1" dxf="1">
    <nc r="B1548" t="inlineStr">
      <is>
        <t>SCE Caramel BS C10 PALL/36043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330" sId="2" odxf="1" dxf="1">
    <nc r="C1548">
      <v>3244595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331" sId="2" odxf="1" dxf="1">
    <nc r="D1548">
      <v>22000547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332" sId="2" odxf="1" dxf="1">
    <nc r="E1548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48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48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48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48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49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33" sId="2" odxf="1" dxf="1">
    <nc r="B1549" t="inlineStr">
      <is>
        <t>SCE Caramel BS C10 PALL/36043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334" sId="2" odxf="1" dxf="1">
    <nc r="C1549">
      <v>2792724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335" sId="2" odxf="1" dxf="1">
    <nc r="D1549">
      <v>22000547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336" sId="2" odxf="1" dxf="1">
    <nc r="E1549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49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49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49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49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50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37" sId="2" odxf="1" dxf="1">
    <nc r="B1550" t="inlineStr">
      <is>
        <t>SCE Caramel BS C10 PALL/36043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338" sId="2" odxf="1" dxf="1">
    <nc r="C1550">
      <v>2980322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339" sId="2" odxf="1" dxf="1">
    <nc r="D1550">
      <v>22000547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340" sId="2" odxf="1" dxf="1">
    <nc r="E1550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50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50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50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50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341" sId="2" ref="A1522:XFD1523" action="insertRow">
    <undo index="65535" exp="area" ref3D="1" dr="$F$1:$F$1048576" dn="Z_F75A0FC8_0A1B_4DE0_9A32_5143F6752B3E_.wvu.Cols" sId="2"/>
  </rrc>
  <rfmt sheetId="2" sqref="A1522" start="0" length="0">
    <dxf>
      <font>
        <b val="0"/>
        <sz val="18"/>
      </font>
      <fill>
        <patternFill patternType="none">
          <bgColor indexed="65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342" sId="2" odxf="1" dxf="1">
    <nc r="B1522" t="inlineStr">
      <is>
        <t>SEMAINE</t>
      </is>
    </nc>
    <odxf>
      <font>
        <b val="0"/>
        <name val="MS Sans Serif"/>
      </font>
      <fill>
        <patternFill patternType="none">
          <bgColor indexed="65"/>
        </patternFill>
      </fill>
      <alignment horizontal="center" wrapText="0"/>
      <border outline="0">
        <left/>
        <top/>
        <bottom/>
      </border>
    </odxf>
    <ndxf>
      <font>
        <b/>
        <sz val="18"/>
        <name val="Verdana"/>
      </font>
      <fill>
        <patternFill patternType="solid">
          <bgColor theme="0"/>
        </patternFill>
      </fill>
      <alignment horizontal="right"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2" sqref="C1522" start="0" length="0">
    <dxf>
      <font>
        <b/>
        <sz val="18"/>
        <color rgb="FF000000"/>
        <name val="Verdana"/>
        <family val="2"/>
        <scheme val="none"/>
      </font>
      <fill>
        <patternFill patternType="solid">
          <bgColor theme="0"/>
        </patternFill>
      </fill>
      <alignment horizontal="left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D1522" start="0" length="0">
    <dxf>
      <font>
        <sz val="11"/>
        <color rgb="FF000000"/>
        <name val="Verdana"/>
      </font>
      <fill>
        <patternFill patternType="solid">
          <bgColor theme="0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E1522" start="0" length="0">
    <dxf>
      <font>
        <sz val="11"/>
        <color rgb="FF000000"/>
        <name val="Verdana"/>
      </font>
      <fill>
        <patternFill patternType="solid">
          <bgColor theme="0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F1522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0"/>
        </patternFill>
      </fill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522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0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H1522" start="0" length="0">
    <dxf>
      <numFmt numFmtId="21" formatCode="dd\-mmm"/>
      <fill>
        <patternFill patternType="solid">
          <bgColor theme="0"/>
        </patternFill>
      </fill>
      <border outline="0">
        <top style="thin">
          <color indexed="64"/>
        </top>
        <bottom style="thin">
          <color indexed="64"/>
        </bottom>
      </border>
    </dxf>
  </rfmt>
  <rfmt sheetId="2" sqref="I1522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43" sId="2" odxf="1" dxf="1">
    <nc r="J1522" t="inlineStr">
      <is>
        <t>DATE PROD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wrapText="0"/>
      <border outline="0">
        <bottom/>
      </border>
    </odxf>
    <ndxf>
      <font>
        <b/>
        <sz val="12"/>
        <color auto="1"/>
        <name val="MS Sans Serif"/>
        <family val="2"/>
        <scheme val="none"/>
      </font>
      <fill>
        <patternFill patternType="solid">
          <bgColor indexed="41"/>
        </patternFill>
      </fill>
      <alignment wrapText="1"/>
      <border outline="0">
        <bottom style="thin">
          <color indexed="64"/>
        </bottom>
      </border>
    </ndxf>
  </rcc>
  <rcc rId="344" sId="2" odxf="1" dxf="1">
    <nc r="K1522" t="inlineStr">
      <is>
        <t>SITE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wrapText="0"/>
      <border outline="0">
        <right/>
        <bottom/>
      </border>
    </odxf>
    <ndxf>
      <font>
        <b/>
        <sz val="12"/>
        <color auto="1"/>
        <name val="MS Sans Serif"/>
        <family val="2"/>
        <scheme val="none"/>
      </font>
      <fill>
        <patternFill patternType="solid">
          <bgColor indexed="41"/>
        </patternFill>
      </fill>
      <alignment wrapText="1"/>
      <border outline="0">
        <right style="thin">
          <color indexed="64"/>
        </right>
        <bottom style="thin">
          <color indexed="64"/>
        </bottom>
      </border>
    </ndxf>
  </rcc>
  <rcc rId="345" sId="2" odxf="1" dxf="1">
    <nc r="L1522" t="inlineStr">
      <is>
        <t>Comm.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wrapText="0"/>
      <border outline="0">
        <right/>
        <bottom/>
      </border>
    </odxf>
    <ndxf>
      <font>
        <b/>
        <sz val="12"/>
        <color auto="1"/>
        <name val="MS Sans Serif"/>
        <family val="2"/>
        <scheme val="none"/>
      </font>
      <fill>
        <patternFill patternType="solid">
          <bgColor indexed="41"/>
        </patternFill>
      </fill>
      <alignment wrapText="1"/>
      <border outline="0">
        <right style="thin">
          <color indexed="64"/>
        </right>
        <bottom style="thin">
          <color indexed="64"/>
        </bottom>
      </border>
    </ndxf>
  </rcc>
  <rfmt sheetId="2" sqref="A1523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523" start="0" length="0">
    <dxf>
      <font>
        <b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523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cc rId="346" sId="2" odxf="1" dxf="1">
    <nc r="D1523" t="inlineStr">
      <is>
        <t>LUNDI</t>
      </is>
    </nc>
    <odxf>
      <font>
        <b val="0"/>
        <name val="MS Sans Serif"/>
      </font>
      <fill>
        <patternFill patternType="none">
          <bgColor indexed="65"/>
        </patternFill>
      </fill>
      <border outline="0">
        <bottom/>
      </border>
    </odxf>
    <ndxf>
      <font>
        <b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ndxf>
  </rcc>
  <rfmt sheetId="2" sqref="E1523" start="0" length="0">
    <dxf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523" start="0" length="0">
    <dxf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523" start="0" length="0">
    <dxf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H1523" start="0" length="0"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cc rId="347" sId="2" odxf="1" dxf="1">
    <nc r="I1523">
      <f>IFERROR(E1523*VLOOKUP(D1523,#REF!,5,FALSE),0)</f>
    </nc>
    <odxf>
      <font>
        <b val="0"/>
        <sz val="10"/>
        <color auto="1"/>
        <name val="Arial"/>
        <family val="2"/>
        <scheme val="none"/>
      </font>
      <numFmt numFmtId="0" formatCode="General"/>
      <border outline="0">
        <left/>
        <right/>
        <bottom/>
      </border>
    </odxf>
    <ndxf>
      <font>
        <b/>
        <sz val="10"/>
        <color auto="1"/>
        <name val="MS Sans Serif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rc rId="348" sId="2" ref="A1521:XFD1521" action="deleteRow">
    <undo index="65535" exp="area" ref3D="1" dr="$F$1:$F$1048576" dn="Z_F75A0FC8_0A1B_4DE0_9A32_5143F6752B3E_.wvu.Cols" sId="2"/>
    <rfmt sheetId="2" xfDxf="1" sqref="A1521:XFD1521" start="0" length="0">
      <dxf>
        <alignment horizontal="center" vertical="center"/>
      </dxf>
    </rfmt>
    <rfmt sheetId="2" sqref="A152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21" start="0" length="0">
      <dxf>
        <font>
          <sz val="10"/>
          <color auto="1"/>
          <name val="MS Sans Serif"/>
          <family val="2"/>
          <scheme val="none"/>
        </font>
      </dxf>
    </rfmt>
    <rfmt sheetId="2" sqref="C1521" start="0" length="0">
      <dxf>
        <alignment horizontal="general" vertical="bottom"/>
      </dxf>
    </rfmt>
    <rfmt sheetId="2" sqref="D1521" start="0" length="0">
      <dxf>
        <font>
          <sz val="10"/>
          <color auto="1"/>
          <name val="MS Sans Serif"/>
          <family val="2"/>
          <scheme val="none"/>
        </font>
      </dxf>
    </rfmt>
    <rfmt sheetId="2" sqref="E1521" start="0" length="0">
      <dxf>
        <font>
          <sz val="10"/>
          <color auto="1"/>
          <name val="MS Sans Serif"/>
          <family val="2"/>
          <scheme val="none"/>
        </font>
      </dxf>
    </rfmt>
    <rfmt sheetId="2" sqref="F1521" start="0" length="0">
      <dxf>
        <font>
          <sz val="10"/>
          <color auto="1"/>
          <name val="MS Sans Serif"/>
          <family val="2"/>
          <scheme val="none"/>
        </font>
      </dxf>
    </rfmt>
    <rfmt sheetId="2" sqref="G1521" start="0" length="0">
      <dxf>
        <font>
          <sz val="10"/>
          <color auto="1"/>
          <name val="MS Sans Serif"/>
          <family val="2"/>
          <scheme val="none"/>
        </font>
      </dxf>
    </rfmt>
    <rfmt sheetId="2" sqref="H152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21" start="0" length="0">
      <dxf>
        <numFmt numFmtId="167" formatCode="dd\.mm\.yyyy;@"/>
      </dxf>
    </rfmt>
  </rrc>
  <rcc rId="349" sId="2">
    <nc r="C1521">
      <v>29</v>
    </nc>
  </rcc>
  <rcc rId="350" sId="2" numFmtId="23">
    <nc r="G1522">
      <v>43661.208333333336</v>
    </nc>
  </rcc>
  <rrc rId="351" sId="2" ref="A1523:XFD1523" action="insertRow">
    <undo index="65535" exp="area" ref3D="1" dr="$F$1:$F$1048576" dn="Z_F75A0FC8_0A1B_4DE0_9A32_5143F6752B3E_.wvu.Cols" sId="2"/>
  </rrc>
  <rm rId="352" sheetId="2" source="A1539:XFD1539" destination="A1523:XFD1523" sourceSheetId="2">
    <rfmt sheetId="2" xfDxf="1" sqref="A1523:XFD1523" start="0" length="0">
      <dxf>
        <alignment horizontal="center" vertical="center"/>
      </dxf>
    </rfmt>
    <rfmt sheetId="2" sqref="A152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523" start="0" length="0">
      <dxf>
        <font>
          <b/>
          <sz val="10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</border>
      </dxf>
    </rfmt>
    <rfmt sheetId="2" sqref="C1523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D1523" start="0" length="0">
      <dxf>
        <font>
          <b/>
          <sz val="10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</dxf>
    </rfmt>
    <rfmt sheetId="2" sqref="E1523" start="0" length="0">
      <dxf>
        <font>
          <sz val="10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</dxf>
    </rfmt>
    <rfmt sheetId="2" sqref="F1523" start="0" length="0">
      <dxf>
        <font>
          <sz val="10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</border>
      </dxf>
    </rfmt>
    <rfmt sheetId="2" sqref="G1523" start="0" length="0">
      <dxf>
        <font>
          <sz val="10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523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523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J1523" start="0" length="0">
      <dxf>
        <numFmt numFmtId="167" formatCode="dd\.mm\.yyyy;@"/>
      </dxf>
    </rfmt>
  </rm>
  <rrc rId="353" sId="2" ref="A1539:XFD1539" action="deleteRow">
    <undo index="65535" exp="area" ref3D="1" dr="$F$1:$F$1048576" dn="Z_F75A0FC8_0A1B_4DE0_9A32_5143F6752B3E_.wvu.Cols" sId="2"/>
    <rfmt sheetId="2" xfDxf="1" sqref="A1539:XFD1539" start="0" length="0">
      <dxf>
        <alignment horizontal="center" vertical="center"/>
      </dxf>
    </rfmt>
    <rfmt sheetId="2" sqref="A153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39" start="0" length="0">
      <dxf>
        <font>
          <sz val="10"/>
          <color auto="1"/>
          <name val="MS Sans Serif"/>
          <family val="2"/>
          <scheme val="none"/>
        </font>
      </dxf>
    </rfmt>
    <rfmt sheetId="2" sqref="C1539" start="0" length="0">
      <dxf>
        <alignment horizontal="general" vertical="bottom"/>
      </dxf>
    </rfmt>
    <rfmt sheetId="2" sqref="D1539" start="0" length="0">
      <dxf>
        <font>
          <sz val="10"/>
          <color auto="1"/>
          <name val="MS Sans Serif"/>
          <family val="2"/>
          <scheme val="none"/>
        </font>
      </dxf>
    </rfmt>
    <rfmt sheetId="2" sqref="E1539" start="0" length="0">
      <dxf>
        <font>
          <sz val="10"/>
          <color auto="1"/>
          <name val="MS Sans Serif"/>
          <family val="2"/>
          <scheme val="none"/>
        </font>
      </dxf>
    </rfmt>
    <rfmt sheetId="2" sqref="F1539" start="0" length="0">
      <dxf>
        <font>
          <sz val="10"/>
          <color auto="1"/>
          <name val="MS Sans Serif"/>
          <family val="2"/>
          <scheme val="none"/>
        </font>
      </dxf>
    </rfmt>
    <rfmt sheetId="2" sqref="G1539" start="0" length="0">
      <dxf>
        <font>
          <sz val="10"/>
          <color auto="1"/>
          <name val="MS Sans Serif"/>
          <family val="2"/>
          <scheme val="none"/>
        </font>
      </dxf>
    </rfmt>
    <rfmt sheetId="2" sqref="H153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39" start="0" length="0">
      <dxf>
        <numFmt numFmtId="167" formatCode="dd\.mm\.yyyy;@"/>
      </dxf>
    </rfmt>
  </rrc>
  <rrc rId="354" sId="2" ref="A1524:XFD1525" action="insertRow">
    <undo index="65535" exp="area" ref3D="1" dr="$F$1:$F$1048576" dn="Z_F75A0FC8_0A1B_4DE0_9A32_5143F6752B3E_.wvu.Cols" sId="2"/>
  </rrc>
  <rm rId="355" sheetId="2" source="A1539:XFD1540" destination="A1524:XFD1525" sourceSheetId="2">
    <rfmt sheetId="2" xfDxf="1" sqref="A1524:XFD1524" start="0" length="0">
      <dxf>
        <alignment horizontal="center" vertical="center"/>
      </dxf>
    </rfmt>
    <rfmt sheetId="2" xfDxf="1" sqref="A1525:XFD1525" start="0" length="0">
      <dxf>
        <alignment horizontal="center" vertical="center"/>
      </dxf>
    </rfmt>
    <rfmt sheetId="2" sqref="A152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24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24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524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524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52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24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2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24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24" start="0" length="0">
      <dxf>
        <numFmt numFmtId="167" formatCode="dd\.mm\.yyyy;@"/>
      </dxf>
    </rfmt>
    <rfmt sheetId="2" sqref="A152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25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25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525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525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525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25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25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25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25" start="0" length="0">
      <dxf>
        <numFmt numFmtId="167" formatCode="dd\.mm\.yyyy;@"/>
      </dxf>
    </rfmt>
  </rm>
  <rrc rId="356" sId="2" ref="A1539:XFD1539" action="deleteRow">
    <undo index="65535" exp="area" ref3D="1" dr="$F$1:$F$1048576" dn="Z_F75A0FC8_0A1B_4DE0_9A32_5143F6752B3E_.wvu.Cols" sId="2"/>
    <rfmt sheetId="2" xfDxf="1" sqref="A1539:XFD1539" start="0" length="0">
      <dxf>
        <alignment horizontal="center" vertical="center"/>
      </dxf>
    </rfmt>
    <rfmt sheetId="2" sqref="A153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39" start="0" length="0">
      <dxf>
        <font>
          <sz val="10"/>
          <color auto="1"/>
          <name val="MS Sans Serif"/>
          <family val="2"/>
          <scheme val="none"/>
        </font>
      </dxf>
    </rfmt>
    <rfmt sheetId="2" sqref="C1539" start="0" length="0">
      <dxf>
        <alignment horizontal="general" vertical="bottom"/>
      </dxf>
    </rfmt>
    <rfmt sheetId="2" sqref="D1539" start="0" length="0">
      <dxf>
        <font>
          <sz val="10"/>
          <color auto="1"/>
          <name val="MS Sans Serif"/>
          <family val="2"/>
          <scheme val="none"/>
        </font>
      </dxf>
    </rfmt>
    <rfmt sheetId="2" sqref="E1539" start="0" length="0">
      <dxf>
        <font>
          <sz val="10"/>
          <color auto="1"/>
          <name val="MS Sans Serif"/>
          <family val="2"/>
          <scheme val="none"/>
        </font>
      </dxf>
    </rfmt>
    <rfmt sheetId="2" sqref="F1539" start="0" length="0">
      <dxf>
        <font>
          <sz val="10"/>
          <color auto="1"/>
          <name val="MS Sans Serif"/>
          <family val="2"/>
          <scheme val="none"/>
        </font>
      </dxf>
    </rfmt>
    <rfmt sheetId="2" sqref="G1539" start="0" length="0">
      <dxf>
        <font>
          <sz val="10"/>
          <color auto="1"/>
          <name val="MS Sans Serif"/>
          <family val="2"/>
          <scheme val="none"/>
        </font>
      </dxf>
    </rfmt>
    <rfmt sheetId="2" sqref="H153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39" start="0" length="0">
      <dxf>
        <numFmt numFmtId="167" formatCode="dd\.mm\.yyyy;@"/>
      </dxf>
    </rfmt>
  </rrc>
  <rrc rId="357" sId="2" ref="A1539:XFD1539" action="deleteRow">
    <undo index="65535" exp="area" ref3D="1" dr="$F$1:$F$1048576" dn="Z_F75A0FC8_0A1B_4DE0_9A32_5143F6752B3E_.wvu.Cols" sId="2"/>
    <rfmt sheetId="2" xfDxf="1" sqref="A1539:XFD1539" start="0" length="0">
      <dxf>
        <alignment horizontal="center" vertical="center"/>
      </dxf>
    </rfmt>
    <rfmt sheetId="2" sqref="A153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39" start="0" length="0">
      <dxf>
        <font>
          <sz val="10"/>
          <color auto="1"/>
          <name val="MS Sans Serif"/>
          <family val="2"/>
          <scheme val="none"/>
        </font>
      </dxf>
    </rfmt>
    <rfmt sheetId="2" sqref="C1539" start="0" length="0">
      <dxf>
        <alignment horizontal="general" vertical="bottom"/>
      </dxf>
    </rfmt>
    <rfmt sheetId="2" sqref="D1539" start="0" length="0">
      <dxf>
        <font>
          <sz val="10"/>
          <color auto="1"/>
          <name val="MS Sans Serif"/>
          <family val="2"/>
          <scheme val="none"/>
        </font>
      </dxf>
    </rfmt>
    <rfmt sheetId="2" sqref="E1539" start="0" length="0">
      <dxf>
        <font>
          <sz val="10"/>
          <color auto="1"/>
          <name val="MS Sans Serif"/>
          <family val="2"/>
          <scheme val="none"/>
        </font>
      </dxf>
    </rfmt>
    <rfmt sheetId="2" sqref="F1539" start="0" length="0">
      <dxf>
        <font>
          <sz val="10"/>
          <color auto="1"/>
          <name val="MS Sans Serif"/>
          <family val="2"/>
          <scheme val="none"/>
        </font>
      </dxf>
    </rfmt>
    <rfmt sheetId="2" sqref="G1539" start="0" length="0">
      <dxf>
        <font>
          <sz val="10"/>
          <color auto="1"/>
          <name val="MS Sans Serif"/>
          <family val="2"/>
          <scheme val="none"/>
        </font>
      </dxf>
    </rfmt>
    <rfmt sheetId="2" sqref="H153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39" start="0" length="0">
      <dxf>
        <numFmt numFmtId="167" formatCode="dd\.mm\.yyyy;@"/>
      </dxf>
    </rfmt>
  </rrc>
  <rrc rId="358" sId="2" ref="A1526:XFD1528" action="insertRow">
    <undo index="65535" exp="area" ref3D="1" dr="$F$1:$F$1048576" dn="Z_F75A0FC8_0A1B_4DE0_9A32_5143F6752B3E_.wvu.Cols" sId="2"/>
  </rrc>
  <rm rId="359" sheetId="2" source="A1542:XFD1544" destination="A1526:XFD1528" sourceSheetId="2">
    <rfmt sheetId="2" xfDxf="1" sqref="A1526:XFD1526" start="0" length="0">
      <dxf>
        <alignment horizontal="center" vertical="center"/>
      </dxf>
    </rfmt>
    <rfmt sheetId="2" xfDxf="1" sqref="A1527:XFD1527" start="0" length="0">
      <dxf>
        <alignment horizontal="center" vertical="center"/>
      </dxf>
    </rfmt>
    <rfmt sheetId="2" xfDxf="1" sqref="A1528:XFD1528" start="0" length="0">
      <dxf>
        <alignment horizontal="center" vertical="center"/>
      </dxf>
    </rfmt>
    <rfmt sheetId="2" sqref="A152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26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26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526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526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52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26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2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26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26" start="0" length="0">
      <dxf>
        <numFmt numFmtId="167" formatCode="dd\.mm\.yyyy;@"/>
      </dxf>
    </rfmt>
    <rfmt sheetId="2" sqref="A152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27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27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527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527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52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27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2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27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27" start="0" length="0">
      <dxf>
        <numFmt numFmtId="167" formatCode="dd\.mm\.yyyy;@"/>
      </dxf>
    </rfmt>
    <rfmt sheetId="2" sqref="A152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28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28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528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528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52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28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2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28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28" start="0" length="0">
      <dxf>
        <numFmt numFmtId="167" formatCode="dd\.mm\.yyyy;@"/>
      </dxf>
    </rfmt>
  </rm>
  <rrc rId="360" sId="2" ref="A1542:XFD1542" action="deleteRow">
    <undo index="65535" exp="area" ref3D="1" dr="$F$1:$F$1048576" dn="Z_F75A0FC8_0A1B_4DE0_9A32_5143F6752B3E_.wvu.Cols" sId="2"/>
    <rfmt sheetId="2" xfDxf="1" sqref="A1542:XFD1542" start="0" length="0">
      <dxf>
        <alignment horizontal="center" vertical="center"/>
      </dxf>
    </rfmt>
    <rfmt sheetId="2" sqref="A154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42" start="0" length="0">
      <dxf>
        <font>
          <sz val="10"/>
          <color auto="1"/>
          <name val="MS Sans Serif"/>
          <family val="2"/>
          <scheme val="none"/>
        </font>
      </dxf>
    </rfmt>
    <rfmt sheetId="2" sqref="C1542" start="0" length="0">
      <dxf>
        <alignment horizontal="general" vertical="bottom"/>
      </dxf>
    </rfmt>
    <rfmt sheetId="2" sqref="D1542" start="0" length="0">
      <dxf>
        <font>
          <sz val="10"/>
          <color auto="1"/>
          <name val="MS Sans Serif"/>
          <family val="2"/>
          <scheme val="none"/>
        </font>
      </dxf>
    </rfmt>
    <rfmt sheetId="2" sqref="E1542" start="0" length="0">
      <dxf>
        <font>
          <sz val="10"/>
          <color auto="1"/>
          <name val="MS Sans Serif"/>
          <family val="2"/>
          <scheme val="none"/>
        </font>
      </dxf>
    </rfmt>
    <rfmt sheetId="2" sqref="F1542" start="0" length="0">
      <dxf>
        <font>
          <sz val="10"/>
          <color auto="1"/>
          <name val="MS Sans Serif"/>
          <family val="2"/>
          <scheme val="none"/>
        </font>
      </dxf>
    </rfmt>
    <rfmt sheetId="2" sqref="G1542" start="0" length="0">
      <dxf>
        <font>
          <sz val="10"/>
          <color auto="1"/>
          <name val="MS Sans Serif"/>
          <family val="2"/>
          <scheme val="none"/>
        </font>
      </dxf>
    </rfmt>
    <rfmt sheetId="2" sqref="H154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42" start="0" length="0">
      <dxf>
        <numFmt numFmtId="167" formatCode="dd\.mm\.yyyy;@"/>
      </dxf>
    </rfmt>
  </rrc>
  <rrc rId="361" sId="2" ref="A1542:XFD1542" action="deleteRow">
    <undo index="65535" exp="area" ref3D="1" dr="$F$1:$F$1048576" dn="Z_F75A0FC8_0A1B_4DE0_9A32_5143F6752B3E_.wvu.Cols" sId="2"/>
    <rfmt sheetId="2" xfDxf="1" sqref="A1542:XFD1542" start="0" length="0">
      <dxf>
        <alignment horizontal="center" vertical="center"/>
      </dxf>
    </rfmt>
    <rfmt sheetId="2" sqref="A154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42" start="0" length="0">
      <dxf>
        <font>
          <sz val="10"/>
          <color auto="1"/>
          <name val="MS Sans Serif"/>
          <family val="2"/>
          <scheme val="none"/>
        </font>
      </dxf>
    </rfmt>
    <rfmt sheetId="2" sqref="C1542" start="0" length="0">
      <dxf>
        <alignment horizontal="general" vertical="bottom"/>
      </dxf>
    </rfmt>
    <rfmt sheetId="2" sqref="D1542" start="0" length="0">
      <dxf>
        <font>
          <sz val="10"/>
          <color auto="1"/>
          <name val="MS Sans Serif"/>
          <family val="2"/>
          <scheme val="none"/>
        </font>
      </dxf>
    </rfmt>
    <rfmt sheetId="2" sqref="E1542" start="0" length="0">
      <dxf>
        <font>
          <sz val="10"/>
          <color auto="1"/>
          <name val="MS Sans Serif"/>
          <family val="2"/>
          <scheme val="none"/>
        </font>
      </dxf>
    </rfmt>
    <rfmt sheetId="2" sqref="F1542" start="0" length="0">
      <dxf>
        <font>
          <sz val="10"/>
          <color auto="1"/>
          <name val="MS Sans Serif"/>
          <family val="2"/>
          <scheme val="none"/>
        </font>
      </dxf>
    </rfmt>
    <rfmt sheetId="2" sqref="G1542" start="0" length="0">
      <dxf>
        <font>
          <sz val="10"/>
          <color auto="1"/>
          <name val="MS Sans Serif"/>
          <family val="2"/>
          <scheme val="none"/>
        </font>
      </dxf>
    </rfmt>
    <rfmt sheetId="2" sqref="H154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42" start="0" length="0">
      <dxf>
        <numFmt numFmtId="167" formatCode="dd\.mm\.yyyy;@"/>
      </dxf>
    </rfmt>
  </rrc>
  <rrc rId="362" sId="2" ref="A1542:XFD1542" action="deleteRow">
    <undo index="65535" exp="area" ref3D="1" dr="$F$1:$F$1048576" dn="Z_F75A0FC8_0A1B_4DE0_9A32_5143F6752B3E_.wvu.Cols" sId="2"/>
    <rfmt sheetId="2" xfDxf="1" sqref="A1542:XFD1542" start="0" length="0">
      <dxf>
        <alignment horizontal="center" vertical="center"/>
      </dxf>
    </rfmt>
    <rfmt sheetId="2" sqref="A154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42" start="0" length="0">
      <dxf>
        <font>
          <sz val="10"/>
          <color auto="1"/>
          <name val="MS Sans Serif"/>
          <family val="2"/>
          <scheme val="none"/>
        </font>
      </dxf>
    </rfmt>
    <rfmt sheetId="2" sqref="C1542" start="0" length="0">
      <dxf>
        <alignment horizontal="general" vertical="bottom"/>
      </dxf>
    </rfmt>
    <rfmt sheetId="2" sqref="D1542" start="0" length="0">
      <dxf>
        <font>
          <sz val="10"/>
          <color auto="1"/>
          <name val="MS Sans Serif"/>
          <family val="2"/>
          <scheme val="none"/>
        </font>
      </dxf>
    </rfmt>
    <rfmt sheetId="2" sqref="E1542" start="0" length="0">
      <dxf>
        <font>
          <sz val="10"/>
          <color auto="1"/>
          <name val="MS Sans Serif"/>
          <family val="2"/>
          <scheme val="none"/>
        </font>
      </dxf>
    </rfmt>
    <rfmt sheetId="2" sqref="F1542" start="0" length="0">
      <dxf>
        <font>
          <sz val="10"/>
          <color auto="1"/>
          <name val="MS Sans Serif"/>
          <family val="2"/>
          <scheme val="none"/>
        </font>
      </dxf>
    </rfmt>
    <rfmt sheetId="2" sqref="G1542" start="0" length="0">
      <dxf>
        <font>
          <sz val="10"/>
          <color auto="1"/>
          <name val="MS Sans Serif"/>
          <family val="2"/>
          <scheme val="none"/>
        </font>
      </dxf>
    </rfmt>
    <rfmt sheetId="2" sqref="H154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42" start="0" length="0">
      <dxf>
        <numFmt numFmtId="167" formatCode="dd\.mm\.yyyy;@"/>
      </dxf>
    </rfmt>
  </rrc>
  <rrc rId="363" sId="2" ref="A1552:XFD1553" action="insertRow">
    <undo index="65535" exp="area" ref3D="1" dr="$F$1:$F$1048576" dn="Z_F75A0FC8_0A1B_4DE0_9A32_5143F6752B3E_.wvu.Cols" sId="2"/>
  </rrc>
  <rm rId="364" sheetId="2" source="A1541:XFD1542" destination="A1552:XFD1553" sourceSheetId="2">
    <rfmt sheetId="2" xfDxf="1" sqref="A1552:XFD1552" start="0" length="0">
      <dxf>
        <alignment horizontal="center" vertical="center"/>
      </dxf>
    </rfmt>
    <rfmt sheetId="2" xfDxf="1" sqref="A1553:XFD1553" start="0" length="0">
      <dxf>
        <alignment horizontal="center" vertical="center"/>
      </dxf>
    </rfmt>
    <rfmt sheetId="2" sqref="A155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</dxf>
    </rfmt>
    <rfmt sheetId="2" sqref="B1552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</dxf>
    </rfmt>
    <rfmt sheetId="2" sqref="C1552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</dxf>
    </rfmt>
    <rfmt sheetId="2" sqref="D1552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</dxf>
    </rfmt>
    <rfmt sheetId="2" sqref="E1552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</dxf>
    </rfmt>
    <rfmt sheetId="2" sqref="F155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</dxf>
    </rfmt>
    <rfmt sheetId="2" sqref="G1552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</dxf>
    </rfmt>
    <rfmt sheetId="2" sqref="H155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</dxf>
    </rfmt>
    <rfmt sheetId="2" sqref="I1552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</dxf>
    </rfmt>
    <rfmt sheetId="2" sqref="J1552" start="0" length="0">
      <dxf>
        <numFmt numFmtId="167" formatCode="dd\.mm\.yyyy;@"/>
      </dxf>
    </rfmt>
    <rfmt sheetId="2" sqref="A155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</dxf>
    </rfmt>
    <rfmt sheetId="2" sqref="B1553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</dxf>
    </rfmt>
    <rfmt sheetId="2" sqref="C1553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</dxf>
    </rfmt>
    <rfmt sheetId="2" sqref="D1553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</dxf>
    </rfmt>
    <rfmt sheetId="2" sqref="E1553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</dxf>
    </rfmt>
    <rfmt sheetId="2" sqref="F155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</dxf>
    </rfmt>
    <rfmt sheetId="2" sqref="G1553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</dxf>
    </rfmt>
    <rfmt sheetId="2" sqref="H155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</dxf>
    </rfmt>
    <rfmt sheetId="2" sqref="I1553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</dxf>
    </rfmt>
    <rfmt sheetId="2" sqref="J1553" start="0" length="0">
      <dxf>
        <numFmt numFmtId="167" formatCode="dd\.mm\.yyyy;@"/>
      </dxf>
    </rfmt>
  </rm>
  <rrc rId="365" sId="2" ref="A1541:XFD1541" action="deleteRow">
    <undo index="65535" exp="area" ref3D="1" dr="$F$1:$F$1048576" dn="Z_F75A0FC8_0A1B_4DE0_9A32_5143F6752B3E_.wvu.Cols" sId="2"/>
    <rfmt sheetId="2" xfDxf="1" sqref="A1541:XFD1541" start="0" length="0">
      <dxf>
        <alignment horizontal="center" vertical="center"/>
      </dxf>
    </rfmt>
    <rfmt sheetId="2" sqref="A154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41" start="0" length="0">
      <dxf>
        <font>
          <sz val="10"/>
          <color auto="1"/>
          <name val="MS Sans Serif"/>
          <family val="2"/>
          <scheme val="none"/>
        </font>
      </dxf>
    </rfmt>
    <rfmt sheetId="2" sqref="C1541" start="0" length="0">
      <dxf>
        <alignment horizontal="general" vertical="bottom"/>
      </dxf>
    </rfmt>
    <rfmt sheetId="2" sqref="D1541" start="0" length="0">
      <dxf>
        <font>
          <sz val="10"/>
          <color auto="1"/>
          <name val="MS Sans Serif"/>
          <family val="2"/>
          <scheme val="none"/>
        </font>
      </dxf>
    </rfmt>
    <rfmt sheetId="2" sqref="E1541" start="0" length="0">
      <dxf>
        <font>
          <sz val="10"/>
          <color auto="1"/>
          <name val="MS Sans Serif"/>
          <family val="2"/>
          <scheme val="none"/>
        </font>
      </dxf>
    </rfmt>
    <rfmt sheetId="2" sqref="F1541" start="0" length="0">
      <dxf>
        <font>
          <sz val="10"/>
          <color auto="1"/>
          <name val="MS Sans Serif"/>
          <family val="2"/>
          <scheme val="none"/>
        </font>
      </dxf>
    </rfmt>
    <rfmt sheetId="2" sqref="G1541" start="0" length="0">
      <dxf>
        <font>
          <sz val="10"/>
          <color auto="1"/>
          <name val="MS Sans Serif"/>
          <family val="2"/>
          <scheme val="none"/>
        </font>
      </dxf>
    </rfmt>
    <rfmt sheetId="2" sqref="H154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41" start="0" length="0">
      <dxf>
        <numFmt numFmtId="167" formatCode="dd\.mm\.yyyy;@"/>
      </dxf>
    </rfmt>
  </rrc>
  <rrc rId="366" sId="2" ref="A1541:XFD1541" action="deleteRow">
    <undo index="65535" exp="area" ref3D="1" dr="$F$1:$F$1048576" dn="Z_F75A0FC8_0A1B_4DE0_9A32_5143F6752B3E_.wvu.Cols" sId="2"/>
    <rfmt sheetId="2" xfDxf="1" sqref="A1541:XFD1541" start="0" length="0">
      <dxf>
        <alignment horizontal="center" vertical="center"/>
      </dxf>
    </rfmt>
    <rfmt sheetId="2" sqref="A154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41" start="0" length="0">
      <dxf>
        <font>
          <sz val="10"/>
          <color auto="1"/>
          <name val="MS Sans Serif"/>
          <family val="2"/>
          <scheme val="none"/>
        </font>
      </dxf>
    </rfmt>
    <rfmt sheetId="2" sqref="C1541" start="0" length="0">
      <dxf>
        <alignment horizontal="general" vertical="bottom"/>
      </dxf>
    </rfmt>
    <rfmt sheetId="2" sqref="D1541" start="0" length="0">
      <dxf>
        <font>
          <sz val="10"/>
          <color auto="1"/>
          <name val="MS Sans Serif"/>
          <family val="2"/>
          <scheme val="none"/>
        </font>
      </dxf>
    </rfmt>
    <rfmt sheetId="2" sqref="E1541" start="0" length="0">
      <dxf>
        <font>
          <sz val="10"/>
          <color auto="1"/>
          <name val="MS Sans Serif"/>
          <family val="2"/>
          <scheme val="none"/>
        </font>
      </dxf>
    </rfmt>
    <rfmt sheetId="2" sqref="F1541" start="0" length="0">
      <dxf>
        <font>
          <sz val="10"/>
          <color auto="1"/>
          <name val="MS Sans Serif"/>
          <family val="2"/>
          <scheme val="none"/>
        </font>
      </dxf>
    </rfmt>
    <rfmt sheetId="2" sqref="G1541" start="0" length="0">
      <dxf>
        <font>
          <sz val="10"/>
          <color auto="1"/>
          <name val="MS Sans Serif"/>
          <family val="2"/>
          <scheme val="none"/>
        </font>
      </dxf>
    </rfmt>
    <rfmt sheetId="2" sqref="H154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41" start="0" length="0">
      <dxf>
        <numFmt numFmtId="167" formatCode="dd\.mm\.yyyy;@"/>
      </dxf>
    </rfmt>
  </rrc>
  <rrc rId="367" sId="2" ref="A1526:XFD1526" action="insertRow">
    <undo index="65535" exp="area" ref3D="1" dr="$F$1:$F$1048576" dn="Z_F75A0FC8_0A1B_4DE0_9A32_5143F6752B3E_.wvu.Cols" sId="2"/>
  </rrc>
  <rfmt sheetId="2" sqref="B1526" start="0" length="0">
    <dxf>
      <font>
        <b/>
        <sz val="11"/>
        <color rgb="FFFF0000"/>
        <name val="MS Sans Serif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C1526" start="0" length="0">
    <dxf>
      <font>
        <sz val="11"/>
        <color rgb="FF000000"/>
        <name val="Verdana"/>
      </font>
      <fill>
        <patternFill>
          <bgColor theme="4" tint="0.59999389629810485"/>
        </patternFill>
      </fill>
    </dxf>
  </rfmt>
  <rcc rId="368" sId="2" odxf="1" dxf="1">
    <nc r="D1526" t="inlineStr">
      <is>
        <t>NEP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11"/>
        <color rgb="FFFF0000"/>
        <name val="Verdana"/>
      </font>
      <fill>
        <patternFill>
          <bgColor theme="4" tint="0.59999389629810485"/>
        </patternFill>
      </fill>
    </ndxf>
  </rcc>
  <rfmt sheetId="2" sqref="E1526" start="0" length="0">
    <dxf>
      <font>
        <sz val="11"/>
        <color rgb="FF000000"/>
        <name val="Verdana"/>
      </font>
      <fill>
        <patternFill>
          <bgColor theme="4" tint="0.59999389629810485"/>
        </patternFill>
      </fill>
    </dxf>
  </rfmt>
  <rfmt sheetId="2" sqref="F1526" start="0" length="0">
    <dxf>
      <font>
        <sz val="12"/>
        <color indexed="10"/>
        <name val="Calibri"/>
        <scheme val="minor"/>
      </font>
      <fill>
        <patternFill patternType="solid">
          <bgColor theme="4" tint="0.59999389629810485"/>
        </patternFill>
      </fill>
    </dxf>
  </rfmt>
  <rfmt sheetId="2" sqref="H1526" start="0" length="0">
    <dxf>
      <numFmt numFmtId="0" formatCode="General"/>
    </dxf>
  </rfmt>
  <rcc rId="369" sId="2">
    <nc r="J1526" t="inlineStr">
      <is>
        <t/>
      </is>
    </nc>
  </rcc>
  <rcc rId="370" sId="2">
    <nc r="K1526" t="inlineStr">
      <is>
        <t/>
      </is>
    </nc>
  </rcc>
  <rfmt sheetId="2" sqref="L1526" start="0" length="0">
    <dxf>
      <numFmt numFmtId="19" formatCode="dd/mm/yyyy"/>
    </dxf>
  </rfmt>
  <rrc rId="371" sId="2" ref="A1530:XFD1530" action="insertRow">
    <undo index="65535" exp="area" ref3D="1" dr="$F$1:$F$1048576" dn="Z_F75A0FC8_0A1B_4DE0_9A32_5143F6752B3E_.wvu.Cols" sId="2"/>
  </rrc>
  <rfmt sheetId="2" sqref="B1530" start="0" length="0">
    <dxf>
      <font>
        <b/>
        <sz val="11"/>
        <color rgb="FFFF0000"/>
        <name val="MS Sans Serif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C1530" start="0" length="0">
    <dxf>
      <font>
        <sz val="11"/>
        <color rgb="FF000000"/>
        <name val="Verdana"/>
      </font>
      <fill>
        <patternFill>
          <bgColor theme="4" tint="0.59999389629810485"/>
        </patternFill>
      </fill>
    </dxf>
  </rfmt>
  <rcc rId="372" sId="2" odxf="1" dxf="1">
    <nc r="D1530" t="inlineStr">
      <is>
        <t>NEP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11"/>
        <color rgb="FFFF0000"/>
        <name val="Verdana"/>
      </font>
      <fill>
        <patternFill>
          <bgColor theme="4" tint="0.59999389629810485"/>
        </patternFill>
      </fill>
    </ndxf>
  </rcc>
  <rfmt sheetId="2" sqref="E1530" start="0" length="0">
    <dxf>
      <font>
        <sz val="11"/>
        <color rgb="FF000000"/>
        <name val="Verdana"/>
      </font>
      <fill>
        <patternFill>
          <bgColor theme="4" tint="0.59999389629810485"/>
        </patternFill>
      </fill>
    </dxf>
  </rfmt>
  <rfmt sheetId="2" sqref="F1530" start="0" length="0">
    <dxf>
      <font>
        <sz val="12"/>
        <color indexed="10"/>
        <name val="Calibri"/>
        <scheme val="minor"/>
      </font>
      <fill>
        <patternFill patternType="solid">
          <bgColor theme="4" tint="0.59999389629810485"/>
        </patternFill>
      </fill>
    </dxf>
  </rfmt>
  <rfmt sheetId="2" sqref="H1530" start="0" length="0">
    <dxf>
      <numFmt numFmtId="0" formatCode="General"/>
    </dxf>
  </rfmt>
  <rcc rId="373" sId="2">
    <nc r="J1530" t="inlineStr">
      <is>
        <t/>
      </is>
    </nc>
  </rcc>
  <rcc rId="374" sId="2">
    <nc r="K1530" t="inlineStr">
      <is>
        <t/>
      </is>
    </nc>
  </rcc>
  <rfmt sheetId="2" sqref="L1530" start="0" length="0">
    <dxf>
      <numFmt numFmtId="19" formatCode="dd/mm/yyyy"/>
    </dxf>
  </rfmt>
  <rrc rId="375" sId="2" ref="A1541:XFD1541" action="insertRow">
    <undo index="65535" exp="area" ref3D="1" dr="$F$1:$F$1048576" dn="Z_F75A0FC8_0A1B_4DE0_9A32_5143F6752B3E_.wvu.Cols" sId="2"/>
  </rrc>
  <rfmt sheetId="2" sqref="B1541" start="0" length="0">
    <dxf>
      <font>
        <b/>
        <sz val="11"/>
        <color rgb="FFFF0000"/>
        <name val="MS Sans Serif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C1541" start="0" length="0">
    <dxf>
      <font>
        <sz val="11"/>
        <color rgb="FF000000"/>
        <name val="Verdana"/>
      </font>
      <fill>
        <patternFill>
          <bgColor theme="4" tint="0.59999389629810485"/>
        </patternFill>
      </fill>
    </dxf>
  </rfmt>
  <rfmt sheetId="2" sqref="D1541" start="0" length="0">
    <dxf>
      <font>
        <b/>
        <sz val="11"/>
        <color rgb="FFFF0000"/>
        <name val="Verdana"/>
      </font>
      <fill>
        <patternFill>
          <bgColor theme="4" tint="0.59999389629810485"/>
        </patternFill>
      </fill>
    </dxf>
  </rfmt>
  <rfmt sheetId="2" sqref="E1541" start="0" length="0">
    <dxf>
      <font>
        <sz val="11"/>
        <color rgb="FF000000"/>
        <name val="Verdana"/>
      </font>
      <fill>
        <patternFill>
          <bgColor theme="4" tint="0.59999389629810485"/>
        </patternFill>
      </fill>
    </dxf>
  </rfmt>
  <rfmt sheetId="2" sqref="F1541" start="0" length="0">
    <dxf>
      <font>
        <sz val="12"/>
        <color indexed="10"/>
        <name val="Calibri"/>
        <scheme val="minor"/>
      </font>
      <fill>
        <patternFill patternType="solid">
          <bgColor theme="4" tint="0.59999389629810485"/>
        </patternFill>
      </fill>
    </dxf>
  </rfmt>
  <rfmt sheetId="2" sqref="H1541" start="0" length="0">
    <dxf>
      <numFmt numFmtId="0" formatCode="General"/>
    </dxf>
  </rfmt>
  <rcc rId="376" sId="2">
    <nc r="J1541" t="inlineStr">
      <is>
        <t/>
      </is>
    </nc>
  </rcc>
  <rcc rId="377" sId="2">
    <nc r="K1541" t="inlineStr">
      <is>
        <t/>
      </is>
    </nc>
  </rcc>
  <rfmt sheetId="2" sqref="L1541" start="0" length="0">
    <dxf>
      <numFmt numFmtId="19" formatCode="dd/mm/yyyy"/>
    </dxf>
  </rfmt>
  <rrc rId="378" sId="2" ref="A1553:XFD1553" action="insertRow">
    <undo index="65535" exp="area" ref3D="1" dr="$F$1:$F$1048576" dn="Z_F75A0FC8_0A1B_4DE0_9A32_5143F6752B3E_.wvu.Cols" sId="2"/>
  </rrc>
  <rfmt sheetId="2" sqref="B1553" start="0" length="0">
    <dxf>
      <font>
        <b/>
        <sz val="11"/>
        <color rgb="FFFF0000"/>
        <name val="MS Sans Serif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C1553" start="0" length="0">
    <dxf>
      <font>
        <sz val="11"/>
        <color rgb="FF000000"/>
        <name val="Verdana"/>
      </font>
      <fill>
        <patternFill>
          <bgColor theme="4" tint="0.59999389629810485"/>
        </patternFill>
      </fill>
    </dxf>
  </rfmt>
  <rcc rId="379" sId="2" odxf="1" dxf="1">
    <nc r="D1553" t="inlineStr">
      <is>
        <t>NEP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11"/>
        <color rgb="FFFF0000"/>
        <name val="Verdana"/>
      </font>
      <fill>
        <patternFill>
          <bgColor theme="4" tint="0.59999389629810485"/>
        </patternFill>
      </fill>
    </ndxf>
  </rcc>
  <rfmt sheetId="2" sqref="E1553" start="0" length="0">
    <dxf>
      <font>
        <sz val="11"/>
        <color rgb="FF000000"/>
        <name val="Verdana"/>
      </font>
      <fill>
        <patternFill>
          <bgColor theme="4" tint="0.59999389629810485"/>
        </patternFill>
      </fill>
    </dxf>
  </rfmt>
  <rfmt sheetId="2" sqref="F1553" start="0" length="0">
    <dxf>
      <font>
        <sz val="12"/>
        <color indexed="10"/>
        <name val="Calibri"/>
        <scheme val="minor"/>
      </font>
      <fill>
        <patternFill patternType="solid">
          <bgColor theme="4" tint="0.59999389629810485"/>
        </patternFill>
      </fill>
    </dxf>
  </rfmt>
  <rfmt sheetId="2" sqref="H1553" start="0" length="0">
    <dxf>
      <numFmt numFmtId="0" formatCode="General"/>
    </dxf>
  </rfmt>
  <rcc rId="380" sId="2">
    <nc r="J1553" t="inlineStr">
      <is>
        <t/>
      </is>
    </nc>
  </rcc>
  <rcc rId="381" sId="2">
    <nc r="K1553" t="inlineStr">
      <is>
        <t/>
      </is>
    </nc>
  </rcc>
  <rfmt sheetId="2" sqref="L1553" start="0" length="0">
    <dxf>
      <numFmt numFmtId="19" formatCode="dd/mm/yyyy"/>
    </dxf>
  </rfmt>
  <rrc rId="382" sId="2" ref="A1524:XFD1524" action="insertRow">
    <undo index="65535" exp="area" ref3D="1" dr="$F$1:$F$1048576" dn="Z_F75A0FC8_0A1B_4DE0_9A32_5143F6752B3E_.wvu.Cols" sId="2"/>
  </rrc>
  <rfmt sheetId="2" sqref="B1524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524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383" sId="2" odxf="1" dxf="1">
    <nc r="D1524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524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524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fmt sheetId="2" sqref="L1524" start="0" length="0">
    <dxf>
      <numFmt numFmtId="19" formatCode="dd/mm/yyyy"/>
    </dxf>
  </rfmt>
  <rrc rId="384" sId="2" ref="A1533:XFD1533" action="insertRow">
    <undo index="65535" exp="area" ref3D="1" dr="$F$1:$F$1048576" dn="Z_F75A0FC8_0A1B_4DE0_9A32_5143F6752B3E_.wvu.Cols" sId="2"/>
  </rrc>
  <rfmt sheetId="2" sqref="B1533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533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385" sId="2" odxf="1" dxf="1">
    <nc r="D1533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533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533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fmt sheetId="2" sqref="L1533" start="0" length="0">
    <dxf>
      <numFmt numFmtId="19" formatCode="dd/mm/yyyy"/>
    </dxf>
  </rfmt>
  <rrc rId="386" sId="2" ref="A1536:XFD1536" action="insertRow">
    <undo index="65535" exp="area" ref3D="1" dr="$F$1:$F$1048576" dn="Z_F75A0FC8_0A1B_4DE0_9A32_5143F6752B3E_.wvu.Cols" sId="2"/>
  </rrc>
  <rfmt sheetId="2" sqref="B1536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536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387" sId="2" odxf="1" dxf="1">
    <nc r="D1536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536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536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fmt sheetId="2" sqref="L1536" start="0" length="0">
    <dxf>
      <numFmt numFmtId="19" formatCode="dd/mm/yyyy"/>
    </dxf>
  </rfmt>
  <rrc rId="388" sId="2" ref="A1544:XFD1545" action="insertRow">
    <undo index="65535" exp="area" ref3D="1" dr="$F$1:$F$1048576" dn="Z_F75A0FC8_0A1B_4DE0_9A32_5143F6752B3E_.wvu.Cols" sId="2"/>
  </rrc>
  <rm rId="389" sheetId="2" source="A1538:XFD1539" destination="A1544:XFD1545" sourceSheetId="2">
    <rfmt sheetId="2" xfDxf="1" sqref="A1544:XFD1544" start="0" length="0">
      <dxf>
        <alignment horizontal="center" vertical="center"/>
      </dxf>
    </rfmt>
    <rfmt sheetId="2" xfDxf="1" sqref="A1545:XFD1545" start="0" length="0">
      <dxf>
        <alignment horizontal="center" vertical="center"/>
      </dxf>
    </rfmt>
    <rfmt sheetId="2" sqref="A154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44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44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544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544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54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44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4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44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44" start="0" length="0">
      <dxf>
        <numFmt numFmtId="167" formatCode="dd\.mm\.yyyy;@"/>
      </dxf>
    </rfmt>
    <rfmt sheetId="2" sqref="A154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45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45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545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545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545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45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45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45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45" start="0" length="0">
      <dxf>
        <numFmt numFmtId="167" formatCode="dd\.mm\.yyyy;@"/>
      </dxf>
    </rfmt>
  </rm>
  <rrc rId="390" sId="2" ref="A1538:XFD1538" action="deleteRow">
    <undo index="65535" exp="area" ref3D="1" dr="$F$1:$F$1048576" dn="Z_F75A0FC8_0A1B_4DE0_9A32_5143F6752B3E_.wvu.Cols" sId="2"/>
    <rfmt sheetId="2" xfDxf="1" sqref="A1538:XFD1538" start="0" length="0">
      <dxf>
        <alignment horizontal="center" vertical="center"/>
      </dxf>
    </rfmt>
    <rfmt sheetId="2" sqref="A153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38" start="0" length="0">
      <dxf>
        <font>
          <sz val="10"/>
          <color auto="1"/>
          <name val="MS Sans Serif"/>
          <family val="2"/>
          <scheme val="none"/>
        </font>
      </dxf>
    </rfmt>
    <rfmt sheetId="2" sqref="C1538" start="0" length="0">
      <dxf>
        <alignment horizontal="general" vertical="bottom"/>
      </dxf>
    </rfmt>
    <rfmt sheetId="2" sqref="D1538" start="0" length="0">
      <dxf>
        <font>
          <sz val="10"/>
          <color auto="1"/>
          <name val="MS Sans Serif"/>
          <family val="2"/>
          <scheme val="none"/>
        </font>
      </dxf>
    </rfmt>
    <rfmt sheetId="2" sqref="E1538" start="0" length="0">
      <dxf>
        <font>
          <sz val="10"/>
          <color auto="1"/>
          <name val="MS Sans Serif"/>
          <family val="2"/>
          <scheme val="none"/>
        </font>
      </dxf>
    </rfmt>
    <rfmt sheetId="2" sqref="F1538" start="0" length="0">
      <dxf>
        <font>
          <sz val="10"/>
          <color auto="1"/>
          <name val="MS Sans Serif"/>
          <family val="2"/>
          <scheme val="none"/>
        </font>
      </dxf>
    </rfmt>
    <rfmt sheetId="2" sqref="G1538" start="0" length="0">
      <dxf>
        <font>
          <sz val="10"/>
          <color auto="1"/>
          <name val="MS Sans Serif"/>
          <family val="2"/>
          <scheme val="none"/>
        </font>
      </dxf>
    </rfmt>
    <rfmt sheetId="2" sqref="H1538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38" start="0" length="0">
      <dxf>
        <numFmt numFmtId="167" formatCode="dd\.mm\.yyyy;@"/>
      </dxf>
    </rfmt>
  </rrc>
  <rrc rId="391" sId="2" ref="A1538:XFD1538" action="deleteRow">
    <undo index="65535" exp="area" ref3D="1" dr="$F$1:$F$1048576" dn="Z_F75A0FC8_0A1B_4DE0_9A32_5143F6752B3E_.wvu.Cols" sId="2"/>
    <rfmt sheetId="2" xfDxf="1" sqref="A1538:XFD1538" start="0" length="0">
      <dxf>
        <alignment horizontal="center" vertical="center"/>
      </dxf>
    </rfmt>
    <rfmt sheetId="2" sqref="A153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38" start="0" length="0">
      <dxf>
        <font>
          <sz val="10"/>
          <color auto="1"/>
          <name val="MS Sans Serif"/>
          <family val="2"/>
          <scheme val="none"/>
        </font>
      </dxf>
    </rfmt>
    <rfmt sheetId="2" sqref="C1538" start="0" length="0">
      <dxf>
        <alignment horizontal="general" vertical="bottom"/>
      </dxf>
    </rfmt>
    <rfmt sheetId="2" sqref="D1538" start="0" length="0">
      <dxf>
        <font>
          <sz val="10"/>
          <color auto="1"/>
          <name val="MS Sans Serif"/>
          <family val="2"/>
          <scheme val="none"/>
        </font>
      </dxf>
    </rfmt>
    <rfmt sheetId="2" sqref="E1538" start="0" length="0">
      <dxf>
        <font>
          <sz val="10"/>
          <color auto="1"/>
          <name val="MS Sans Serif"/>
          <family val="2"/>
          <scheme val="none"/>
        </font>
      </dxf>
    </rfmt>
    <rfmt sheetId="2" sqref="F1538" start="0" length="0">
      <dxf>
        <font>
          <sz val="10"/>
          <color auto="1"/>
          <name val="MS Sans Serif"/>
          <family val="2"/>
          <scheme val="none"/>
        </font>
      </dxf>
    </rfmt>
    <rfmt sheetId="2" sqref="G1538" start="0" length="0">
      <dxf>
        <font>
          <sz val="10"/>
          <color auto="1"/>
          <name val="MS Sans Serif"/>
          <family val="2"/>
          <scheme val="none"/>
        </font>
      </dxf>
    </rfmt>
    <rfmt sheetId="2" sqref="H1538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38" start="0" length="0">
      <dxf>
        <numFmt numFmtId="167" formatCode="dd\.mm\.yyyy;@"/>
      </dxf>
    </rfmt>
  </rrc>
  <rrc rId="392" sId="2" ref="A1538:XFD1538" action="insertRow">
    <undo index="65535" exp="area" ref3D="1" dr="$F$1:$F$1048576" dn="Z_F75A0FC8_0A1B_4DE0_9A32_5143F6752B3E_.wvu.Cols" sId="2"/>
  </rrc>
  <rfmt sheetId="2" sqref="B1538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538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393" sId="2" odxf="1" dxf="1">
    <nc r="D1538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538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538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fmt sheetId="2" sqref="L1538" start="0" length="0">
    <dxf>
      <numFmt numFmtId="19" formatCode="dd/mm/yyyy"/>
    </dxf>
  </rfmt>
  <rrc rId="394" sId="2" ref="A1541:XFD1541" action="insertRow">
    <undo index="65535" exp="area" ref3D="1" dr="$F$1:$F$1048576" dn="Z_F75A0FC8_0A1B_4DE0_9A32_5143F6752B3E_.wvu.Cols" sId="2"/>
  </rrc>
  <rfmt sheetId="2" sqref="B1541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541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395" sId="2" odxf="1" dxf="1">
    <nc r="D1541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541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541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fmt sheetId="2" sqref="L1541" start="0" length="0">
    <dxf>
      <numFmt numFmtId="19" formatCode="dd/mm/yyyy"/>
    </dxf>
  </rfmt>
  <rrc rId="396" sId="2" ref="A1544:XFD1544" action="insertRow">
    <undo index="65535" exp="area" ref3D="1" dr="$F$1:$F$1048576" dn="Z_F75A0FC8_0A1B_4DE0_9A32_5143F6752B3E_.wvu.Cols" sId="2"/>
  </rrc>
  <rfmt sheetId="2" sqref="B1544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544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397" sId="2" odxf="1" dxf="1">
    <nc r="D1544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544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544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fmt sheetId="2" sqref="L1544" start="0" length="0">
    <dxf>
      <numFmt numFmtId="19" formatCode="dd/mm/yyyy"/>
    </dxf>
  </rfmt>
  <rrc rId="398" sId="2" ref="A1549:XFD1549" action="insertRow">
    <undo index="65535" exp="area" ref3D="1" dr="$F$1:$F$1048576" dn="Z_F75A0FC8_0A1B_4DE0_9A32_5143F6752B3E_.wvu.Cols" sId="2"/>
  </rrc>
  <rfmt sheetId="2" sqref="B1549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549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399" sId="2" odxf="1" dxf="1">
    <nc r="D1549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549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549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fmt sheetId="2" sqref="L1549" start="0" length="0">
    <dxf>
      <numFmt numFmtId="19" formatCode="dd/mm/yyyy"/>
    </dxf>
  </rfmt>
  <rrc rId="400" sId="2" ref="A1551:XFD1551" action="insertRow">
    <undo index="65535" exp="area" ref3D="1" dr="$F$1:$F$1048576" dn="Z_F75A0FC8_0A1B_4DE0_9A32_5143F6752B3E_.wvu.Cols" sId="2"/>
  </rrc>
  <rfmt sheetId="2" sqref="B1551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551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401" sId="2" odxf="1" dxf="1">
    <nc r="D1551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551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551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fmt sheetId="2" sqref="L1551" start="0" length="0">
    <dxf>
      <numFmt numFmtId="19" formatCode="dd/mm/yyyy"/>
    </dxf>
  </rfmt>
  <rrc rId="402" sId="2" ref="A1554:XFD1554" action="insertRow">
    <undo index="65535" exp="area" ref3D="1" dr="$F$1:$F$1048576" dn="Z_F75A0FC8_0A1B_4DE0_9A32_5143F6752B3E_.wvu.Cols" sId="2"/>
  </rrc>
  <rfmt sheetId="2" sqref="B1554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554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403" sId="2" odxf="1" dxf="1">
    <nc r="D1554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554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554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fmt sheetId="2" sqref="L1554" start="0" length="0">
    <dxf>
      <numFmt numFmtId="19" formatCode="dd/mm/yyyy"/>
    </dxf>
  </rfmt>
  <rrc rId="404" sId="2" ref="A1557:XFD1557" action="insertRow">
    <undo index="65535" exp="area" ref3D="1" dr="$F$1:$F$1048576" dn="Z_F75A0FC8_0A1B_4DE0_9A32_5143F6752B3E_.wvu.Cols" sId="2"/>
  </rrc>
  <rfmt sheetId="2" sqref="B1557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557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405" sId="2" odxf="1" dxf="1">
    <nc r="D1557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557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557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fmt sheetId="2" sqref="L1557" start="0" length="0">
    <dxf>
      <numFmt numFmtId="19" formatCode="dd/mm/yyyy"/>
    </dxf>
  </rfmt>
  <rrc rId="406" sId="2" ref="A1560:XFD1560" action="insertRow">
    <undo index="65535" exp="area" ref3D="1" dr="$F$1:$F$1048576" dn="Z_F75A0FC8_0A1B_4DE0_9A32_5143F6752B3E_.wvu.Cols" sId="2"/>
  </rrc>
  <rfmt sheetId="2" sqref="B1560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560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D1560" start="0" length="0">
    <dxf>
      <font>
        <b/>
        <sz val="8"/>
        <color rgb="FF000000"/>
        <name val="Verdana"/>
      </font>
      <fill>
        <patternFill>
          <bgColor theme="9" tint="0.59999389629810485"/>
        </patternFill>
      </fill>
    </dxf>
  </rfmt>
  <rfmt sheetId="2" sqref="E1560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560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fmt sheetId="2" sqref="L1560" start="0" length="0">
    <dxf>
      <numFmt numFmtId="19" formatCode="dd/mm/yyyy"/>
    </dxf>
  </rfmt>
  <rrc rId="407" sId="2" ref="A1566:XFD1566" action="insertRow">
    <undo index="65535" exp="area" ref3D="1" dr="$F$1:$F$1048576" dn="Z_F75A0FC8_0A1B_4DE0_9A32_5143F6752B3E_.wvu.Cols" sId="2"/>
  </rrc>
  <rfmt sheetId="2" sqref="B1566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566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408" sId="2" odxf="1" dxf="1">
    <nc r="D1566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566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566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fmt sheetId="2" sqref="L1566" start="0" length="0">
    <dxf>
      <numFmt numFmtId="19" formatCode="dd/mm/yyyy"/>
    </dxf>
  </rfmt>
  <rcc rId="409" sId="2">
    <nc r="G1524">
      <f>IFERROR(IF(ISERROR(SEARCH("dfgg",$B1523)),IF(H1524="",G1523+ROUNDUP(VLOOKUP(D1524,Feuil2!$B$2:$C$250,2,FALSE)*6,0)/6/24,G1523+ROUNDUP(VLOOKUP(D1524,Feuil2!$B$2:$C$250,2,FALSE)*6,0)/6/24+$I$1),G1523+(11/12/24)),"")</f>
    </nc>
  </rcc>
  <rcc rId="410" sId="2">
    <nc r="G1525">
      <f>IFERROR(IF(ISERROR(SEARCH("dfgg",$B1524)),IF(H1525="",G1524+ROUNDUP(VLOOKUP(D1525,Feuil2!$B$2:$C$250,2,FALSE)*6,0)/6/24,G1524+ROUNDUP(VLOOKUP(D1525,Feuil2!$B$2:$C$250,2,FALSE)*6,0)/6/24+$I$1),G1524+(11/12/24)),"")</f>
    </nc>
  </rcc>
  <rcc rId="411" sId="2">
    <nc r="G1526">
      <f>IFERROR(IF(ISERROR(SEARCH("dfgg",$B1525)),IF(H1526="",G1525+ROUNDUP(VLOOKUP(D1526,Feuil2!$B$2:$C$250,2,FALSE)*6,0)/6/24,G1525+ROUNDUP(VLOOKUP(D1526,Feuil2!$B$2:$C$250,2,FALSE)*6,0)/6/24+$I$1),G1525+(11/12/24)),"")</f>
    </nc>
  </rcc>
  <rcc rId="412" sId="2">
    <nc r="G1527">
      <f>IFERROR(IF(ISERROR(SEARCH("dfgg",$B1526)),IF(H1527="",G1526+ROUNDUP(VLOOKUP(D1527,Feuil2!$B$2:$C$250,2,FALSE)*6,0)/6/24,G1526+ROUNDUP(VLOOKUP(D1527,Feuil2!$B$2:$C$250,2,FALSE)*6,0)/6/24+$I$1),G1526+(11/12/24)),"")</f>
    </nc>
  </rcc>
  <rcc rId="413" sId="2">
    <nc r="G1528">
      <f>IFERROR(IF(ISERROR(SEARCH("dfgg",$B1527)),IF(H1528="",G1527+ROUNDUP(VLOOKUP(D1528,Feuil2!$B$2:$C$250,2,FALSE)*6,0)/6/24,G1527+ROUNDUP(VLOOKUP(D1528,Feuil2!$B$2:$C$250,2,FALSE)*6,0)/6/24+$I$1),G1527+(11/12/24)),"")</f>
    </nc>
  </rcc>
  <rcc rId="414" sId="2">
    <nc r="G1529">
      <f>IFERROR(IF(ISERROR(SEARCH("dfgg",$B1528)),IF(H1529="",G1528+ROUNDUP(VLOOKUP(D1529,Feuil2!$B$2:$C$250,2,FALSE)*6,0)/6/24,G1528+ROUNDUP(VLOOKUP(D1529,Feuil2!$B$2:$C$250,2,FALSE)*6,0)/6/24+$I$1),G1528+(11/12/24)),"")</f>
    </nc>
  </rcc>
  <rcc rId="415" sId="2">
    <nc r="G1530">
      <f>IFERROR(IF(ISERROR(SEARCH("dfgg",$B1529)),IF(H1530="",G1529+ROUNDUP(VLOOKUP(D1530,Feuil2!$B$2:$C$250,2,FALSE)*6,0)/6/24,G1529+ROUNDUP(VLOOKUP(D1530,Feuil2!$B$2:$C$250,2,FALSE)*6,0)/6/24+$I$1),G1529+(11/12/24)),"")</f>
    </nc>
  </rcc>
  <rcc rId="416" sId="2">
    <nc r="G1531">
      <f>IFERROR(IF(ISERROR(SEARCH("dfgg",$B1530)),IF(H1531="",G1530+ROUNDUP(VLOOKUP(D1531,Feuil2!$B$2:$C$250,2,FALSE)*6,0)/6/24,G1530+ROUNDUP(VLOOKUP(D1531,Feuil2!$B$2:$C$250,2,FALSE)*6,0)/6/24+$I$1),G1530+(11/12/24)),"")</f>
    </nc>
  </rcc>
  <rcc rId="417" sId="2">
    <nc r="G1532">
      <f>IFERROR(IF(ISERROR(SEARCH("dfgg",$B1531)),IF(H1532="",G1531+ROUNDUP(VLOOKUP(D1532,Feuil2!$B$2:$C$250,2,FALSE)*6,0)/6/24,G1531+ROUNDUP(VLOOKUP(D1532,Feuil2!$B$2:$C$250,2,FALSE)*6,0)/6/24+$I$1),G1531+(11/12/24)),"")</f>
    </nc>
  </rcc>
  <rcc rId="418" sId="2">
    <nc r="G1533">
      <f>IFERROR(IF(ISERROR(SEARCH("dfgg",$B1532)),IF(H1533="",G1532+ROUNDUP(VLOOKUP(D1533,Feuil2!$B$2:$C$250,2,FALSE)*6,0)/6/24,G1532+ROUNDUP(VLOOKUP(D1533,Feuil2!$B$2:$C$250,2,FALSE)*6,0)/6/24+$I$1),G1532+(11/12/24)),"")</f>
    </nc>
  </rcc>
  <rcc rId="419" sId="2">
    <nc r="G1536">
      <f>IFERROR(IF(ISERROR(SEARCH("dfgg",$B1535)),IF(H1536="",G1535+ROUNDUP(VLOOKUP(D1536,Feuil2!$B$2:$C$250,2,FALSE)*6,0)/6/24,G1535+ROUNDUP(VLOOKUP(D1536,Feuil2!$B$2:$C$250,2,FALSE)*6,0)/6/24+$I$1),G1535+(11/12/24)),"")</f>
    </nc>
  </rcc>
  <rcc rId="420" sId="2">
    <nc r="G1537">
      <f>IFERROR(IF(ISERROR(SEARCH("dfgg",$B1536)),IF(H1537="",G1536+ROUNDUP(VLOOKUP(D1537,Feuil2!$B$2:$C$250,2,FALSE)*6,0)/6/24,G1536+ROUNDUP(VLOOKUP(D1537,Feuil2!$B$2:$C$250,2,FALSE)*6,0)/6/24+$I$1),G1536+(11/12/24)),"")</f>
    </nc>
  </rcc>
  <rcc rId="421" sId="2">
    <nc r="G1538">
      <f>IFERROR(IF(ISERROR(SEARCH("dfgg",$B1537)),IF(H1538="",G1537+ROUNDUP(VLOOKUP(D1538,Feuil2!$B$2:$C$250,2,FALSE)*6,0)/6/24,G1537+ROUNDUP(VLOOKUP(D1538,Feuil2!$B$2:$C$250,2,FALSE)*6,0)/6/24+$I$1),G1537+(11/12/24)),"")</f>
    </nc>
  </rcc>
  <rcc rId="422" sId="2">
    <nc r="G1539">
      <f>IFERROR(IF(ISERROR(SEARCH("dfgg",$B1538)),IF(H1539="",G1538+ROUNDUP(VLOOKUP(D1539,Feuil2!$B$2:$C$250,2,FALSE)*6,0)/6/24,G1538+ROUNDUP(VLOOKUP(D1539,Feuil2!$B$2:$C$250,2,FALSE)*6,0)/6/24+$I$1),G1538+(11/12/24)),"")</f>
    </nc>
  </rcc>
  <rcc rId="423" sId="2">
    <nc r="G1540">
      <f>IFERROR(IF(ISERROR(SEARCH("dfgg",$B1539)),IF(H1540="",G1539+ROUNDUP(VLOOKUP(D1540,Feuil2!$B$2:$C$250,2,FALSE)*6,0)/6/24,G1539+ROUNDUP(VLOOKUP(D1540,Feuil2!$B$2:$C$250,2,FALSE)*6,0)/6/24+$I$1),G1539+(11/12/24)),"")</f>
    </nc>
  </rcc>
  <rcc rId="424" sId="2">
    <nc r="G1541">
      <f>IFERROR(IF(ISERROR(SEARCH("dfgg",$B1540)),IF(H1541="",G1540+ROUNDUP(VLOOKUP(D1541,Feuil2!$B$2:$C$250,2,FALSE)*6,0)/6/24,G1540+ROUNDUP(VLOOKUP(D1541,Feuil2!$B$2:$C$250,2,FALSE)*6,0)/6/24+$I$1),G1540+(11/12/24)),"")</f>
    </nc>
  </rcc>
  <rcc rId="425" sId="2">
    <nc r="G1542">
      <f>IFERROR(IF(ISERROR(SEARCH("dfgg",$B1541)),IF(H1542="",G1541+ROUNDUP(VLOOKUP(D1542,Feuil2!$B$2:$C$250,2,FALSE)*6,0)/6/24,G1541+ROUNDUP(VLOOKUP(D1542,Feuil2!$B$2:$C$250,2,FALSE)*6,0)/6/24+$I$1),G1541+(11/12/24)),"")</f>
    </nc>
  </rcc>
  <rcc rId="426" sId="2">
    <nc r="G1543">
      <f>IFERROR(IF(ISERROR(SEARCH("dfgg",$B1542)),IF(H1543="",G1542+ROUNDUP(VLOOKUP(D1543,Feuil2!$B$2:$C$250,2,FALSE)*6,0)/6/24,G1542+ROUNDUP(VLOOKUP(D1543,Feuil2!$B$2:$C$250,2,FALSE)*6,0)/6/24+$I$1),G1542+(11/12/24)),"")</f>
    </nc>
  </rcc>
  <rcc rId="427" sId="2">
    <nc r="G1544">
      <f>IFERROR(IF(ISERROR(SEARCH("dfgg",$B1543)),IF(H1544="",G1543+ROUNDUP(VLOOKUP(D1544,Feuil2!$B$2:$C$250,2,FALSE)*6,0)/6/24,G1543+ROUNDUP(VLOOKUP(D1544,Feuil2!$B$2:$C$250,2,FALSE)*6,0)/6/24+$I$1),G1543+(11/12/24)),"")</f>
    </nc>
  </rcc>
  <rcc rId="428" sId="2">
    <nc r="G1545">
      <f>IFERROR(IF(ISERROR(SEARCH("dfgg",$B1544)),IF(H1545="",G1544+ROUNDUP(VLOOKUP(D1545,Feuil2!$B$2:$C$250,2,FALSE)*6,0)/6/24,G1544+ROUNDUP(VLOOKUP(D1545,Feuil2!$B$2:$C$250,2,FALSE)*6,0)/6/24+$I$1),G1544+(11/12/24)),"")</f>
    </nc>
  </rcc>
  <rcc rId="429" sId="2">
    <nc r="G1548">
      <f>IFERROR(IF(ISERROR(SEARCH("dfgg",$B1547)),IF(H1548="",G1547+ROUNDUP(VLOOKUP(D1548,Feuil2!$B$2:$C$250,2,FALSE)*6,0)/6/24,G1547+ROUNDUP(VLOOKUP(D1548,Feuil2!$B$2:$C$250,2,FALSE)*6,0)/6/24+$I$1),G1547+(11/12/24)),"")</f>
    </nc>
  </rcc>
  <rcc rId="430" sId="2">
    <nc r="G1549">
      <f>IFERROR(IF(ISERROR(SEARCH("dfgg",$B1548)),IF(H1549="",G1548+ROUNDUP(VLOOKUP(D1549,Feuil2!$B$2:$C$250,2,FALSE)*6,0)/6/24,G1548+ROUNDUP(VLOOKUP(D1549,Feuil2!$B$2:$C$250,2,FALSE)*6,0)/6/24+$I$1),G1548+(11/12/24)),"")</f>
    </nc>
  </rcc>
  <rcc rId="431" sId="2">
    <nc r="G1550">
      <f>IFERROR(IF(ISERROR(SEARCH("dfgg",$B1549)),IF(H1550="",G1549+ROUNDUP(VLOOKUP(D1550,Feuil2!$B$2:$C$250,2,FALSE)*6,0)/6/24,G1549+ROUNDUP(VLOOKUP(D1550,Feuil2!$B$2:$C$250,2,FALSE)*6,0)/6/24+$I$1),G1549+(11/12/24)),"")</f>
    </nc>
  </rcc>
  <rcc rId="432" sId="2">
    <nc r="G1551">
      <f>IFERROR(IF(ISERROR(SEARCH("dfgg",$B1550)),IF(H1551="",G1550+ROUNDUP(VLOOKUP(D1551,Feuil2!$B$2:$C$250,2,FALSE)*6,0)/6/24,G1550+ROUNDUP(VLOOKUP(D1551,Feuil2!$B$2:$C$250,2,FALSE)*6,0)/6/24+$I$1),G1550+(11/12/24)),"")</f>
    </nc>
  </rcc>
  <rcc rId="433" sId="2">
    <nc r="G1552">
      <f>IFERROR(IF(ISERROR(SEARCH("dfgg",$B1551)),IF(H1552="",G1551+ROUNDUP(VLOOKUP(D1552,Feuil2!$B$2:$C$250,2,FALSE)*6,0)/6/24,G1551+ROUNDUP(VLOOKUP(D1552,Feuil2!$B$2:$C$250,2,FALSE)*6,0)/6/24+$I$1),G1551+(11/12/24)),"")</f>
    </nc>
  </rcc>
  <rcc rId="434" sId="2">
    <nc r="G1553">
      <f>IFERROR(IF(ISERROR(SEARCH("dfgg",$B1552)),IF(H1553="",G1552+ROUNDUP(VLOOKUP(D1553,Feuil2!$B$2:$C$250,2,FALSE)*6,0)/6/24,G1552+ROUNDUP(VLOOKUP(D1553,Feuil2!$B$2:$C$250,2,FALSE)*6,0)/6/24+$I$1),G1552+(11/12/24)),"")</f>
    </nc>
  </rcc>
  <rcc rId="435" sId="2">
    <nc r="G1554">
      <f>IFERROR(IF(ISERROR(SEARCH("dfgg",$B1553)),IF(H1554="",G1553+ROUNDUP(VLOOKUP(D1554,Feuil2!$B$2:$C$250,2,FALSE)*6,0)/6/24,G1553+ROUNDUP(VLOOKUP(D1554,Feuil2!$B$2:$C$250,2,FALSE)*6,0)/6/24+$I$1),G1553+(11/12/24)),"")</f>
    </nc>
  </rcc>
  <rcc rId="436" sId="2">
    <nc r="G1555">
      <f>IFERROR(IF(ISERROR(SEARCH("dfgg",$B1554)),IF(H1555="",G1554+ROUNDUP(VLOOKUP(D1555,Feuil2!$B$2:$C$250,2,FALSE)*6,0)/6/24,G1554+ROUNDUP(VLOOKUP(D1555,Feuil2!$B$2:$C$250,2,FALSE)*6,0)/6/24+$I$1),G1554+(11/12/24)),"")</f>
    </nc>
  </rcc>
  <rcc rId="437" sId="2">
    <nc r="G1556">
      <f>IFERROR(IF(ISERROR(SEARCH("dfgg",$B1555)),IF(H1556="",G1555+ROUNDUP(VLOOKUP(D1556,Feuil2!$B$2:$C$250,2,FALSE)*6,0)/6/24,G1555+ROUNDUP(VLOOKUP(D1556,Feuil2!$B$2:$C$250,2,FALSE)*6,0)/6/24+$I$1),G1555+(11/12/24)),"")</f>
    </nc>
  </rcc>
  <rcc rId="438" sId="2">
    <nc r="G1557">
      <f>IFERROR(IF(ISERROR(SEARCH("dfgg",$B1556)),IF(H1557="",G1556+ROUNDUP(VLOOKUP(D1557,Feuil2!$B$2:$C$250,2,FALSE)*6,0)/6/24,G1556+ROUNDUP(VLOOKUP(D1557,Feuil2!$B$2:$C$250,2,FALSE)*6,0)/6/24+$I$1),G1556+(11/12/24)),"")</f>
    </nc>
  </rcc>
  <rcc rId="439" sId="2">
    <nc r="G1558">
      <f>IFERROR(IF(ISERROR(SEARCH("dfgg",$B1557)),IF(H1558="",G1557+ROUNDUP(VLOOKUP(D1558,Feuil2!$B$2:$C$250,2,FALSE)*6,0)/6/24,G1557+ROUNDUP(VLOOKUP(D1558,Feuil2!$B$2:$C$250,2,FALSE)*6,0)/6/24+$I$1),G1557+(11/12/24)),"")</f>
    </nc>
  </rcc>
  <rcc rId="440" sId="2">
    <nc r="G1559">
      <f>IFERROR(IF(ISERROR(SEARCH("dfgg",$B1558)),IF(H1559="",G1558+ROUNDUP(VLOOKUP(D1559,Feuil2!$B$2:$C$250,2,FALSE)*6,0)/6/24,G1558+ROUNDUP(VLOOKUP(D1559,Feuil2!$B$2:$C$250,2,FALSE)*6,0)/6/24+$I$1),G1558+(11/12/24)),"")</f>
    </nc>
  </rcc>
  <rcc rId="441" sId="2">
    <nc r="G1567">
      <f>IFERROR(IF(ISERROR(SEARCH("dfgg",$B1566)),IF(H1567="",G1566+ROUNDUP(VLOOKUP(D1567,Feuil2!$B$2:$C$250,2,FALSE)*6,0)/6/24,G1566+ROUNDUP(VLOOKUP(D1567,Feuil2!$B$2:$C$250,2,FALSE)*6,0)/6/24+$I$1),G1566+(11/12/24)),"")</f>
    </nc>
  </rcc>
  <rrc rId="442" sId="2" ref="A1533:XFD1533" action="deleteRow">
    <undo index="45" exp="ref" v="1" dr="G1533" r="G1534" sId="2"/>
    <undo index="25" exp="ref" v="1" dr="G1533" r="G1534" sId="2"/>
    <undo index="9" exp="ref" v="1" dr="G1533" r="G1534" sId="2"/>
    <undo index="1" exp="ref" v="1" dr="$B1533" r="G1534" sId="2"/>
    <undo index="65535" exp="area" ref3D="1" dr="$F$1:$F$1048576" dn="Z_F75A0FC8_0A1B_4DE0_9A32_5143F6752B3E_.wvu.Cols" sId="2"/>
    <rfmt sheetId="2" xfDxf="1" sqref="A1533:XFD1533" start="0" length="0">
      <dxf>
        <alignment horizontal="center" vertical="center"/>
      </dxf>
    </rfmt>
    <rfmt sheetId="2" sqref="A153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33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33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cc rId="0" sId="2" dxf="1">
      <nc r="D1533" t="inlineStr">
        <is>
          <t>RINÇAGE</t>
        </is>
      </nc>
      <ndxf>
        <font>
          <b/>
          <sz val="8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ndxf>
    </rcc>
    <rfmt sheetId="2" sqref="E1533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533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533">
        <f>IFERROR(IF(ISERROR(SEARCH("dfgg",$B1532)),IF(H1533="",G1532+ROUNDUP(VLOOKUP(D1533,Feuil2!$B$2:$C$250,2,FALSE)*6,0)/6/24,G1532+ROUNDUP(VLOOKUP(D1533,Feuil2!$B$2:$C$250,2,FALSE)*6,0)/6/24+$I$1),G1532+(11/12/24)),"")</f>
      </nc>
      <n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53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33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33" start="0" length="0">
      <dxf>
        <numFmt numFmtId="167" formatCode="dd\.mm\.yyyy;@"/>
      </dxf>
    </rfmt>
    <rfmt sheetId="2" sqref="L1533" start="0" length="0">
      <dxf>
        <numFmt numFmtId="19" formatCode="dd/mm/yyyy"/>
      </dxf>
    </rfmt>
  </rrc>
  <rcc rId="443" sId="2">
    <nc r="G1534">
      <f>IFERROR(IF(ISERROR(SEARCH("dfgg",$B1533)),IF(H1534="",G1532+ROUNDUP(VLOOKUP(D1534,Feuil2!$B$2:$C$250,2,FALSE)*6,0)/6/24,G1532+ROUNDUP(VLOOKUP(D1534,Feuil2!$B$2:$C$250,2,FALSE)*6,0)/6/24+$I$1),G1532+(11/12/24)),"")</f>
    </nc>
  </rcc>
  <rcc rId="444" sId="2">
    <oc r="G1504">
      <f>IFERROR(IF(ISERROR(SEARCH("dfgg",#REF!)),IF(H1504="",#REF!+ROUNDUP(VLOOKUP(D1504,Feuil2!$B$2:$C$250,2,FALSE)*6,0)/6/24,#REF!+ROUNDUP(VLOOKUP(D1504,Feuil2!$B$2:$C$250,2,FALSE)*6,0)/6/24+$I$1),#REF!+(11/12/24)),"")</f>
    </oc>
    <nc r="G1504">
      <f>IFERROR(IF(ISERROR(SEARCH("dfgg",$B1503)),IF(H1504="",G1503+ROUNDUP(VLOOKUP(D1504,Feuil2!$B$2:$C$250,2,FALSE)*6,0)/6/24,G1503+ROUNDUP(VLOOKUP(D1504,Feuil2!$B$2:$C$250,2,FALSE)*6,0)/6/24+$I$1),G1503+(11/12/24)),"")</f>
    </nc>
  </rcc>
  <rcc rId="445" sId="2">
    <oc r="G1505">
      <f>IFERROR(IF(ISERROR(SEARCH("dfgg",$B1504)),IF(H1505="",G1504+ROUNDUP(VLOOKUP(D1505,Feuil2!$B$2:$C$250,2,FALSE)*6,0)/6/24,G1504+ROUNDUP(VLOOKUP(D1505,Feuil2!$B$2:$C$250,2,FALSE)*6,0)/6/24+$I$1),G1504+(11/12/24)),"")</f>
    </oc>
    <nc r="G1505">
      <f>IFERROR(IF(ISERROR(SEARCH("dfgg",$B1504)),IF(H1505="",G1504+ROUNDUP(VLOOKUP(D1505,Feuil2!$B$2:$C$250,2,FALSE)*6,0)/6/24,G1504+ROUNDUP(VLOOKUP(D1505,Feuil2!$B$2:$C$250,2,FALSE)*6,0)/6/24+$I$1),G1504+(11/12/24)),"")</f>
    </nc>
  </rcc>
  <rcc rId="446" sId="2">
    <oc r="G1506">
      <f>IFERROR(IF(ISERROR(SEARCH("dfgg",$B1505)),IF(H1506="",G1505+ROUNDUP(VLOOKUP(D1506,Feuil2!$B$2:$C$250,2,FALSE)*6,0)/6/24,G1505+ROUNDUP(VLOOKUP(D1506,Feuil2!$B$2:$C$250,2,FALSE)*6,0)/6/24+$I$1),G1505+(11/12/24)),"")</f>
    </oc>
    <nc r="G1506">
      <f>IFERROR(IF(ISERROR(SEARCH("dfgg",$B1505)),IF(H1506="",G1505+ROUNDUP(VLOOKUP(D1506,Feuil2!$B$2:$C$250,2,FALSE)*6,0)/6/24,G1505+ROUNDUP(VLOOKUP(D1506,Feuil2!$B$2:$C$250,2,FALSE)*6,0)/6/24+$I$1),G1505+(11/12/24)),"")</f>
    </nc>
  </rcc>
  <rcc rId="447" sId="2">
    <oc r="G1507">
      <f>IFERROR(IF(ISERROR(SEARCH("dfgg",$B1506)),IF(H1507="",G1506+ROUNDUP(VLOOKUP(D1507,Feuil2!$B$2:$C$250,2,FALSE)*6,0)/6/24,G1506+ROUNDUP(VLOOKUP(D1507,Feuil2!$B$2:$C$250,2,FALSE)*6,0)/6/24+$I$1),G1506+(11/12/24)),"")</f>
    </oc>
    <nc r="G1507">
      <f>IFERROR(IF(ISERROR(SEARCH("dfgg",$B1506)),IF(H1507="",G1506+ROUNDUP(VLOOKUP(D1507,Feuil2!$B$2:$C$250,2,FALSE)*6,0)/6/24,G1506+ROUNDUP(VLOOKUP(D1507,Feuil2!$B$2:$C$250,2,FALSE)*6,0)/6/24+$I$1),G1506+(11/12/24)),"")</f>
    </nc>
  </rcc>
  <rcc rId="448" sId="2">
    <oc r="G1508">
      <f>IFERROR(IF(ISERROR(SEARCH("dfgg",$B1507)),IF(H1508="",G1507+ROUNDUP(VLOOKUP(D1508,Feuil2!$B$2:$C$250,2,FALSE)*6,0)/6/24,G1507+ROUNDUP(VLOOKUP(D1508,Feuil2!$B$2:$C$250,2,FALSE)*6,0)/6/24+$I$1),G1507+(11/12/24)),"")</f>
    </oc>
    <nc r="G1508">
      <f>IFERROR(IF(ISERROR(SEARCH("dfgg",$B1507)),IF(H1508="",G1507+ROUNDUP(VLOOKUP(D1508,Feuil2!$B$2:$C$250,2,FALSE)*6,0)/6/24,G1507+ROUNDUP(VLOOKUP(D1508,Feuil2!$B$2:$C$250,2,FALSE)*6,0)/6/24+$I$1),G1507+(11/12/24)),"")</f>
    </nc>
  </rcc>
  <rcc rId="449" sId="2">
    <oc r="G1509">
      <f>IFERROR(IF(ISERROR(SEARCH("dfgg",$B1508)),IF(H1509="",G1508+ROUNDUP(VLOOKUP(D1509,Feuil2!$B$2:$C$250,2,FALSE)*6,0)/6/24,G1508+ROUNDUP(VLOOKUP(D1509,Feuil2!$B$2:$C$250,2,FALSE)*6,0)/6/24+$I$1),G1508+(11/12/24)),"")</f>
    </oc>
    <nc r="G1509">
      <f>IFERROR(IF(ISERROR(SEARCH("dfgg",$B1508)),IF(H1509="",G1508+ROUNDUP(VLOOKUP(D1509,Feuil2!$B$2:$C$250,2,FALSE)*6,0)/6/24,G1508+ROUNDUP(VLOOKUP(D1509,Feuil2!$B$2:$C$250,2,FALSE)*6,0)/6/24+$I$1),G1508+(11/12/24)),"")</f>
    </nc>
  </rcc>
  <rfmt sheetId="2" sqref="A1567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50" sId="2" odxf="1" dxf="1">
    <nc r="B1567" t="inlineStr">
      <is>
        <t>SCE Cacao Maigr C10 PALL/34963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451" sId="2" odxf="1" dxf="1">
    <nc r="C1567">
      <v>3031303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452" sId="2" odxf="1" dxf="1">
    <nc r="D1567">
      <v>22000474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453" sId="2" odxf="1" dxf="1">
    <nc r="E1567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67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67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67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67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68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54" sId="2" odxf="1" dxf="1">
    <nc r="B1568" t="inlineStr">
      <is>
        <t>SCE Cacao Maigr C10 PALL/34963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455" sId="2" odxf="1" dxf="1">
    <nc r="C1568">
      <v>3118607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456" sId="2" odxf="1" dxf="1">
    <nc r="D1568">
      <v>22000474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457" sId="2" odxf="1" dxf="1">
    <nc r="E1568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68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68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68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68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69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58" sId="2" odxf="1" dxf="1">
    <nc r="B1569" t="inlineStr">
      <is>
        <t>SCE Cacao Maigr C10 PALL/34963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459" sId="2" odxf="1" dxf="1">
    <nc r="C1569">
      <v>3118609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460" sId="2" odxf="1" dxf="1">
    <nc r="D1569">
      <v>22000474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461" sId="2" odxf="1" dxf="1">
    <nc r="E1569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69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69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69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69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70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62" sId="2" odxf="1" dxf="1">
    <nc r="B1570" t="inlineStr">
      <is>
        <t>SCE Cacao Maigr C10 PALL/34963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463" sId="2" odxf="1" dxf="1">
    <nc r="C1570">
      <v>3155235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464" sId="2" odxf="1" dxf="1">
    <nc r="D1570">
      <v>22000474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465" sId="2" odxf="1" dxf="1">
    <nc r="E1570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70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70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70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70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71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66" sId="2" odxf="1" dxf="1">
    <nc r="B1571" t="inlineStr">
      <is>
        <t>SCE Cacao Maigr C10 PALL/34963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467" sId="2" odxf="1" dxf="1">
    <nc r="C1571">
      <v>3155236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468" sId="2" odxf="1" dxf="1">
    <nc r="D1571">
      <v>22000474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469" sId="2" odxf="1" dxf="1">
    <nc r="E1571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71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71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71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71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470" sId="2" ref="A1567:XFD1567" action="insertRow">
    <undo index="65535" exp="area" ref3D="1" dr="$F$1:$F$1048576" dn="Z_F75A0FC8_0A1B_4DE0_9A32_5143F6752B3E_.wvu.Cols" sId="2"/>
  </rrc>
  <rfmt sheetId="2" sqref="B1567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567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471" sId="2" odxf="1" dxf="1">
    <nc r="D1567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567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567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fmt sheetId="2" sqref="L1567" start="0" length="0">
    <dxf>
      <numFmt numFmtId="19" formatCode="dd/mm/yyyy"/>
    </dxf>
  </rfmt>
  <rrc rId="472" sId="2" ref="A1570:XFD1570" action="insertRow">
    <undo index="65535" exp="area" ref3D="1" dr="$F$1:$F$1048576" dn="Z_F75A0FC8_0A1B_4DE0_9A32_5143F6752B3E_.wvu.Cols" sId="2"/>
  </rrc>
  <rfmt sheetId="2" sqref="B1570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570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473" sId="2" odxf="1" dxf="1">
    <nc r="D1570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570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570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fmt sheetId="2" sqref="L1570" start="0" length="0">
    <dxf>
      <numFmt numFmtId="19" formatCode="dd/mm/yyyy"/>
    </dxf>
  </rfmt>
  <rcc rId="474" sId="2">
    <nc r="G1567">
      <f>IFERROR(IF(ISERROR(SEARCH("dfgg",$B1566)),IF(H1567="",G1566+ROUNDUP(VLOOKUP(D1567,Feuil2!$B$2:$C$250,2,FALSE)*6,0)/6/24,G1566+ROUNDUP(VLOOKUP(D1567,Feuil2!$B$2:$C$250,2,FALSE)*6,0)/6/24+$I$1),G1566+(11/12/24)),"")</f>
    </nc>
  </rcc>
  <rcc rId="475" sId="2">
    <nc r="G1568">
      <f>IFERROR(IF(ISERROR(SEARCH("dfgg",$B1567)),IF(H1568="",G1567+ROUNDUP(VLOOKUP(D1568,Feuil2!$B$2:$C$250,2,FALSE)*6,0)/6/24,G1567+ROUNDUP(VLOOKUP(D1568,Feuil2!$B$2:$C$250,2,FALSE)*6,0)/6/24+$I$1),G1567+(11/12/24)),"")</f>
    </nc>
  </rcc>
  <rcc rId="476" sId="2">
    <nc r="G1569">
      <f>IFERROR(IF(ISERROR(SEARCH("dfgg",$B1568)),IF(H1569="",G1568+ROUNDUP(VLOOKUP(D1569,Feuil2!$B$2:$C$250,2,FALSE)*6,0)/6/24,G1568+ROUNDUP(VLOOKUP(D1569,Feuil2!$B$2:$C$250,2,FALSE)*6,0)/6/24+$I$1),G1568+(11/12/24)),"")</f>
    </nc>
  </rcc>
  <rcc rId="477" sId="2">
    <nc r="G1570">
      <f>IFERROR(IF(ISERROR(SEARCH("dfgg",$B1569)),IF(H1570="",G1569+ROUNDUP(VLOOKUP(D1570,Feuil2!$B$2:$C$250,2,FALSE)*6,0)/6/24,G1569+ROUNDUP(VLOOKUP(D1570,Feuil2!$B$2:$C$250,2,FALSE)*6,0)/6/24+$I$1),G1569+(11/12/24)),"")</f>
    </nc>
  </rcc>
  <rcc rId="478" sId="2">
    <nc r="G1571">
      <f>IFERROR(IF(ISERROR(SEARCH("dfgg",$B1570)),IF(H1571="",G1570+ROUNDUP(VLOOKUP(D1571,Feuil2!$B$2:$C$250,2,FALSE)*6,0)/6/24,G1570+ROUNDUP(VLOOKUP(D1571,Feuil2!$B$2:$C$250,2,FALSE)*6,0)/6/24+$I$1),G1570+(11/12/24)),"")</f>
    </nc>
  </rcc>
  <rcc rId="479" sId="2">
    <nc r="G1572">
      <f>IFERROR(IF(ISERROR(SEARCH("dfgg",$B1571)),IF(H1572="",G1571+ROUNDUP(VLOOKUP(D1572,Feuil2!$B$2:$C$250,2,FALSE)*6,0)/6/24,G1571+ROUNDUP(VLOOKUP(D1572,Feuil2!$B$2:$C$250,2,FALSE)*6,0)/6/24+$I$1),G1571+(11/12/24)),"")</f>
    </nc>
  </rcc>
  <rcc rId="480" sId="2">
    <nc r="G1573">
      <f>IFERROR(IF(ISERROR(SEARCH("dfgg",$B1572)),IF(H1573="",G1572+ROUNDUP(VLOOKUP(D1573,Feuil2!$B$2:$C$250,2,FALSE)*6,0)/6/24,G1572+ROUNDUP(VLOOKUP(D1573,Feuil2!$B$2:$C$250,2,FALSE)*6,0)/6/24+$I$1),G1572+(11/12/24)),"")</f>
    </nc>
  </rcc>
  <rfmt sheetId="2" sqref="B1559" start="0" length="0">
    <dxf>
      <font>
        <sz val="11"/>
        <color rgb="FFFF0000"/>
        <name val="MS Sans Serif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C1559" start="0" length="0">
    <dxf>
      <font>
        <b val="0"/>
        <sz val="11"/>
        <color rgb="FF000000"/>
        <name val="Verdana"/>
      </font>
      <fill>
        <patternFill>
          <bgColor theme="4" tint="0.59999389629810485"/>
        </patternFill>
      </fill>
    </dxf>
  </rfmt>
  <rcc rId="481" sId="2" odxf="1" dxf="1">
    <nc r="D1559" t="inlineStr">
      <is>
        <t>NEP</t>
      </is>
    </nc>
    <ndxf>
      <font>
        <sz val="11"/>
        <color rgb="FFFF0000"/>
        <name val="Verdana"/>
      </font>
      <fill>
        <patternFill>
          <bgColor theme="4" tint="0.59999389629810485"/>
        </patternFill>
      </fill>
    </ndxf>
  </rcc>
  <rfmt sheetId="2" sqref="E1559" start="0" length="0">
    <dxf>
      <font>
        <b val="0"/>
        <sz val="11"/>
        <color rgb="FF000000"/>
        <name val="Verdana"/>
      </font>
      <fill>
        <patternFill>
          <bgColor theme="4" tint="0.59999389629810485"/>
        </patternFill>
      </fill>
    </dxf>
  </rfmt>
  <rfmt sheetId="2" sqref="F1559" start="0" length="0">
    <dxf>
      <font>
        <b val="0"/>
        <sz val="12"/>
        <color indexed="10"/>
        <name val="Calibri"/>
        <scheme val="minor"/>
      </font>
      <fill>
        <patternFill>
          <bgColor theme="4" tint="0.59999389629810485"/>
        </patternFill>
      </fill>
    </dxf>
  </rfmt>
  <rfmt sheetId="2" sqref="H1559" start="0" length="0">
    <dxf>
      <numFmt numFmtId="0" formatCode="General"/>
    </dxf>
  </rfmt>
  <rcc rId="482" sId="2">
    <nc r="J1559" t="inlineStr">
      <is>
        <t/>
      </is>
    </nc>
  </rcc>
  <rcc rId="483" sId="2">
    <nc r="K1559" t="inlineStr">
      <is>
        <t/>
      </is>
    </nc>
  </rcc>
  <rcc rId="484" sId="2">
    <nc r="G1562">
      <f>IFERROR(IF(ISERROR(SEARCH("dfgg",$B1561)),IF(H1562="",G1561+ROUNDUP(VLOOKUP(D1562,Feuil2!$B$2:$C$250,2,FALSE)*6,0)/6/24,G1561+ROUNDUP(VLOOKUP(D1562,Feuil2!$B$2:$C$250,2,FALSE)*6,0)/6/24+$I$1),G1561+(11/12/24)),"")</f>
    </nc>
  </rcc>
  <rcc rId="485" sId="2">
    <nc r="G1563">
      <f>IFERROR(IF(ISERROR(SEARCH("dfgg",$B1562)),IF(H1563="",G1562+ROUNDUP(VLOOKUP(D1563,Feuil2!$B$2:$C$250,2,FALSE)*6,0)/6/24,G1562+ROUNDUP(VLOOKUP(D1563,Feuil2!$B$2:$C$250,2,FALSE)*6,0)/6/24+$I$1),G1562+(11/12/24)),"")</f>
    </nc>
  </rcc>
  <rcc rId="486" sId="2">
    <nc r="G1564">
      <f>IFERROR(IF(ISERROR(SEARCH("dfgg",$B1563)),IF(H1564="",G1563+ROUNDUP(VLOOKUP(D1564,Feuil2!$B$2:$C$250,2,FALSE)*6,0)/6/24,G1563+ROUNDUP(VLOOKUP(D1564,Feuil2!$B$2:$C$250,2,FALSE)*6,0)/6/24+$I$1),G1563+(11/12/24)),"")</f>
    </nc>
  </rcc>
  <rcc rId="487" sId="2">
    <nc r="G1565">
      <f>IFERROR(IF(ISERROR(SEARCH("dfgg",$B1564)),IF(H1565="",G1564+ROUNDUP(VLOOKUP(D1565,Feuil2!$B$2:$C$250,2,FALSE)*6,0)/6/24,G1564+ROUNDUP(VLOOKUP(D1565,Feuil2!$B$2:$C$250,2,FALSE)*6,0)/6/24+$I$1),G1564+(11/12/24)),"")</f>
    </nc>
  </rcc>
  <rcc rId="488" sId="2" numFmtId="23">
    <nc r="G1559">
      <f>IFERROR(IF(ISERROR(SEARCH("dfgg",$B1558)),IF(H1559="",G1558+ROUNDUP(VLOOKUP(D1559,Feuil2!$B$2:$C$250,2,FALSE)*6,0)/6/24,G1558+ROUNDUP(VLOOKUP(D1559,Feuil2!$B$2:$C$250,2,FALSE)*6,0)/6/24+$I$1),G1558+(11/12/24)),"")</f>
    </nc>
  </rcc>
  <rcc rId="489" sId="2">
    <nc r="G1560">
      <f>IFERROR(IF(ISERROR(SEARCH("dfgg",$B1559)),IF(H1560="",G1559+ROUNDUP(VLOOKUP(D1560,Feuil2!$B$2:$C$250,2,FALSE)*6,0)/6/24,G1559+ROUNDUP(VLOOKUP(D1560,Feuil2!$B$2:$C$250,2,FALSE)*6,0)/6/24+$I$1),G1559+(11/12/24)),"")</f>
    </nc>
  </rcc>
  <rcc rId="490" sId="2">
    <nc r="G1561">
      <f>IFERROR(IF(ISERROR(SEARCH("dfgg",$B1560)),IF(H1561="",G1560+ROUNDUP(VLOOKUP(D1561,Feuil2!$B$2:$C$250,2,FALSE)*6,0)/6/24,G1560+ROUNDUP(VLOOKUP(D1561,Feuil2!$B$2:$C$250,2,FALSE)*6,0)/6/24+$I$1),G1560+(11/12/24)),"")</f>
    </nc>
  </rcc>
  <rrc rId="491" sId="2" ref="A1523:XFD1523" action="insertRow">
    <undo index="65535" exp="area" ref3D="1" dr="$F$1:$F$1048576" dn="Z_F75A0FC8_0A1B_4DE0_9A32_5143F6752B3E_.wvu.Cols" sId="2"/>
  </rrc>
  <rfmt sheetId="2" sqref="B1523" start="0" length="0">
    <dxf>
      <border outline="0">
        <bottom style="thin">
          <color indexed="64"/>
        </bottom>
      </border>
    </dxf>
  </rfmt>
  <rfmt sheetId="2" sqref="C1523" start="0" length="0">
    <dxf>
      <border outline="0">
        <bottom style="thin">
          <color indexed="64"/>
        </bottom>
      </border>
    </dxf>
  </rfmt>
  <rcc rId="492" sId="2" odxf="1" dxf="1">
    <nc r="D1523" t="inlineStr">
      <is>
        <t>LUNDI</t>
      </is>
    </nc>
    <odxf>
      <border outline="0">
        <bottom/>
      </border>
    </odxf>
    <ndxf>
      <border outline="0">
        <bottom style="thin">
          <color indexed="64"/>
        </bottom>
      </border>
    </ndxf>
  </rcc>
  <rfmt sheetId="2" sqref="E1523" start="0" length="0">
    <dxf>
      <border outline="0">
        <bottom style="thin">
          <color indexed="64"/>
        </bottom>
      </border>
    </dxf>
  </rfmt>
  <rfmt sheetId="2" sqref="F1523" start="0" length="0">
    <dxf>
      <border outline="0">
        <bottom style="thin">
          <color indexed="64"/>
        </bottom>
      </border>
    </dxf>
  </rfmt>
  <rcc rId="493" sId="2">
    <nc r="I1523">
      <f>IFERROR(E1523*VLOOKUP(D1523,#REF!,5,FALSE),0)</f>
    </nc>
  </rcc>
  <rcc rId="494" sId="2" numFmtId="23">
    <nc r="G1523">
      <v>43661.291666666664</v>
    </nc>
  </rcc>
  <rcc rId="495" sId="2">
    <nc r="G1524">
      <f>IFERROR(IF(ISERROR(SEARCH("dfgg",$B1523)),IF(H1524="",G1523+ROUNDUP(VLOOKUP(D1524,Feuil2!$B$2:$C$250,2,FALSE)*6,0)/6/24,G1523+ROUNDUP(VLOOKUP(D1524,Feuil2!$B$2:$C$250,2,FALSE)*6,0)/6/24+$I$1),G1523+(11/12/24)),"")</f>
    </nc>
  </rcc>
  <rcc rId="496" sId="2" numFmtId="23">
    <nc r="G1547">
      <v>43663.208333333336</v>
    </nc>
  </rcc>
  <rfmt sheetId="2" sqref="D1547" start="0" length="0">
    <dxf>
      <font>
        <sz val="11"/>
        <color rgb="FFFF0000"/>
        <name val="Verdana"/>
      </font>
    </dxf>
  </rfmt>
  <rfmt sheetId="2" sqref="A1547:XFD1547">
    <dxf>
      <alignment wrapText="1"/>
    </dxf>
  </rfmt>
  <rfmt sheetId="2" sqref="A1547:XFD1547">
    <dxf>
      <alignment wrapText="0"/>
    </dxf>
  </rfmt>
  <rfmt sheetId="2" sqref="A1547:XFD1547">
    <dxf>
      <alignment horizontal="general"/>
    </dxf>
  </rfmt>
  <rcc rId="497" sId="2">
    <nc r="C1547" t="inlineStr">
      <is>
        <t>NETTOYAGE INTERMÉDIAIRE ATELIER SAUCE</t>
      </is>
    </nc>
  </rcc>
  <rfmt sheetId="2" sqref="C1547" start="0" length="2147483647">
    <dxf>
      <font>
        <color rgb="FFFF0000"/>
      </font>
    </dxf>
  </rfmt>
  <rfmt sheetId="2" sqref="C1547" start="0" length="2147483647">
    <dxf>
      <font>
        <b/>
      </font>
    </dxf>
  </rfmt>
  <rfmt sheetId="2" sqref="B1547:F1547">
    <dxf>
      <fill>
        <patternFill>
          <bgColor theme="7" tint="0.59999389629810485"/>
        </patternFill>
      </fill>
    </dxf>
  </rfmt>
  <rfmt sheetId="2" sqref="G1547">
    <dxf>
      <alignment horizontal="center"/>
    </dxf>
  </rfmt>
  <rfmt sheetId="2" sqref="A1575" start="0" length="0">
    <dxf>
      <fill>
        <patternFill>
          <bgColor rgb="FFFFFFCC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2" sqref="B1575" start="0" length="0">
    <dxf>
      <font>
        <b/>
        <sz val="11"/>
        <name val="MS Sans Serif"/>
      </font>
      <fill>
        <patternFill patternType="solid">
          <bgColor rgb="FFCCCC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498" sId="2" odxf="1" dxf="1">
    <nc r="C1575" t="inlineStr">
      <is>
        <t>NETTOYAGE ATELIER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/>
      <border outline="0">
        <top/>
        <bottom/>
      </border>
    </odxf>
    <ndxf>
      <font>
        <b/>
        <sz val="11"/>
        <color rgb="FF000000"/>
        <name val="MS Sans Serif"/>
        <family val="2"/>
        <scheme val="none"/>
      </font>
      <fill>
        <patternFill patternType="solid">
          <bgColor rgb="FFCCCCFF"/>
        </patternFill>
      </fill>
      <alignment horizontal="center" vertical="center"/>
      <border outline="0">
        <top style="thin">
          <color indexed="64"/>
        </top>
        <bottom style="thin">
          <color indexed="64"/>
        </bottom>
      </border>
    </ndxf>
  </rcc>
  <rfmt sheetId="2" sqref="D1575" start="0" length="0">
    <dxf>
      <font>
        <b/>
        <sz val="11"/>
        <color rgb="FF000000"/>
        <name val="MS Sans Serif"/>
      </font>
      <fill>
        <patternFill patternType="solid">
          <bgColor rgb="FFCCCCFF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E1575" start="0" length="0">
    <dxf>
      <font>
        <b/>
        <sz val="11"/>
        <color rgb="FF000000"/>
        <name val="MS Sans Serif"/>
      </font>
      <fill>
        <patternFill patternType="solid">
          <bgColor rgb="FFCCCCFF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F1575" start="0" length="0">
    <dxf>
      <font>
        <b/>
        <sz val="12"/>
        <color indexed="10"/>
        <name val="Calibri"/>
        <scheme val="minor"/>
      </font>
      <fill>
        <patternFill patternType="solid">
          <bgColor rgb="FFCCCCFF"/>
        </patternFill>
      </fill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575" start="0" length="0">
    <dxf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H157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75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99" sId="2" odxf="1" dxf="1">
    <nc r="K1575">
      <f>IF(ISNA(VLOOKUP(C1575,'\\fr-file-1\Data\Production\SAUCES\J.Dom\planning sauces\sauces 2019\[planning sauce S03.xlsx]Sheet1'!$B:$AS,43,FALSE)),"",VLOOKUP(C1575,'\\fr-file-1\Data\Production\SAUCES\J.Dom\planning sauces\sauces 2019\[planning sauce S03.xlsx]Sheet1'!$B:$AS,43,FALSE))</f>
    </nc>
    <odxf>
      <numFmt numFmtId="0" formatCode="General"/>
    </odxf>
    <ndxf>
      <numFmt numFmtId="19" formatCode="dd/mm/yyyy"/>
    </ndxf>
  </rcc>
  <rcc rId="500" sId="2" odxf="1">
    <nc r="L1575">
      <f>IF(ISNA(VLOOKUP(C1575,'\\fr-file-1\Data\Production\SAUCES\J.Dom\planning sauces\sauces 2019\[planning sauce S03.xlsx]Sheet1'!$B:$AS,44,FALSE)),"",VLOOKUP(C1575,'\\fr-file-1\Data\Production\SAUCES\J.Dom\planning sauces\sauces 2019\[planning sauce S03.xlsx]Sheet1'!$B:$AS,44,FALSE))</f>
    </nc>
    <odxf/>
  </rcc>
  <rcc rId="501" sId="2" numFmtId="23">
    <nc r="G1575">
      <v>43665.875</v>
    </nc>
  </rcc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PHS!$2:$1266</formula>
    <oldFormula>PHS!$2:$1266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06" sId="2" ref="A1545:XFD1547" action="insertRow">
    <undo index="65535" exp="area" ref3D="1" dr="$F$1:$F$1048576" dn="Z_F75A0FC8_0A1B_4DE0_9A32_5143F6752B3E_.wvu.Cols" sId="2"/>
  </rrc>
  <rfmt sheetId="2" sqref="B1545" start="0" length="0">
    <dxf>
      <font>
        <b val="0"/>
        <sz val="11"/>
        <color rgb="FFFF0000"/>
        <name val="Verdana"/>
      </font>
      <fill>
        <patternFill>
          <bgColor rgb="FFFFFFFF"/>
        </patternFill>
      </fill>
    </dxf>
  </rfmt>
  <rfmt sheetId="2" sqref="C1545" start="0" length="0">
    <dxf>
      <font>
        <b val="0"/>
        <sz val="11"/>
        <color rgb="FF000000"/>
        <name val="Verdana"/>
      </font>
      <fill>
        <patternFill>
          <bgColor rgb="FFFFC000"/>
        </patternFill>
      </fill>
    </dxf>
  </rfmt>
  <rfmt sheetId="2" sqref="D1545" start="0" length="0">
    <dxf>
      <font>
        <b val="0"/>
        <sz val="11"/>
        <color rgb="FF000000"/>
        <name val="Verdana"/>
      </font>
      <fill>
        <patternFill>
          <bgColor rgb="FFFFFFFF"/>
        </patternFill>
      </fill>
    </dxf>
  </rfmt>
  <rcc rId="507" sId="2" odxf="1" dxf="1">
    <nc r="E1545">
      <v>1600</v>
    </nc>
    <odxf>
      <font>
        <b/>
        <sz val="11"/>
        <color rgb="FF000000"/>
        <name val="Verdana"/>
      </font>
      <fill>
        <patternFill>
          <bgColor theme="9" tint="0.59999389629810485"/>
        </patternFill>
      </fill>
    </odxf>
    <ndxf>
      <font>
        <b val="0"/>
        <sz val="11"/>
        <color rgb="FF000000"/>
        <name val="Verdana"/>
      </font>
      <fill>
        <patternFill>
          <bgColor rgb="FFFFFFFF"/>
        </patternFill>
      </fill>
    </ndxf>
  </rcc>
  <rfmt sheetId="2" sqref="F1545" start="0" length="0">
    <dxf>
      <font>
        <b val="0"/>
        <sz val="12"/>
        <color indexed="10"/>
        <name val="Calibri"/>
        <scheme val="minor"/>
      </font>
      <fill>
        <patternFill patternType="none">
          <bgColor indexed="65"/>
        </patternFill>
      </fill>
    </dxf>
  </rfmt>
  <rfmt sheetId="2" sqref="L1545" start="0" length="0">
    <dxf>
      <numFmt numFmtId="0" formatCode="General"/>
    </dxf>
  </rfmt>
  <rfmt sheetId="2" sqref="B1546" start="0" length="0">
    <dxf>
      <font>
        <b val="0"/>
        <sz val="11"/>
        <color rgb="FFFF0000"/>
        <name val="Verdana"/>
      </font>
      <fill>
        <patternFill>
          <bgColor rgb="FFFFFFFF"/>
        </patternFill>
      </fill>
    </dxf>
  </rfmt>
  <rfmt sheetId="2" sqref="C1546" start="0" length="0">
    <dxf>
      <font>
        <b val="0"/>
        <sz val="11"/>
        <color rgb="FF000000"/>
        <name val="Verdana"/>
      </font>
      <fill>
        <patternFill>
          <bgColor rgb="FFFFC000"/>
        </patternFill>
      </fill>
    </dxf>
  </rfmt>
  <rfmt sheetId="2" sqref="D1546" start="0" length="0">
    <dxf>
      <font>
        <b val="0"/>
        <sz val="11"/>
        <color rgb="FF000000"/>
        <name val="Verdana"/>
      </font>
      <fill>
        <patternFill>
          <bgColor rgb="FFFFFFFF"/>
        </patternFill>
      </fill>
    </dxf>
  </rfmt>
  <rcc rId="508" sId="2" odxf="1" dxf="1">
    <nc r="E1546">
      <v>1600</v>
    </nc>
    <odxf>
      <font>
        <b/>
        <sz val="11"/>
        <color rgb="FF000000"/>
        <name val="Verdana"/>
      </font>
      <fill>
        <patternFill>
          <bgColor theme="9" tint="0.59999389629810485"/>
        </patternFill>
      </fill>
    </odxf>
    <ndxf>
      <font>
        <b val="0"/>
        <sz val="11"/>
        <color rgb="FF000000"/>
        <name val="Verdana"/>
      </font>
      <fill>
        <patternFill>
          <bgColor rgb="FFFFFFFF"/>
        </patternFill>
      </fill>
    </ndxf>
  </rcc>
  <rfmt sheetId="2" sqref="F1546" start="0" length="0">
    <dxf>
      <font>
        <b val="0"/>
        <sz val="12"/>
        <color indexed="10"/>
        <name val="Calibri"/>
        <scheme val="minor"/>
      </font>
      <fill>
        <patternFill patternType="none">
          <bgColor indexed="65"/>
        </patternFill>
      </fill>
    </dxf>
  </rfmt>
  <rfmt sheetId="2" sqref="L1546" start="0" length="0">
    <dxf>
      <numFmt numFmtId="0" formatCode="General"/>
    </dxf>
  </rfmt>
  <rcc rId="509" sId="2">
    <nc r="D1547" t="inlineStr">
      <is>
        <t>RINÇAGE</t>
      </is>
    </nc>
  </rcc>
  <rcc rId="510" sId="2">
    <nc r="C1545">
      <v>3302289</v>
    </nc>
  </rcc>
  <rcc rId="511" sId="2">
    <nc r="D1545">
      <v>22000372</v>
    </nc>
  </rcc>
  <rcc rId="512" sId="2">
    <nc r="C1546">
      <v>3313705</v>
    </nc>
  </rcc>
  <rcc rId="513" sId="2">
    <nc r="D1546">
      <v>22000372</v>
    </nc>
  </rcc>
  <rcc rId="514" sId="2">
    <nc r="B1545" t="inlineStr">
      <is>
        <t>SCE Caramel BS C3 PALL/0371</t>
      </is>
    </nc>
  </rcc>
  <rcc rId="515" sId="2">
    <nc r="B1546" t="inlineStr">
      <is>
        <t>SCE Caramel BS C3 PALL/0371</t>
      </is>
    </nc>
  </rcc>
  <rcc rId="516" sId="2">
    <nc r="G1545">
      <f>IFERROR(IF(ISERROR(SEARCH("dfgg",$B1544)),IF(H1545="",G1544+ROUNDUP(VLOOKUP(D1545,Feuil2!$B$2:$C$250,2,FALSE)*6,0)/6/24,G1544+ROUNDUP(VLOOKUP(D1545,Feuil2!$B$2:$C$250,2,FALSE)*6,0)/6/24+$I$1),G1544+(11/12/24)),"")</f>
    </nc>
  </rcc>
  <rcc rId="517" sId="2">
    <nc r="G1546">
      <f>IFERROR(IF(ISERROR(SEARCH("dfgg",$B1545)),IF(H1546="",G1545+ROUNDUP(VLOOKUP(D1546,Feuil2!$B$2:$C$250,2,FALSE)*6,0)/6/24,G1545+ROUNDUP(VLOOKUP(D1546,Feuil2!$B$2:$C$250,2,FALSE)*6,0)/6/24+$I$1),G1545+(11/12/24)),"")</f>
    </nc>
  </rcc>
  <rcc rId="518" sId="2">
    <nc r="G1547">
      <f>IFERROR(IF(ISERROR(SEARCH("dfgg",$B1546)),IF(H1547="",G1546+ROUNDUP(VLOOKUP(D1547,Feuil2!$B$2:$C$250,2,FALSE)*6,0)/6/24,G1546+ROUNDUP(VLOOKUP(D1547,Feuil2!$B$2:$C$250,2,FALSE)*6,0)/6/24+$I$1),G1546+(11/12/24)),"")</f>
    </nc>
  </rcc>
  <rcc rId="519" sId="2">
    <oc r="G1548">
      <f>IFERROR(IF(ISERROR(SEARCH("dfgg",$B1544)),IF(H1548="",G1544+ROUNDUP(VLOOKUP(D1548,Feuil2!$B$2:$C$250,2,FALSE)*6,0)/6/24,G1544+ROUNDUP(VLOOKUP(D1548,Feuil2!$B$2:$C$250,2,FALSE)*6,0)/6/24+$I$1),G1544+(11/12/24)),"")</f>
    </oc>
    <nc r="G1548">
      <f>IFERROR(IF(ISERROR(SEARCH("dfgg",$B1547)),IF(H1548="",G1547+ROUNDUP(VLOOKUP(D1548,Feuil2!$B$2:$C$250,2,FALSE)*6,0)/6/24,G1547+ROUNDUP(VLOOKUP(D1548,Feuil2!$B$2:$C$250,2,FALSE)*6,0)/6/24+$I$1),G1547+(11/12/24)),"")</f>
    </nc>
  </rcc>
  <rcc rId="520" sId="2" numFmtId="23">
    <oc r="G1550">
      <v>43663.208333333336</v>
    </oc>
    <nc r="G1550">
      <v>43663.416666666664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1" sId="2">
    <nc r="H1570" t="inlineStr">
      <is>
        <t>recyclage ?</t>
      </is>
    </nc>
  </rcc>
  <rcc rId="522" sId="2">
    <nc r="H1526" t="inlineStr">
      <is>
        <t>recyclage ?</t>
      </is>
    </nc>
  </rcc>
  <rcc rId="523" sId="2">
    <nc r="H1527" t="inlineStr">
      <is>
        <t>recyclage ?</t>
      </is>
    </nc>
  </rcc>
  <rcc rId="524" sId="2">
    <nc r="H1545" t="inlineStr">
      <is>
        <t>recyclage</t>
      </is>
    </nc>
  </rcc>
  <rcc rId="525" sId="2">
    <nc r="H1546" t="inlineStr">
      <is>
        <t>recyclage</t>
      </is>
    </nc>
  </rcc>
  <rcc rId="526" sId="2">
    <nc r="H1551" t="inlineStr">
      <is>
        <t>recyclage ?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7" sId="2">
    <nc r="H1524" t="inlineStr">
      <is>
        <t>[VAYRES]</t>
      </is>
    </nc>
  </rcc>
  <rcc rId="528" sId="2">
    <nc r="H1535" t="inlineStr">
      <is>
        <t>[VAYRES]</t>
      </is>
    </nc>
  </rcc>
  <rcc rId="529" sId="2">
    <nc r="H1534" t="inlineStr">
      <is>
        <t>même cuisson que 22000055 [VAYRES]</t>
      </is>
    </nc>
  </rcc>
  <rfmt sheetId="2" xfDxf="1" sqref="H1533" start="0" length="0">
    <dxf>
      <font>
        <sz val="12"/>
        <color indexed="10"/>
        <name val="Calibri"/>
        <scheme val="minor"/>
      </font>
      <numFmt numFmtId="21" formatCode="dd\-mmm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30" sId="2">
    <nc r="H1533" t="inlineStr">
      <is>
        <t>même cuisson que 22000142 à 300 KG</t>
      </is>
    </nc>
  </rcc>
  <rcc rId="531" sId="2">
    <nc r="H1539" t="inlineStr">
      <is>
        <t>[VAYRES]</t>
      </is>
    </nc>
  </rcc>
  <rcc rId="532" sId="2">
    <nc r="H1540" t="inlineStr">
      <is>
        <t>[VAYRES]</t>
      </is>
    </nc>
  </rcc>
  <rcc rId="533" sId="2">
    <nc r="H1542" t="inlineStr">
      <is>
        <t>[VAYRES]</t>
      </is>
    </nc>
  </rcc>
  <rcc rId="534" sId="2">
    <nc r="H1543" t="inlineStr">
      <is>
        <t>[VAYRES]</t>
      </is>
    </nc>
  </rcc>
  <rcc rId="535" sId="2">
    <nc r="H1548" t="inlineStr">
      <is>
        <t>[DANGÉ]</t>
      </is>
    </nc>
  </rcc>
  <rcc rId="536" sId="2">
    <nc r="H1568" t="inlineStr">
      <is>
        <t>[VAYRES]</t>
      </is>
    </nc>
  </rcc>
  <rcc rId="537" sId="2">
    <nc r="H1575" t="inlineStr">
      <is>
        <t>ajustement fin de semaine</t>
      </is>
    </nc>
  </rcc>
  <rcc rId="538" sId="2">
    <nc r="H1576" t="inlineStr">
      <is>
        <t>ajustement fin de semaine</t>
      </is>
    </nc>
  </rcc>
  <rcc rId="539" sId="2">
    <nc r="H1577" t="inlineStr">
      <is>
        <t>ajustement fin de semaine</t>
      </is>
    </nc>
  </rcc>
  <rcc rId="540" sId="2">
    <nc r="H1572" t="inlineStr">
      <is>
        <t>ajustement fin de semaine</t>
      </is>
    </nc>
  </rcc>
  <rcc rId="541" sId="2">
    <nc r="H1573" t="inlineStr">
      <is>
        <t>ajustement fin de semaine</t>
      </is>
    </nc>
  </rcc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PHS!$2:$1266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CCB14D7-39B9-453A-BF20-39B53EFE65BB}" action="delete"/>
  <rdn rId="0" localSheetId="2" customView="1" name="Z_5CCB14D7_39B9_453A_BF20_39B53EFE65BB_.wvu.PrintArea" hidden="1" oldHidden="1">
    <formula>PHS!$A$1491:$H$1510</formula>
    <oldFormula>PHS!$A$609:$I$630</oldFormula>
  </rdn>
  <rdn rId="0" localSheetId="2" customView="1" name="Z_5CCB14D7_39B9_453A_BF20_39B53EFE65BB_.wvu.PrintTitles" hidden="1" oldHidden="1">
    <formula>PHS!$1:$1</formula>
    <oldFormula>PHS!$1:$1</oldFormula>
  </rdn>
  <rdn rId="0" localSheetId="3" customView="1" name="Z_5CCB14D7_39B9_453A_BF20_39B53EFE65BB_.wvu.FilterData" hidden="1" oldHidden="1">
    <formula>Feuil2!$B$1:$C$205</formula>
    <oldFormula>Feuil2!$B$1:$C$205</oldFormula>
  </rdn>
  <rcv guid="{5CCB14D7-39B9-453A-BF20-39B53EFE65BB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2">
    <oc r="H1545" t="inlineStr">
      <is>
        <t>recyclage</t>
      </is>
    </oc>
    <nc r="H1545" t="inlineStr">
      <is>
        <t>150 KG en seaux, reste en recyclage</t>
      </is>
    </nc>
  </rcc>
  <rcc rId="550" sId="2">
    <oc r="H1546" t="inlineStr">
      <is>
        <t>recyclage</t>
      </is>
    </oc>
    <nc r="H1546" t="inlineStr">
      <is>
        <t>reste en recyclage recyclage</t>
      </is>
    </nc>
  </rcc>
  <rcc rId="551" sId="2">
    <oc r="H1526" t="inlineStr">
      <is>
        <t>recyclage ?</t>
      </is>
    </oc>
    <nc r="H1526"/>
  </rcc>
  <rcc rId="552" sId="2">
    <oc r="H1527" t="inlineStr">
      <is>
        <t>recyclage ?</t>
      </is>
    </oc>
    <nc r="H1527"/>
  </rcc>
  <rcc rId="553" sId="2">
    <nc r="H1549" t="inlineStr">
      <is>
        <t>dont 16 bac 2.5L pour R&amp;D</t>
      </is>
    </nc>
  </rcc>
  <rcc rId="554" sId="2">
    <oc r="H1551" t="inlineStr">
      <is>
        <t>recyclage ?</t>
      </is>
    </oc>
    <nc r="H1551" t="inlineStr">
      <is>
        <t>recyclage à intégrer</t>
      </is>
    </nc>
  </rcc>
  <rcc rId="555" sId="2">
    <oc r="H1570" t="inlineStr">
      <is>
        <t>recyclage ?</t>
      </is>
    </oc>
    <nc r="H1570" t="inlineStr">
      <is>
        <t>recyclage à vérifier</t>
      </is>
    </nc>
  </rcc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60" sId="2" ref="A1532:XFD1533" action="insertRow">
    <undo index="65535" exp="area" ref3D="1" dr="$F$1:$F$1048576" dn="Z_F75A0FC8_0A1B_4DE0_9A32_5143F6752B3E_.wvu.Cols" sId="2"/>
  </rrc>
  <rcc rId="561" sId="2" xfDxf="1" dxf="1">
    <nc r="D1532">
      <v>22000492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</border>
    </ndxf>
  </rcc>
  <rcc rId="562" sId="2" xfDxf="1" dxf="1">
    <nc r="B1532" t="inlineStr">
      <is>
        <t>SCE Framboise C3 PALL/35143</t>
      </is>
    </nc>
    <ndxf>
      <font>
        <sz val="11"/>
        <name val="Verdana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top style="thin">
          <color indexed="64"/>
        </top>
      </border>
    </ndxf>
  </rcc>
  <rcc rId="563" sId="2" xfDxf="1" dxf="1">
    <nc r="C1532">
      <v>3302302</v>
    </nc>
    <ndxf>
      <font>
        <sz val="11"/>
        <color rgb="FF000000"/>
        <name val="Verdana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564" sId="2">
    <nc r="E1532">
      <v>800</v>
    </nc>
  </rcc>
  <rcc rId="565" sId="2">
    <nc r="H1532" t="inlineStr">
      <is>
        <t>200 KG en fûts + 600 KG pallecon à congeler</t>
      </is>
    </nc>
  </rcc>
  <rcc rId="566" sId="2" xfDxf="1" dxf="1">
    <nc r="D1533">
      <v>22000266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</border>
    </ndxf>
  </rcc>
  <rcc rId="567" sId="2" xfDxf="1" dxf="1">
    <nc r="B1533" t="inlineStr">
      <is>
        <t>SCE Framboise C14 FUT/0351</t>
      </is>
    </nc>
    <ndxf>
      <font>
        <sz val="11"/>
        <name val="Verdana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top style="thin">
          <color indexed="64"/>
        </top>
      </border>
    </ndxf>
  </rcc>
  <rcc rId="568" sId="2" xfDxf="1" dxf="1">
    <nc r="C1533">
      <v>3351972</v>
    </nc>
    <ndxf>
      <font>
        <sz val="11"/>
        <color rgb="FF000000"/>
        <name val="Verdana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569" sId="2">
    <nc r="E1533">
      <v>600</v>
    </nc>
  </rcc>
  <rrc rId="570" sId="2" ref="A1535:XFD1536" action="insertRow">
    <undo index="65535" exp="area" ref3D="1" dr="$F$1:$F$1048576" dn="Z_F75A0FC8_0A1B_4DE0_9A32_5143F6752B3E_.wvu.Cols" sId="2"/>
  </rrc>
  <rfmt sheetId="2" sqref="B1535" start="0" length="0">
    <dxf>
      <font>
        <b val="0"/>
        <sz val="11"/>
        <color rgb="FFFF0000"/>
        <name val="Verdana"/>
      </font>
      <fill>
        <patternFill>
          <bgColor rgb="FFFFFFFF"/>
        </patternFill>
      </fill>
    </dxf>
  </rfmt>
  <rfmt sheetId="2" sqref="C1535" start="0" length="0">
    <dxf>
      <font>
        <sz val="11"/>
        <color rgb="FF000000"/>
        <name val="Verdana"/>
      </font>
      <fill>
        <patternFill>
          <bgColor rgb="FFFFC000"/>
        </patternFill>
      </fill>
    </dxf>
  </rfmt>
  <rfmt sheetId="2" sqref="D1535" start="0" length="0">
    <dxf>
      <font>
        <b val="0"/>
        <sz val="11"/>
        <color rgb="FF000000"/>
        <name val="Verdana"/>
      </font>
      <fill>
        <patternFill>
          <bgColor rgb="FFFFFFFF"/>
        </patternFill>
      </fill>
    </dxf>
  </rfmt>
  <rfmt sheetId="2" sqref="E1535" start="0" length="0">
    <dxf>
      <font>
        <sz val="11"/>
        <color rgb="FF000000"/>
        <name val="Verdana"/>
      </font>
      <fill>
        <patternFill>
          <bgColor rgb="FFFFFFFF"/>
        </patternFill>
      </fill>
    </dxf>
  </rfmt>
  <rfmt sheetId="2" sqref="F1535" start="0" length="0">
    <dxf>
      <font>
        <sz val="12"/>
        <color indexed="10"/>
        <name val="Calibri"/>
        <scheme val="minor"/>
      </font>
      <fill>
        <patternFill patternType="none">
          <bgColor indexed="65"/>
        </patternFill>
      </fill>
    </dxf>
  </rfmt>
  <rfmt sheetId="2" sqref="H1535" start="0" length="0">
    <dxf>
      <numFmt numFmtId="21" formatCode="dd\-mmm"/>
    </dxf>
  </rfmt>
  <rfmt sheetId="2" sqref="L1535" start="0" length="0">
    <dxf>
      <numFmt numFmtId="0" formatCode="General"/>
    </dxf>
  </rfmt>
  <rfmt sheetId="2" sqref="B1536" start="0" length="0">
    <dxf>
      <font>
        <b val="0"/>
        <sz val="11"/>
        <color rgb="FFFF0000"/>
        <name val="Verdana"/>
      </font>
      <fill>
        <patternFill>
          <bgColor rgb="FFFFFFFF"/>
        </patternFill>
      </fill>
    </dxf>
  </rfmt>
  <rfmt sheetId="2" sqref="C1536" start="0" length="0">
    <dxf>
      <font>
        <sz val="11"/>
        <color rgb="FF000000"/>
        <name val="Verdana"/>
      </font>
      <fill>
        <patternFill>
          <bgColor rgb="FFFFC000"/>
        </patternFill>
      </fill>
    </dxf>
  </rfmt>
  <rfmt sheetId="2" sqref="D1536" start="0" length="0">
    <dxf>
      <font>
        <b val="0"/>
        <sz val="11"/>
        <color rgb="FF000000"/>
        <name val="Verdana"/>
      </font>
      <fill>
        <patternFill>
          <bgColor rgb="FFFFFFFF"/>
        </patternFill>
      </fill>
    </dxf>
  </rfmt>
  <rfmt sheetId="2" sqref="E1536" start="0" length="0">
    <dxf>
      <font>
        <sz val="11"/>
        <color rgb="FF000000"/>
        <name val="Verdana"/>
      </font>
      <fill>
        <patternFill>
          <bgColor rgb="FFFFFFFF"/>
        </patternFill>
      </fill>
    </dxf>
  </rfmt>
  <rfmt sheetId="2" sqref="F1536" start="0" length="0">
    <dxf>
      <font>
        <sz val="12"/>
        <color indexed="10"/>
        <name val="Calibri"/>
        <scheme val="minor"/>
      </font>
      <fill>
        <patternFill patternType="none">
          <bgColor indexed="65"/>
        </patternFill>
      </fill>
    </dxf>
  </rfmt>
  <rfmt sheetId="2" sqref="H1536" start="0" length="0">
    <dxf>
      <numFmt numFmtId="21" formatCode="dd\-mmm"/>
    </dxf>
  </rfmt>
  <rfmt sheetId="2" sqref="L1536" start="0" length="0">
    <dxf>
      <numFmt numFmtId="0" formatCode="General"/>
    </dxf>
  </rfmt>
  <rcc rId="571" sId="2" xfDxf="1" dxf="1">
    <nc r="D1535">
      <v>22000445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</border>
    </ndxf>
  </rcc>
  <rfmt sheetId="2" xfDxf="1" sqref="E1535" start="0" length="0">
    <dxf>
      <font>
        <sz val="11"/>
        <color rgb="FF000000"/>
        <name val="Verdana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</border>
    </dxf>
  </rfmt>
  <rcc rId="572" sId="2" odxf="1" dxf="1">
    <nc r="B1535" t="inlineStr">
      <is>
        <t>SCE Caramel BS C10 PALL/35135</t>
      </is>
    </nc>
    <ndxf>
      <font>
        <sz val="11"/>
        <color rgb="FF000000"/>
        <name val="Verdana"/>
      </font>
      <border outline="0">
        <left/>
      </border>
    </ndxf>
  </rcc>
  <rcc rId="573" sId="2" odxf="1" dxf="1">
    <nc r="B1536" t="inlineStr">
      <is>
        <t>SCE Caramel BS C10 PALL/35135</t>
      </is>
    </nc>
    <ndxf>
      <font>
        <sz val="11"/>
        <color rgb="FF000000"/>
        <name val="Verdana"/>
      </font>
      <border outline="0">
        <left/>
      </border>
    </ndxf>
  </rcc>
  <rcc rId="574" sId="2">
    <nc r="D1536">
      <v>22000445</v>
    </nc>
  </rcc>
  <rcc rId="575" sId="2" xfDxf="1" dxf="1">
    <nc r="C1535">
      <v>3351973</v>
    </nc>
    <ndxf>
      <font>
        <sz val="11"/>
        <color rgb="FF000000"/>
        <name val="Verdana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576" sId="2" xfDxf="1" dxf="1">
    <nc r="C1536">
      <v>3351974</v>
    </nc>
    <ndxf>
      <font>
        <sz val="11"/>
        <color rgb="FF000000"/>
        <name val="Verdana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577" sId="2">
    <nc r="E1535">
      <v>1600</v>
    </nc>
  </rcc>
  <rcc rId="578" sId="2">
    <nc r="E1536">
      <v>1600</v>
    </nc>
  </rcc>
  <rcc rId="579" sId="2">
    <nc r="G1532">
      <f>IFERROR(IF(ISERROR(SEARCH("dfgg",$B1531)),IF(H1532="",G1531+ROUNDUP(VLOOKUP(D1532,Feuil2!$B$2:$C$250,2,FALSE)*6,0)/6/24,G1531+ROUNDUP(VLOOKUP(D1532,Feuil2!$B$2:$C$250,2,FALSE)*6,0)/6/24+$I$1),G1531+(11/12/24)),"")</f>
    </nc>
  </rcc>
  <rcc rId="580" sId="2">
    <nc r="G1533">
      <f>IFERROR(IF(ISERROR(SEARCH("dfgg",$B1532)),IF(H1533="",G1532+ROUNDUP(VLOOKUP(D1533,Feuil2!$B$2:$C$250,2,FALSE)*6,0)/6/24,G1532+ROUNDUP(VLOOKUP(D1533,Feuil2!$B$2:$C$250,2,FALSE)*6,0)/6/24+$I$1),G1532+(11/12/24)),"")</f>
    </nc>
  </rcc>
  <rcc rId="581" sId="2">
    <oc r="G1534">
      <f>IFERROR(IF(ISERROR(SEARCH("dfgg",$B1531)),IF(H1534="",G1531+ROUNDUP(VLOOKUP(D1534,Feuil2!$B$2:$C$250,2,FALSE)*6,0)/6/24,G1531+ROUNDUP(VLOOKUP(D1534,Feuil2!$B$2:$C$250,2,FALSE)*6,0)/6/24+$I$1),G1531+(11/12/24)),"")</f>
    </oc>
    <nc r="G1534">
      <f>IFERROR(IF(ISERROR(SEARCH("dfgg",$B1533)),IF(H1534="",G1533+ROUNDUP(VLOOKUP(D1534,Feuil2!$B$2:$C$250,2,FALSE)*6,0)/6/24,G1533+ROUNDUP(VLOOKUP(D1534,Feuil2!$B$2:$C$250,2,FALSE)*6,0)/6/24+$I$1),G1533+(11/12/24)),"")</f>
    </nc>
  </rcc>
  <rcc rId="582" sId="2">
    <nc r="G1535">
      <f>IFERROR(IF(ISERROR(SEARCH("dfgg",$B1534)),IF(H1535="",G1534+ROUNDUP(VLOOKUP(D1535,Feuil2!$B$2:$C$250,2,FALSE)*6,0)/6/24,G1534+ROUNDUP(VLOOKUP(D1535,Feuil2!$B$2:$C$250,2,FALSE)*6,0)/6/24+$I$1),G1534+(11/12/24)),"")</f>
    </nc>
  </rcc>
  <rcc rId="583" sId="2">
    <nc r="G1536">
      <f>IFERROR(IF(ISERROR(SEARCH("dfgg",$B1535)),IF(H1536="",G1535+ROUNDUP(VLOOKUP(D1536,Feuil2!$B$2:$C$250,2,FALSE)*6,0)/6/24,G1535+ROUNDUP(VLOOKUP(D1536,Feuil2!$B$2:$C$250,2,FALSE)*6,0)/6/24+$I$1),G1535+(11/12/24)),"")</f>
    </nc>
  </rcc>
  <rcc rId="584" sId="2">
    <oc r="G1537">
      <f>IFERROR(IF(ISERROR(SEARCH("dfgg",$B1534)),IF(H1537="",G1534+ROUNDUP(VLOOKUP(D1537,Feuil2!$B$2:$C$250,2,FALSE)*6,0)/6/24,G1534+ROUNDUP(VLOOKUP(D1537,Feuil2!$B$2:$C$250,2,FALSE)*6,0)/6/24+$I$1),G1534+(11/12/24)),"")</f>
    </oc>
    <nc r="G1537">
      <f>IFERROR(IF(ISERROR(SEARCH("dfgg",$B1536)),IF(H1537="",G1536+ROUNDUP(VLOOKUP(D1537,Feuil2!$B$2:$C$250,2,FALSE)*6,0)/6/24,G1536+ROUNDUP(VLOOKUP(D1537,Feuil2!$B$2:$C$250,2,FALSE)*6,0)/6/24+$I$1),G1536+(11/12/24)),"")</f>
    </nc>
  </rcc>
  <rcc rId="585" sId="2" numFmtId="23">
    <oc r="G1554">
      <v>43663.416666666664</v>
    </oc>
    <nc r="G1554">
      <v>43663.833333333336</v>
    </nc>
  </rcc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CCB14D7-39B9-453A-BF20-39B53EFE65BB}" action="delete"/>
  <rdn rId="0" localSheetId="2" customView="1" name="Z_5CCB14D7_39B9_453A_BF20_39B53EFE65BB_.wvu.PrintArea" hidden="1" oldHidden="1">
    <formula>PHS!$A$1521:$I$1539</formula>
    <oldFormula>PHS!$A$1491:$H$1510</oldFormula>
  </rdn>
  <rdn rId="0" localSheetId="2" customView="1" name="Z_5CCB14D7_39B9_453A_BF20_39B53EFE65BB_.wvu.PrintTitles" hidden="1" oldHidden="1">
    <formula>PHS!$1:$1</formula>
    <oldFormula>PHS!$1:$1</oldFormula>
  </rdn>
  <rdn rId="0" localSheetId="3" customView="1" name="Z_5CCB14D7_39B9_453A_BF20_39B53EFE65BB_.wvu.FilterData" hidden="1" oldHidden="1">
    <formula>Feuil2!$B$1:$C$205</formula>
    <oldFormula>Feuil2!$B$1:$C$205</oldFormula>
  </rdn>
  <rcv guid="{5CCB14D7-39B9-453A-BF20-39B53EFE65BB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" sId="2" odxf="1" dxf="1">
    <nc r="H1529" t="inlineStr">
      <is>
        <t>[VAYRES]</t>
      </is>
    </nc>
    <odxf/>
    <ndxf/>
  </rcc>
  <rcc rId="594" sId="2" odxf="1" dxf="1">
    <nc r="H1530" t="inlineStr">
      <is>
        <t>[VAYRES]</t>
      </is>
    </nc>
    <odxf/>
    <ndxf/>
  </rcc>
  <rcc rId="595" sId="2" odxf="1" dxf="1">
    <nc r="H1531" t="inlineStr">
      <is>
        <t>[VAYRES]</t>
      </is>
    </nc>
    <odxf/>
    <ndxf/>
  </rcc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4" sId="2">
    <oc r="G1529">
      <f>IFERROR(IF(ISERROR(SEARCH("dfgg",$B1528)),IF(H1529="",G1528+ROUNDUP(VLOOKUP(D1529,Feuil2!$B$2:$C$250,2,FALSE)*6,0)/6/24,G1528+ROUNDUP(VLOOKUP(D1529,Feuil2!$B$2:$C$250,2,FALSE)*6,0)/6/24+$I$1),G1528+(11/12/24)),"")</f>
    </oc>
    <nc r="G1529">
      <f>IFERROR(IF(ISERROR(SEARCH("dfgg",$B1528)),IF(H1529="",G1528+ROUNDUP(VLOOKUP(D1529,Feuil2!$B$2:$C$250,2,FALSE)*6,0)/6/24,G1528+ROUNDUP(VLOOKUP(D1529,Feuil2!$B$2:$C$250,2,FALSE)*6,0)/6/24+$I$1),G1528+(11/12/24)),"")</f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5" sId="2" odxf="1" dxf="1">
    <nc r="H1533" t="inlineStr">
      <is>
        <t>[VAYRES]</t>
      </is>
    </nc>
    <odxf/>
    <ndxf/>
  </rcc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" sId="2">
    <oc r="G1533">
      <f>IFERROR(IF(ISERROR(SEARCH("dfgg",$B1532)),IF(H1533="",G1532+ROUNDUP(VLOOKUP(D1533,Feuil2!$B$2:$C$250,2,FALSE)*6,0)/6/24,G1532+ROUNDUP(VLOOKUP(D1533,Feuil2!$B$2:$C$250,2,FALSE)*6,0)/6/24+$I$1),G1532+(11/12/24)),"")</f>
    </oc>
    <nc r="G1533">
      <f>IFERROR(IF(ISERROR(SEARCH("dfgg",$B1532)),IF(H1533="",G1532+ROUNDUP(VLOOKUP(D1533,Feuil2!$B$2:$C$250,2,FALSE)*6,0)/6/24,G1532+ROUNDUP(VLOOKUP(D1533,Feuil2!$B$2:$C$250,2,FALSE)*6,0)/6/24+$I$1),G1532+(11/12/24)),"")</f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11" sId="2" ref="A1542:XFD1542" action="insertRow">
    <undo index="65535" exp="area" ref3D="1" dr="$F$1:$F$1048576" dn="Z_F75A0FC8_0A1B_4DE0_9A32_5143F6752B3E_.wvu.Cols" sId="2"/>
  </rrc>
  <rm rId="612" sheetId="2" source="A1539:XFD1539" destination="A1542:XFD1542" sourceSheetId="2">
    <undo index="65535" exp="area" ref3D="1" dr="$A$1521:$I$1539" dn="Z_5CCB14D7_39B9_453A_BF20_39B53EFE65BB_.wvu.PrintArea" sId="2"/>
    <rfmt sheetId="2" xfDxf="1" sqref="A1542:XFD1542" start="0" length="0">
      <dxf>
        <alignment horizontal="center" vertical="center"/>
      </dxf>
    </rfmt>
    <rfmt sheetId="2" sqref="A154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42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42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542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542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54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42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4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42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42" start="0" length="0">
      <dxf>
        <numFmt numFmtId="167" formatCode="dd\.mm\.yyyy;@"/>
      </dxf>
    </rfmt>
  </rm>
  <rrc rId="613" sId="2" ref="A1539:XFD1539" action="deleteRow">
    <undo index="65535" exp="area" ref3D="1" dr="$F$1:$F$1048576" dn="Z_F75A0FC8_0A1B_4DE0_9A32_5143F6752B3E_.wvu.Cols" sId="2"/>
    <rfmt sheetId="2" xfDxf="1" sqref="A1539:XFD1539" start="0" length="0">
      <dxf>
        <alignment horizontal="center" vertical="center"/>
      </dxf>
    </rfmt>
    <rfmt sheetId="2" sqref="A153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39" start="0" length="0">
      <dxf>
        <font>
          <sz val="10"/>
          <color auto="1"/>
          <name val="MS Sans Serif"/>
          <family val="2"/>
          <scheme val="none"/>
        </font>
      </dxf>
    </rfmt>
    <rfmt sheetId="2" sqref="C1539" start="0" length="0">
      <dxf>
        <alignment horizontal="general" vertical="bottom"/>
      </dxf>
    </rfmt>
    <rfmt sheetId="2" sqref="D1539" start="0" length="0">
      <dxf>
        <font>
          <sz val="10"/>
          <color auto="1"/>
          <name val="MS Sans Serif"/>
          <family val="2"/>
          <scheme val="none"/>
        </font>
      </dxf>
    </rfmt>
    <rfmt sheetId="2" sqref="E1539" start="0" length="0">
      <dxf>
        <font>
          <sz val="10"/>
          <color auto="1"/>
          <name val="MS Sans Serif"/>
          <family val="2"/>
          <scheme val="none"/>
        </font>
      </dxf>
    </rfmt>
    <rfmt sheetId="2" sqref="F1539" start="0" length="0">
      <dxf>
        <font>
          <sz val="10"/>
          <color auto="1"/>
          <name val="MS Sans Serif"/>
          <family val="2"/>
          <scheme val="none"/>
        </font>
      </dxf>
    </rfmt>
    <rfmt sheetId="2" sqref="G1539" start="0" length="0">
      <dxf>
        <font>
          <sz val="10"/>
          <color auto="1"/>
          <name val="MS Sans Serif"/>
          <family val="2"/>
          <scheme val="none"/>
        </font>
      </dxf>
    </rfmt>
    <rfmt sheetId="2" sqref="H153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39" start="0" length="0">
      <dxf>
        <numFmt numFmtId="167" formatCode="dd\.mm\.yyyy;@"/>
      </dxf>
    </rfmt>
  </rrc>
  <rrc rId="614" sId="2" ref="A1559:XFD1571" action="insertRow">
    <undo index="65535" exp="area" ref3D="1" dr="$F$1:$F$1048576" dn="Z_F75A0FC8_0A1B_4DE0_9A32_5143F6752B3E_.wvu.Cols" sId="2"/>
  </rrc>
  <rm rId="615" sheetId="2" source="A1541:XFD1553" destination="A1559:XFD1571" sourceSheetId="2">
    <undo index="65535" exp="area" ref3D="1" dr="$A$1521:$I$1541" dn="Z_5CCB14D7_39B9_453A_BF20_39B53EFE65BB_.wvu.PrintArea" sId="2"/>
    <rfmt sheetId="2" xfDxf="1" sqref="A1559:XFD1559" start="0" length="0">
      <dxf>
        <alignment horizontal="center" vertical="center"/>
      </dxf>
    </rfmt>
    <rfmt sheetId="2" xfDxf="1" sqref="A1560:XFD1560" start="0" length="0">
      <dxf>
        <alignment horizontal="center" vertical="center"/>
      </dxf>
    </rfmt>
    <rfmt sheetId="2" xfDxf="1" sqref="A1561:XFD1561" start="0" length="0">
      <dxf>
        <alignment horizontal="center" vertical="center"/>
      </dxf>
    </rfmt>
    <rfmt sheetId="2" xfDxf="1" sqref="A1562:XFD1562" start="0" length="0">
      <dxf>
        <alignment horizontal="center" vertical="center"/>
      </dxf>
    </rfmt>
    <rfmt sheetId="2" xfDxf="1" sqref="A1563:XFD1563" start="0" length="0">
      <dxf>
        <alignment horizontal="center" vertical="center"/>
      </dxf>
    </rfmt>
    <rfmt sheetId="2" xfDxf="1" sqref="A1564:XFD1564" start="0" length="0">
      <dxf>
        <alignment horizontal="center" vertical="center"/>
      </dxf>
    </rfmt>
    <rfmt sheetId="2" xfDxf="1" sqref="A1565:XFD1565" start="0" length="0">
      <dxf>
        <alignment horizontal="center" vertical="center"/>
      </dxf>
    </rfmt>
    <rfmt sheetId="2" xfDxf="1" sqref="A1566:XFD1566" start="0" length="0">
      <dxf>
        <alignment horizontal="center" vertical="center"/>
      </dxf>
    </rfmt>
    <rfmt sheetId="2" xfDxf="1" sqref="A1567:XFD1567" start="0" length="0">
      <dxf>
        <alignment horizontal="center" vertical="center"/>
      </dxf>
    </rfmt>
    <rfmt sheetId="2" xfDxf="1" sqref="A1568:XFD1568" start="0" length="0">
      <dxf>
        <alignment horizontal="center" vertical="center"/>
      </dxf>
    </rfmt>
    <rfmt sheetId="2" xfDxf="1" sqref="A1569:XFD1569" start="0" length="0">
      <dxf>
        <alignment horizontal="center" vertical="center"/>
      </dxf>
    </rfmt>
    <rfmt sheetId="2" xfDxf="1" sqref="A1570:XFD1570" start="0" length="0">
      <dxf>
        <alignment horizontal="center" vertical="center"/>
      </dxf>
    </rfmt>
    <rfmt sheetId="2" xfDxf="1" sqref="A1571:XFD1571" start="0" length="0">
      <dxf>
        <alignment horizontal="center" vertical="center"/>
      </dxf>
    </rfmt>
    <rfmt sheetId="2" sqref="A155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59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59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559" start="0" length="0">
      <dxf>
        <font>
          <b/>
          <sz val="8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559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559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59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59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59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59" start="0" length="0">
      <dxf>
        <numFmt numFmtId="167" formatCode="dd\.mm\.yyyy;@"/>
      </dxf>
    </rfmt>
    <rfmt sheetId="2" sqref="L1559" start="0" length="0">
      <dxf>
        <numFmt numFmtId="19" formatCode="dd/mm/yyyy"/>
      </dxf>
    </rfmt>
    <rfmt sheetId="2" sqref="A156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60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60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560" start="0" length="0">
      <dxf>
        <font>
          <b/>
          <sz val="8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560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560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60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60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60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60" start="0" length="0">
      <dxf>
        <numFmt numFmtId="167" formatCode="dd\.mm\.yyyy;@"/>
      </dxf>
    </rfmt>
    <rfmt sheetId="2" sqref="L1560" start="0" length="0">
      <dxf>
        <numFmt numFmtId="19" formatCode="dd/mm/yyyy"/>
      </dxf>
    </rfmt>
    <rfmt sheetId="2" sqref="A156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61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61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561" start="0" length="0">
      <dxf>
        <font>
          <b/>
          <sz val="8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561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561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61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61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61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61" start="0" length="0">
      <dxf>
        <numFmt numFmtId="167" formatCode="dd\.mm\.yyyy;@"/>
      </dxf>
    </rfmt>
    <rfmt sheetId="2" sqref="L1561" start="0" length="0">
      <dxf>
        <numFmt numFmtId="19" formatCode="dd/mm/yyyy"/>
      </dxf>
    </rfmt>
    <rfmt sheetId="2" sqref="A156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62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62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562" start="0" length="0">
      <dxf>
        <font>
          <b/>
          <sz val="8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562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562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62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6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62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62" start="0" length="0">
      <dxf>
        <numFmt numFmtId="167" formatCode="dd\.mm\.yyyy;@"/>
      </dxf>
    </rfmt>
    <rfmt sheetId="2" sqref="L1562" start="0" length="0">
      <dxf>
        <numFmt numFmtId="19" formatCode="dd/mm/yyyy"/>
      </dxf>
    </rfmt>
    <rfmt sheetId="2" sqref="A156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63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63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563" start="0" length="0">
      <dxf>
        <font>
          <b/>
          <sz val="8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563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563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63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6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63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63" start="0" length="0">
      <dxf>
        <numFmt numFmtId="167" formatCode="dd\.mm\.yyyy;@"/>
      </dxf>
    </rfmt>
    <rfmt sheetId="2" sqref="L1563" start="0" length="0">
      <dxf>
        <numFmt numFmtId="19" formatCode="dd/mm/yyyy"/>
      </dxf>
    </rfmt>
    <rfmt sheetId="2" sqref="A156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64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64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564" start="0" length="0">
      <dxf>
        <font>
          <b/>
          <sz val="8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564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564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64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6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64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64" start="0" length="0">
      <dxf>
        <numFmt numFmtId="167" formatCode="dd\.mm\.yyyy;@"/>
      </dxf>
    </rfmt>
    <rfmt sheetId="2" sqref="L1564" start="0" length="0">
      <dxf>
        <numFmt numFmtId="19" formatCode="dd/mm/yyyy"/>
      </dxf>
    </rfmt>
    <rfmt sheetId="2" sqref="A156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65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65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565" start="0" length="0">
      <dxf>
        <font>
          <b/>
          <sz val="8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565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565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65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65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65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65" start="0" length="0">
      <dxf>
        <numFmt numFmtId="167" formatCode="dd\.mm\.yyyy;@"/>
      </dxf>
    </rfmt>
    <rfmt sheetId="2" sqref="L1565" start="0" length="0">
      <dxf>
        <numFmt numFmtId="19" formatCode="dd/mm/yyyy"/>
      </dxf>
    </rfmt>
    <rfmt sheetId="2" sqref="A156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66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66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566" start="0" length="0">
      <dxf>
        <font>
          <b/>
          <sz val="8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566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566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66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6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66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66" start="0" length="0">
      <dxf>
        <numFmt numFmtId="167" formatCode="dd\.mm\.yyyy;@"/>
      </dxf>
    </rfmt>
    <rfmt sheetId="2" sqref="L1566" start="0" length="0">
      <dxf>
        <numFmt numFmtId="19" formatCode="dd/mm/yyyy"/>
      </dxf>
    </rfmt>
    <rfmt sheetId="2" sqref="A156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67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67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567" start="0" length="0">
      <dxf>
        <font>
          <b/>
          <sz val="8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567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567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67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6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67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67" start="0" length="0">
      <dxf>
        <numFmt numFmtId="167" formatCode="dd\.mm\.yyyy;@"/>
      </dxf>
    </rfmt>
    <rfmt sheetId="2" sqref="L1567" start="0" length="0">
      <dxf>
        <numFmt numFmtId="19" formatCode="dd/mm/yyyy"/>
      </dxf>
    </rfmt>
    <rfmt sheetId="2" sqref="A156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68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68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568" start="0" length="0">
      <dxf>
        <font>
          <b/>
          <sz val="8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568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568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68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6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68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68" start="0" length="0">
      <dxf>
        <numFmt numFmtId="167" formatCode="dd\.mm\.yyyy;@"/>
      </dxf>
    </rfmt>
    <rfmt sheetId="2" sqref="L1568" start="0" length="0">
      <dxf>
        <numFmt numFmtId="19" formatCode="dd/mm/yyyy"/>
      </dxf>
    </rfmt>
    <rfmt sheetId="2" sqref="A156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69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69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569" start="0" length="0">
      <dxf>
        <font>
          <b/>
          <sz val="8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569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569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69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69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69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69" start="0" length="0">
      <dxf>
        <numFmt numFmtId="167" formatCode="dd\.mm\.yyyy;@"/>
      </dxf>
    </rfmt>
    <rfmt sheetId="2" sqref="L1569" start="0" length="0">
      <dxf>
        <numFmt numFmtId="19" formatCode="dd/mm/yyyy"/>
      </dxf>
    </rfmt>
    <rfmt sheetId="2" sqref="A157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70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70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570" start="0" length="0">
      <dxf>
        <font>
          <b/>
          <sz val="8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570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570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70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70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70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70" start="0" length="0">
      <dxf>
        <numFmt numFmtId="167" formatCode="dd\.mm\.yyyy;@"/>
      </dxf>
    </rfmt>
    <rfmt sheetId="2" sqref="L1570" start="0" length="0">
      <dxf>
        <numFmt numFmtId="19" formatCode="dd/mm/yyyy"/>
      </dxf>
    </rfmt>
    <rfmt sheetId="2" sqref="A157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71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71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571" start="0" length="0">
      <dxf>
        <font>
          <b/>
          <sz val="8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571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571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71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71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71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71" start="0" length="0">
      <dxf>
        <numFmt numFmtId="167" formatCode="dd\.mm\.yyyy;@"/>
      </dxf>
    </rfmt>
    <rfmt sheetId="2" sqref="L1571" start="0" length="0">
      <dxf>
        <numFmt numFmtId="19" formatCode="dd/mm/yyyy"/>
      </dxf>
    </rfmt>
  </rm>
  <rrc rId="616" sId="2" ref="A1541:XFD1541" action="deleteRow">
    <undo index="65535" exp="area" ref3D="1" dr="$F$1:$F$1048576" dn="Z_F75A0FC8_0A1B_4DE0_9A32_5143F6752B3E_.wvu.Cols" sId="2"/>
    <rfmt sheetId="2" xfDxf="1" sqref="A1541:XFD1541" start="0" length="0">
      <dxf>
        <alignment horizontal="center" vertical="center"/>
      </dxf>
    </rfmt>
    <rfmt sheetId="2" sqref="A154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41" start="0" length="0">
      <dxf>
        <font>
          <sz val="10"/>
          <color auto="1"/>
          <name val="MS Sans Serif"/>
          <family val="2"/>
          <scheme val="none"/>
        </font>
      </dxf>
    </rfmt>
    <rfmt sheetId="2" sqref="C1541" start="0" length="0">
      <dxf>
        <alignment horizontal="general" vertical="bottom"/>
      </dxf>
    </rfmt>
    <rfmt sheetId="2" sqref="D1541" start="0" length="0">
      <dxf>
        <font>
          <sz val="10"/>
          <color auto="1"/>
          <name val="MS Sans Serif"/>
          <family val="2"/>
          <scheme val="none"/>
        </font>
      </dxf>
    </rfmt>
    <rfmt sheetId="2" sqref="E1541" start="0" length="0">
      <dxf>
        <font>
          <sz val="10"/>
          <color auto="1"/>
          <name val="MS Sans Serif"/>
          <family val="2"/>
          <scheme val="none"/>
        </font>
      </dxf>
    </rfmt>
    <rfmt sheetId="2" sqref="F1541" start="0" length="0">
      <dxf>
        <font>
          <sz val="10"/>
          <color auto="1"/>
          <name val="MS Sans Serif"/>
          <family val="2"/>
          <scheme val="none"/>
        </font>
      </dxf>
    </rfmt>
    <rfmt sheetId="2" sqref="G1541" start="0" length="0">
      <dxf>
        <font>
          <sz val="10"/>
          <color auto="1"/>
          <name val="MS Sans Serif"/>
          <family val="2"/>
          <scheme val="none"/>
        </font>
      </dxf>
    </rfmt>
    <rfmt sheetId="2" sqref="H154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41" start="0" length="0">
      <dxf>
        <numFmt numFmtId="167" formatCode="dd\.mm\.yyyy;@"/>
      </dxf>
    </rfmt>
  </rrc>
  <rrc rId="617" sId="2" ref="A1541:XFD1541" action="deleteRow">
    <undo index="65535" exp="area" ref3D="1" dr="$F$1:$F$1048576" dn="Z_F75A0FC8_0A1B_4DE0_9A32_5143F6752B3E_.wvu.Cols" sId="2"/>
    <rfmt sheetId="2" xfDxf="1" sqref="A1541:XFD1541" start="0" length="0">
      <dxf>
        <alignment horizontal="center" vertical="center"/>
      </dxf>
    </rfmt>
    <rfmt sheetId="2" sqref="A154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41" start="0" length="0">
      <dxf>
        <font>
          <sz val="10"/>
          <color auto="1"/>
          <name val="MS Sans Serif"/>
          <family val="2"/>
          <scheme val="none"/>
        </font>
      </dxf>
    </rfmt>
    <rfmt sheetId="2" sqref="C1541" start="0" length="0">
      <dxf>
        <alignment horizontal="general" vertical="bottom"/>
      </dxf>
    </rfmt>
    <rfmt sheetId="2" sqref="D1541" start="0" length="0">
      <dxf>
        <font>
          <sz val="10"/>
          <color auto="1"/>
          <name val="MS Sans Serif"/>
          <family val="2"/>
          <scheme val="none"/>
        </font>
      </dxf>
    </rfmt>
    <rfmt sheetId="2" sqref="E1541" start="0" length="0">
      <dxf>
        <font>
          <sz val="10"/>
          <color auto="1"/>
          <name val="MS Sans Serif"/>
          <family val="2"/>
          <scheme val="none"/>
        </font>
      </dxf>
    </rfmt>
    <rfmt sheetId="2" sqref="F1541" start="0" length="0">
      <dxf>
        <font>
          <sz val="10"/>
          <color auto="1"/>
          <name val="MS Sans Serif"/>
          <family val="2"/>
          <scheme val="none"/>
        </font>
      </dxf>
    </rfmt>
    <rfmt sheetId="2" sqref="G1541" start="0" length="0">
      <dxf>
        <font>
          <sz val="10"/>
          <color auto="1"/>
          <name val="MS Sans Serif"/>
          <family val="2"/>
          <scheme val="none"/>
        </font>
      </dxf>
    </rfmt>
    <rfmt sheetId="2" sqref="H154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41" start="0" length="0">
      <dxf>
        <numFmt numFmtId="167" formatCode="dd\.mm\.yyyy;@"/>
      </dxf>
    </rfmt>
  </rrc>
  <rrc rId="618" sId="2" ref="A1541:XFD1541" action="deleteRow">
    <undo index="65535" exp="area" ref3D="1" dr="$F$1:$F$1048576" dn="Z_F75A0FC8_0A1B_4DE0_9A32_5143F6752B3E_.wvu.Cols" sId="2"/>
    <rfmt sheetId="2" xfDxf="1" sqref="A1541:XFD1541" start="0" length="0">
      <dxf>
        <alignment horizontal="center" vertical="center"/>
      </dxf>
    </rfmt>
    <rfmt sheetId="2" sqref="A154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41" start="0" length="0">
      <dxf>
        <font>
          <sz val="10"/>
          <color auto="1"/>
          <name val="MS Sans Serif"/>
          <family val="2"/>
          <scheme val="none"/>
        </font>
      </dxf>
    </rfmt>
    <rfmt sheetId="2" sqref="C1541" start="0" length="0">
      <dxf>
        <alignment horizontal="general" vertical="bottom"/>
      </dxf>
    </rfmt>
    <rfmt sheetId="2" sqref="D1541" start="0" length="0">
      <dxf>
        <font>
          <sz val="10"/>
          <color auto="1"/>
          <name val="MS Sans Serif"/>
          <family val="2"/>
          <scheme val="none"/>
        </font>
      </dxf>
    </rfmt>
    <rfmt sheetId="2" sqref="E1541" start="0" length="0">
      <dxf>
        <font>
          <sz val="10"/>
          <color auto="1"/>
          <name val="MS Sans Serif"/>
          <family val="2"/>
          <scheme val="none"/>
        </font>
      </dxf>
    </rfmt>
    <rfmt sheetId="2" sqref="F1541" start="0" length="0">
      <dxf>
        <font>
          <sz val="10"/>
          <color auto="1"/>
          <name val="MS Sans Serif"/>
          <family val="2"/>
          <scheme val="none"/>
        </font>
      </dxf>
    </rfmt>
    <rfmt sheetId="2" sqref="G1541" start="0" length="0">
      <dxf>
        <font>
          <sz val="10"/>
          <color auto="1"/>
          <name val="MS Sans Serif"/>
          <family val="2"/>
          <scheme val="none"/>
        </font>
      </dxf>
    </rfmt>
    <rfmt sheetId="2" sqref="H154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41" start="0" length="0">
      <dxf>
        <numFmt numFmtId="167" formatCode="dd\.mm\.yyyy;@"/>
      </dxf>
    </rfmt>
  </rrc>
  <rrc rId="619" sId="2" ref="A1541:XFD1541" action="deleteRow">
    <undo index="65535" exp="area" ref3D="1" dr="$F$1:$F$1048576" dn="Z_F75A0FC8_0A1B_4DE0_9A32_5143F6752B3E_.wvu.Cols" sId="2"/>
    <rfmt sheetId="2" xfDxf="1" sqref="A1541:XFD1541" start="0" length="0">
      <dxf>
        <alignment horizontal="center" vertical="center"/>
      </dxf>
    </rfmt>
    <rfmt sheetId="2" sqref="A154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41" start="0" length="0">
      <dxf>
        <font>
          <sz val="10"/>
          <color auto="1"/>
          <name val="MS Sans Serif"/>
          <family val="2"/>
          <scheme val="none"/>
        </font>
      </dxf>
    </rfmt>
    <rfmt sheetId="2" sqref="C1541" start="0" length="0">
      <dxf>
        <alignment horizontal="general" vertical="bottom"/>
      </dxf>
    </rfmt>
    <rfmt sheetId="2" sqref="D1541" start="0" length="0">
      <dxf>
        <font>
          <sz val="10"/>
          <color auto="1"/>
          <name val="MS Sans Serif"/>
          <family val="2"/>
          <scheme val="none"/>
        </font>
      </dxf>
    </rfmt>
    <rfmt sheetId="2" sqref="E1541" start="0" length="0">
      <dxf>
        <font>
          <sz val="10"/>
          <color auto="1"/>
          <name val="MS Sans Serif"/>
          <family val="2"/>
          <scheme val="none"/>
        </font>
      </dxf>
    </rfmt>
    <rfmt sheetId="2" sqref="F1541" start="0" length="0">
      <dxf>
        <font>
          <sz val="10"/>
          <color auto="1"/>
          <name val="MS Sans Serif"/>
          <family val="2"/>
          <scheme val="none"/>
        </font>
      </dxf>
    </rfmt>
    <rfmt sheetId="2" sqref="G1541" start="0" length="0">
      <dxf>
        <font>
          <sz val="10"/>
          <color auto="1"/>
          <name val="MS Sans Serif"/>
          <family val="2"/>
          <scheme val="none"/>
        </font>
      </dxf>
    </rfmt>
    <rfmt sheetId="2" sqref="H154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41" start="0" length="0">
      <dxf>
        <numFmt numFmtId="167" formatCode="dd\.mm\.yyyy;@"/>
      </dxf>
    </rfmt>
  </rrc>
  <rrc rId="620" sId="2" ref="A1541:XFD1541" action="deleteRow">
    <undo index="65535" exp="area" ref3D="1" dr="$F$1:$F$1048576" dn="Z_F75A0FC8_0A1B_4DE0_9A32_5143F6752B3E_.wvu.Cols" sId="2"/>
    <rfmt sheetId="2" xfDxf="1" sqref="A1541:XFD1541" start="0" length="0">
      <dxf>
        <alignment horizontal="center" vertical="center"/>
      </dxf>
    </rfmt>
    <rfmt sheetId="2" sqref="A154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41" start="0" length="0">
      <dxf>
        <font>
          <sz val="10"/>
          <color auto="1"/>
          <name val="MS Sans Serif"/>
          <family val="2"/>
          <scheme val="none"/>
        </font>
      </dxf>
    </rfmt>
    <rfmt sheetId="2" sqref="C1541" start="0" length="0">
      <dxf>
        <alignment horizontal="general" vertical="bottom"/>
      </dxf>
    </rfmt>
    <rfmt sheetId="2" sqref="D1541" start="0" length="0">
      <dxf>
        <font>
          <sz val="10"/>
          <color auto="1"/>
          <name val="MS Sans Serif"/>
          <family val="2"/>
          <scheme val="none"/>
        </font>
      </dxf>
    </rfmt>
    <rfmt sheetId="2" sqref="E1541" start="0" length="0">
      <dxf>
        <font>
          <sz val="10"/>
          <color auto="1"/>
          <name val="MS Sans Serif"/>
          <family val="2"/>
          <scheme val="none"/>
        </font>
      </dxf>
    </rfmt>
    <rfmt sheetId="2" sqref="F1541" start="0" length="0">
      <dxf>
        <font>
          <sz val="10"/>
          <color auto="1"/>
          <name val="MS Sans Serif"/>
          <family val="2"/>
          <scheme val="none"/>
        </font>
      </dxf>
    </rfmt>
    <rfmt sheetId="2" sqref="G1541" start="0" length="0">
      <dxf>
        <font>
          <sz val="10"/>
          <color auto="1"/>
          <name val="MS Sans Serif"/>
          <family val="2"/>
          <scheme val="none"/>
        </font>
      </dxf>
    </rfmt>
    <rfmt sheetId="2" sqref="H154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41" start="0" length="0">
      <dxf>
        <numFmt numFmtId="167" formatCode="dd\.mm\.yyyy;@"/>
      </dxf>
    </rfmt>
  </rrc>
  <rrc rId="621" sId="2" ref="A1541:XFD1541" action="deleteRow">
    <undo index="65535" exp="area" ref3D="1" dr="$F$1:$F$1048576" dn="Z_F75A0FC8_0A1B_4DE0_9A32_5143F6752B3E_.wvu.Cols" sId="2"/>
    <rfmt sheetId="2" xfDxf="1" sqref="A1541:XFD1541" start="0" length="0">
      <dxf>
        <alignment horizontal="center" vertical="center"/>
      </dxf>
    </rfmt>
    <rfmt sheetId="2" sqref="A154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41" start="0" length="0">
      <dxf>
        <font>
          <sz val="10"/>
          <color auto="1"/>
          <name val="MS Sans Serif"/>
          <family val="2"/>
          <scheme val="none"/>
        </font>
      </dxf>
    </rfmt>
    <rfmt sheetId="2" sqref="C1541" start="0" length="0">
      <dxf>
        <alignment horizontal="general" vertical="bottom"/>
      </dxf>
    </rfmt>
    <rfmt sheetId="2" sqref="D1541" start="0" length="0">
      <dxf>
        <font>
          <sz val="10"/>
          <color auto="1"/>
          <name val="MS Sans Serif"/>
          <family val="2"/>
          <scheme val="none"/>
        </font>
      </dxf>
    </rfmt>
    <rfmt sheetId="2" sqref="E1541" start="0" length="0">
      <dxf>
        <font>
          <sz val="10"/>
          <color auto="1"/>
          <name val="MS Sans Serif"/>
          <family val="2"/>
          <scheme val="none"/>
        </font>
      </dxf>
    </rfmt>
    <rfmt sheetId="2" sqref="F1541" start="0" length="0">
      <dxf>
        <font>
          <sz val="10"/>
          <color auto="1"/>
          <name val="MS Sans Serif"/>
          <family val="2"/>
          <scheme val="none"/>
        </font>
      </dxf>
    </rfmt>
    <rfmt sheetId="2" sqref="G1541" start="0" length="0">
      <dxf>
        <font>
          <sz val="10"/>
          <color auto="1"/>
          <name val="MS Sans Serif"/>
          <family val="2"/>
          <scheme val="none"/>
        </font>
      </dxf>
    </rfmt>
    <rfmt sheetId="2" sqref="H154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41" start="0" length="0">
      <dxf>
        <numFmt numFmtId="167" formatCode="dd\.mm\.yyyy;@"/>
      </dxf>
    </rfmt>
  </rrc>
  <rrc rId="622" sId="2" ref="A1541:XFD1541" action="deleteRow">
    <undo index="65535" exp="area" ref3D="1" dr="$F$1:$F$1048576" dn="Z_F75A0FC8_0A1B_4DE0_9A32_5143F6752B3E_.wvu.Cols" sId="2"/>
    <rfmt sheetId="2" xfDxf="1" sqref="A1541:XFD1541" start="0" length="0">
      <dxf>
        <alignment horizontal="center" vertical="center"/>
      </dxf>
    </rfmt>
    <rfmt sheetId="2" sqref="A154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41" start="0" length="0">
      <dxf>
        <font>
          <sz val="10"/>
          <color auto="1"/>
          <name val="MS Sans Serif"/>
          <family val="2"/>
          <scheme val="none"/>
        </font>
      </dxf>
    </rfmt>
    <rfmt sheetId="2" sqref="C1541" start="0" length="0">
      <dxf>
        <alignment horizontal="general" vertical="bottom"/>
      </dxf>
    </rfmt>
    <rfmt sheetId="2" sqref="D1541" start="0" length="0">
      <dxf>
        <font>
          <sz val="10"/>
          <color auto="1"/>
          <name val="MS Sans Serif"/>
          <family val="2"/>
          <scheme val="none"/>
        </font>
      </dxf>
    </rfmt>
    <rfmt sheetId="2" sqref="E1541" start="0" length="0">
      <dxf>
        <font>
          <sz val="10"/>
          <color auto="1"/>
          <name val="MS Sans Serif"/>
          <family val="2"/>
          <scheme val="none"/>
        </font>
      </dxf>
    </rfmt>
    <rfmt sheetId="2" sqref="F1541" start="0" length="0">
      <dxf>
        <font>
          <sz val="10"/>
          <color auto="1"/>
          <name val="MS Sans Serif"/>
          <family val="2"/>
          <scheme val="none"/>
        </font>
      </dxf>
    </rfmt>
    <rfmt sheetId="2" sqref="G1541" start="0" length="0">
      <dxf>
        <font>
          <sz val="10"/>
          <color auto="1"/>
          <name val="MS Sans Serif"/>
          <family val="2"/>
          <scheme val="none"/>
        </font>
      </dxf>
    </rfmt>
    <rfmt sheetId="2" sqref="H154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41" start="0" length="0">
      <dxf>
        <numFmt numFmtId="167" formatCode="dd\.mm\.yyyy;@"/>
      </dxf>
    </rfmt>
  </rrc>
  <rrc rId="623" sId="2" ref="A1541:XFD1541" action="deleteRow">
    <undo index="65535" exp="area" ref3D="1" dr="$F$1:$F$1048576" dn="Z_F75A0FC8_0A1B_4DE0_9A32_5143F6752B3E_.wvu.Cols" sId="2"/>
    <rfmt sheetId="2" xfDxf="1" sqref="A1541:XFD1541" start="0" length="0">
      <dxf>
        <alignment horizontal="center" vertical="center"/>
      </dxf>
    </rfmt>
    <rfmt sheetId="2" sqref="A154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41" start="0" length="0">
      <dxf>
        <font>
          <sz val="10"/>
          <color auto="1"/>
          <name val="MS Sans Serif"/>
          <family val="2"/>
          <scheme val="none"/>
        </font>
      </dxf>
    </rfmt>
    <rfmt sheetId="2" sqref="C1541" start="0" length="0">
      <dxf>
        <alignment horizontal="general" vertical="bottom"/>
      </dxf>
    </rfmt>
    <rfmt sheetId="2" sqref="D1541" start="0" length="0">
      <dxf>
        <font>
          <sz val="10"/>
          <color auto="1"/>
          <name val="MS Sans Serif"/>
          <family val="2"/>
          <scheme val="none"/>
        </font>
      </dxf>
    </rfmt>
    <rfmt sheetId="2" sqref="E1541" start="0" length="0">
      <dxf>
        <font>
          <sz val="10"/>
          <color auto="1"/>
          <name val="MS Sans Serif"/>
          <family val="2"/>
          <scheme val="none"/>
        </font>
      </dxf>
    </rfmt>
    <rfmt sheetId="2" sqref="F1541" start="0" length="0">
      <dxf>
        <font>
          <sz val="10"/>
          <color auto="1"/>
          <name val="MS Sans Serif"/>
          <family val="2"/>
          <scheme val="none"/>
        </font>
      </dxf>
    </rfmt>
    <rfmt sheetId="2" sqref="G1541" start="0" length="0">
      <dxf>
        <font>
          <sz val="10"/>
          <color auto="1"/>
          <name val="MS Sans Serif"/>
          <family val="2"/>
          <scheme val="none"/>
        </font>
      </dxf>
    </rfmt>
    <rfmt sheetId="2" sqref="H154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41" start="0" length="0">
      <dxf>
        <numFmt numFmtId="167" formatCode="dd\.mm\.yyyy;@"/>
      </dxf>
    </rfmt>
  </rrc>
  <rrc rId="624" sId="2" ref="A1541:XFD1541" action="deleteRow">
    <undo index="65535" exp="area" ref3D="1" dr="$F$1:$F$1048576" dn="Z_F75A0FC8_0A1B_4DE0_9A32_5143F6752B3E_.wvu.Cols" sId="2"/>
    <rfmt sheetId="2" xfDxf="1" sqref="A1541:XFD1541" start="0" length="0">
      <dxf>
        <alignment horizontal="center" vertical="center"/>
      </dxf>
    </rfmt>
    <rfmt sheetId="2" sqref="A154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41" start="0" length="0">
      <dxf>
        <font>
          <sz val="10"/>
          <color auto="1"/>
          <name val="MS Sans Serif"/>
          <family val="2"/>
          <scheme val="none"/>
        </font>
      </dxf>
    </rfmt>
    <rfmt sheetId="2" sqref="C1541" start="0" length="0">
      <dxf>
        <alignment horizontal="general" vertical="bottom"/>
      </dxf>
    </rfmt>
    <rfmt sheetId="2" sqref="D1541" start="0" length="0">
      <dxf>
        <font>
          <sz val="10"/>
          <color auto="1"/>
          <name val="MS Sans Serif"/>
          <family val="2"/>
          <scheme val="none"/>
        </font>
      </dxf>
    </rfmt>
    <rfmt sheetId="2" sqref="E1541" start="0" length="0">
      <dxf>
        <font>
          <sz val="10"/>
          <color auto="1"/>
          <name val="MS Sans Serif"/>
          <family val="2"/>
          <scheme val="none"/>
        </font>
      </dxf>
    </rfmt>
    <rfmt sheetId="2" sqref="F1541" start="0" length="0">
      <dxf>
        <font>
          <sz val="10"/>
          <color auto="1"/>
          <name val="MS Sans Serif"/>
          <family val="2"/>
          <scheme val="none"/>
        </font>
      </dxf>
    </rfmt>
    <rfmt sheetId="2" sqref="G1541" start="0" length="0">
      <dxf>
        <font>
          <sz val="10"/>
          <color auto="1"/>
          <name val="MS Sans Serif"/>
          <family val="2"/>
          <scheme val="none"/>
        </font>
      </dxf>
    </rfmt>
    <rfmt sheetId="2" sqref="H154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41" start="0" length="0">
      <dxf>
        <numFmt numFmtId="167" formatCode="dd\.mm\.yyyy;@"/>
      </dxf>
    </rfmt>
  </rrc>
  <rrc rId="625" sId="2" ref="A1541:XFD1541" action="deleteRow">
    <undo index="65535" exp="area" ref3D="1" dr="$F$1:$F$1048576" dn="Z_F75A0FC8_0A1B_4DE0_9A32_5143F6752B3E_.wvu.Cols" sId="2"/>
    <rfmt sheetId="2" xfDxf="1" sqref="A1541:XFD1541" start="0" length="0">
      <dxf>
        <alignment horizontal="center" vertical="center"/>
      </dxf>
    </rfmt>
    <rfmt sheetId="2" sqref="A154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41" start="0" length="0">
      <dxf>
        <font>
          <sz val="10"/>
          <color auto="1"/>
          <name val="MS Sans Serif"/>
          <family val="2"/>
          <scheme val="none"/>
        </font>
      </dxf>
    </rfmt>
    <rfmt sheetId="2" sqref="C1541" start="0" length="0">
      <dxf>
        <alignment horizontal="general" vertical="bottom"/>
      </dxf>
    </rfmt>
    <rfmt sheetId="2" sqref="D1541" start="0" length="0">
      <dxf>
        <font>
          <sz val="10"/>
          <color auto="1"/>
          <name val="MS Sans Serif"/>
          <family val="2"/>
          <scheme val="none"/>
        </font>
      </dxf>
    </rfmt>
    <rfmt sheetId="2" sqref="E1541" start="0" length="0">
      <dxf>
        <font>
          <sz val="10"/>
          <color auto="1"/>
          <name val="MS Sans Serif"/>
          <family val="2"/>
          <scheme val="none"/>
        </font>
      </dxf>
    </rfmt>
    <rfmt sheetId="2" sqref="F1541" start="0" length="0">
      <dxf>
        <font>
          <sz val="10"/>
          <color auto="1"/>
          <name val="MS Sans Serif"/>
          <family val="2"/>
          <scheme val="none"/>
        </font>
      </dxf>
    </rfmt>
    <rfmt sheetId="2" sqref="G1541" start="0" length="0">
      <dxf>
        <font>
          <sz val="10"/>
          <color auto="1"/>
          <name val="MS Sans Serif"/>
          <family val="2"/>
          <scheme val="none"/>
        </font>
      </dxf>
    </rfmt>
    <rfmt sheetId="2" sqref="H154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41" start="0" length="0">
      <dxf>
        <numFmt numFmtId="167" formatCode="dd\.mm\.yyyy;@"/>
      </dxf>
    </rfmt>
  </rrc>
  <rrc rId="626" sId="2" ref="A1541:XFD1541" action="deleteRow">
    <undo index="65535" exp="area" ref3D="1" dr="$F$1:$F$1048576" dn="Z_F75A0FC8_0A1B_4DE0_9A32_5143F6752B3E_.wvu.Cols" sId="2"/>
    <rfmt sheetId="2" xfDxf="1" sqref="A1541:XFD1541" start="0" length="0">
      <dxf>
        <alignment horizontal="center" vertical="center"/>
      </dxf>
    </rfmt>
    <rfmt sheetId="2" sqref="A154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41" start="0" length="0">
      <dxf>
        <font>
          <sz val="10"/>
          <color auto="1"/>
          <name val="MS Sans Serif"/>
          <family val="2"/>
          <scheme val="none"/>
        </font>
      </dxf>
    </rfmt>
    <rfmt sheetId="2" sqref="C1541" start="0" length="0">
      <dxf>
        <alignment horizontal="general" vertical="bottom"/>
      </dxf>
    </rfmt>
    <rfmt sheetId="2" sqref="D1541" start="0" length="0">
      <dxf>
        <font>
          <sz val="10"/>
          <color auto="1"/>
          <name val="MS Sans Serif"/>
          <family val="2"/>
          <scheme val="none"/>
        </font>
      </dxf>
    </rfmt>
    <rfmt sheetId="2" sqref="E1541" start="0" length="0">
      <dxf>
        <font>
          <sz val="10"/>
          <color auto="1"/>
          <name val="MS Sans Serif"/>
          <family val="2"/>
          <scheme val="none"/>
        </font>
      </dxf>
    </rfmt>
    <rfmt sheetId="2" sqref="F1541" start="0" length="0">
      <dxf>
        <font>
          <sz val="10"/>
          <color auto="1"/>
          <name val="MS Sans Serif"/>
          <family val="2"/>
          <scheme val="none"/>
        </font>
      </dxf>
    </rfmt>
    <rfmt sheetId="2" sqref="G1541" start="0" length="0">
      <dxf>
        <font>
          <sz val="10"/>
          <color auto="1"/>
          <name val="MS Sans Serif"/>
          <family val="2"/>
          <scheme val="none"/>
        </font>
      </dxf>
    </rfmt>
    <rfmt sheetId="2" sqref="H154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41" start="0" length="0">
      <dxf>
        <numFmt numFmtId="167" formatCode="dd\.mm\.yyyy;@"/>
      </dxf>
    </rfmt>
  </rrc>
  <rrc rId="627" sId="2" ref="A1541:XFD1541" action="deleteRow">
    <undo index="65535" exp="area" ref3D="1" dr="$F$1:$F$1048576" dn="Z_F75A0FC8_0A1B_4DE0_9A32_5143F6752B3E_.wvu.Cols" sId="2"/>
    <rfmt sheetId="2" xfDxf="1" sqref="A1541:XFD1541" start="0" length="0">
      <dxf>
        <alignment horizontal="center" vertical="center"/>
      </dxf>
    </rfmt>
    <rfmt sheetId="2" sqref="A154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41" start="0" length="0">
      <dxf>
        <font>
          <sz val="10"/>
          <color auto="1"/>
          <name val="MS Sans Serif"/>
          <family val="2"/>
          <scheme val="none"/>
        </font>
      </dxf>
    </rfmt>
    <rfmt sheetId="2" sqref="C1541" start="0" length="0">
      <dxf>
        <alignment horizontal="general" vertical="bottom"/>
      </dxf>
    </rfmt>
    <rfmt sheetId="2" sqref="D1541" start="0" length="0">
      <dxf>
        <font>
          <sz val="10"/>
          <color auto="1"/>
          <name val="MS Sans Serif"/>
          <family val="2"/>
          <scheme val="none"/>
        </font>
      </dxf>
    </rfmt>
    <rfmt sheetId="2" sqref="E1541" start="0" length="0">
      <dxf>
        <font>
          <sz val="10"/>
          <color auto="1"/>
          <name val="MS Sans Serif"/>
          <family val="2"/>
          <scheme val="none"/>
        </font>
      </dxf>
    </rfmt>
    <rfmt sheetId="2" sqref="F1541" start="0" length="0">
      <dxf>
        <font>
          <sz val="10"/>
          <color auto="1"/>
          <name val="MS Sans Serif"/>
          <family val="2"/>
          <scheme val="none"/>
        </font>
      </dxf>
    </rfmt>
    <rfmt sheetId="2" sqref="G1541" start="0" length="0">
      <dxf>
        <font>
          <sz val="10"/>
          <color auto="1"/>
          <name val="MS Sans Serif"/>
          <family val="2"/>
          <scheme val="none"/>
        </font>
      </dxf>
    </rfmt>
    <rfmt sheetId="2" sqref="H154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41" start="0" length="0">
      <dxf>
        <numFmt numFmtId="167" formatCode="dd\.mm\.yyyy;@"/>
      </dxf>
    </rfmt>
  </rrc>
  <rrc rId="628" sId="2" ref="A1541:XFD1541" action="deleteRow">
    <undo index="65535" exp="area" ref3D="1" dr="$F$1:$F$1048576" dn="Z_F75A0FC8_0A1B_4DE0_9A32_5143F6752B3E_.wvu.Cols" sId="2"/>
    <rfmt sheetId="2" xfDxf="1" sqref="A1541:XFD1541" start="0" length="0">
      <dxf>
        <alignment horizontal="center" vertical="center"/>
      </dxf>
    </rfmt>
    <rfmt sheetId="2" sqref="A154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41" start="0" length="0">
      <dxf>
        <font>
          <sz val="10"/>
          <color auto="1"/>
          <name val="MS Sans Serif"/>
          <family val="2"/>
          <scheme val="none"/>
        </font>
      </dxf>
    </rfmt>
    <rfmt sheetId="2" sqref="C1541" start="0" length="0">
      <dxf>
        <alignment horizontal="general" vertical="bottom"/>
      </dxf>
    </rfmt>
    <rfmt sheetId="2" sqref="D1541" start="0" length="0">
      <dxf>
        <font>
          <sz val="10"/>
          <color auto="1"/>
          <name val="MS Sans Serif"/>
          <family val="2"/>
          <scheme val="none"/>
        </font>
      </dxf>
    </rfmt>
    <rfmt sheetId="2" sqref="E1541" start="0" length="0">
      <dxf>
        <font>
          <sz val="10"/>
          <color auto="1"/>
          <name val="MS Sans Serif"/>
          <family val="2"/>
          <scheme val="none"/>
        </font>
      </dxf>
    </rfmt>
    <rfmt sheetId="2" sqref="F1541" start="0" length="0">
      <dxf>
        <font>
          <sz val="10"/>
          <color auto="1"/>
          <name val="MS Sans Serif"/>
          <family val="2"/>
          <scheme val="none"/>
        </font>
      </dxf>
    </rfmt>
    <rfmt sheetId="2" sqref="G1541" start="0" length="0">
      <dxf>
        <font>
          <sz val="10"/>
          <color auto="1"/>
          <name val="MS Sans Serif"/>
          <family val="2"/>
          <scheme val="none"/>
        </font>
      </dxf>
    </rfmt>
    <rfmt sheetId="2" sqref="H154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41" start="0" length="0">
      <dxf>
        <numFmt numFmtId="167" formatCode="dd\.mm\.yyyy;@"/>
      </dxf>
    </rfmt>
  </rrc>
  <rrc rId="629" sId="2" ref="A1541:XFD1552" action="insertRow">
    <undo index="65535" exp="area" ref3D="1" dr="$F$1:$F$1048576" dn="Z_F75A0FC8_0A1B_4DE0_9A32_5143F6752B3E_.wvu.Cols" sId="2"/>
  </rrc>
  <rm rId="630" sheetId="2" source="A1571:XFD1582" destination="A1541:XFD1552" sourceSheetId="2">
    <rfmt sheetId="2" xfDxf="1" sqref="A1541:XFD1541" start="0" length="0">
      <dxf>
        <alignment horizontal="center" vertical="center"/>
      </dxf>
    </rfmt>
    <rfmt sheetId="2" xfDxf="1" sqref="A1542:XFD1542" start="0" length="0">
      <dxf>
        <alignment horizontal="center" vertical="center"/>
      </dxf>
    </rfmt>
    <rfmt sheetId="2" xfDxf="1" sqref="A1543:XFD1543" start="0" length="0">
      <dxf>
        <alignment horizontal="center" vertical="center"/>
      </dxf>
    </rfmt>
    <rfmt sheetId="2" xfDxf="1" sqref="A1544:XFD1544" start="0" length="0">
      <dxf>
        <alignment horizontal="center" vertical="center"/>
      </dxf>
    </rfmt>
    <rfmt sheetId="2" xfDxf="1" sqref="A1545:XFD1545" start="0" length="0">
      <dxf>
        <alignment horizontal="center" vertical="center"/>
      </dxf>
    </rfmt>
    <rfmt sheetId="2" xfDxf="1" sqref="A1546:XFD1546" start="0" length="0">
      <dxf>
        <alignment horizontal="center" vertical="center"/>
      </dxf>
    </rfmt>
    <rfmt sheetId="2" xfDxf="1" sqref="A1547:XFD1547" start="0" length="0">
      <dxf>
        <alignment horizontal="center" vertical="center"/>
      </dxf>
    </rfmt>
    <rfmt sheetId="2" xfDxf="1" sqref="A1548:XFD1548" start="0" length="0">
      <dxf>
        <alignment horizontal="center" vertical="center"/>
      </dxf>
    </rfmt>
    <rfmt sheetId="2" xfDxf="1" sqref="A1549:XFD1549" start="0" length="0">
      <dxf>
        <alignment horizontal="center" vertical="center"/>
      </dxf>
    </rfmt>
    <rfmt sheetId="2" xfDxf="1" sqref="A1550:XFD1550" start="0" length="0">
      <dxf>
        <alignment horizontal="center" vertical="center"/>
      </dxf>
    </rfmt>
    <rfmt sheetId="2" xfDxf="1" sqref="A1551:XFD1551" start="0" length="0">
      <dxf>
        <alignment horizontal="center" vertical="center"/>
      </dxf>
    </rfmt>
    <rfmt sheetId="2" xfDxf="1" sqref="A1552:XFD1552" start="0" length="0">
      <dxf>
        <alignment horizontal="center" vertical="center"/>
      </dxf>
    </rfmt>
    <rfmt sheetId="2" sqref="A154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41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41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541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541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541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41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41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41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41" start="0" length="0">
      <dxf>
        <numFmt numFmtId="167" formatCode="dd\.mm\.yyyy;@"/>
      </dxf>
    </rfmt>
    <rfmt sheetId="2" sqref="A154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42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42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542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542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54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42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4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42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42" start="0" length="0">
      <dxf>
        <numFmt numFmtId="167" formatCode="dd\.mm\.yyyy;@"/>
      </dxf>
    </rfmt>
    <rfmt sheetId="2" sqref="A154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43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43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543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543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54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43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4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43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43" start="0" length="0">
      <dxf>
        <numFmt numFmtId="167" formatCode="dd\.mm\.yyyy;@"/>
      </dxf>
    </rfmt>
    <rfmt sheetId="2" sqref="A154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44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44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544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544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54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44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4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44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44" start="0" length="0">
      <dxf>
        <numFmt numFmtId="167" formatCode="dd\.mm\.yyyy;@"/>
      </dxf>
    </rfmt>
    <rfmt sheetId="2" sqref="A154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45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45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545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545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545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45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45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45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45" start="0" length="0">
      <dxf>
        <numFmt numFmtId="167" formatCode="dd\.mm\.yyyy;@"/>
      </dxf>
    </rfmt>
    <rfmt sheetId="2" sqref="A154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46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46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546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546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54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46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4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46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46" start="0" length="0">
      <dxf>
        <numFmt numFmtId="167" formatCode="dd\.mm\.yyyy;@"/>
      </dxf>
    </rfmt>
    <rfmt sheetId="2" sqref="A154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47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47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547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547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54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47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4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47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47" start="0" length="0">
      <dxf>
        <numFmt numFmtId="167" formatCode="dd\.mm\.yyyy;@"/>
      </dxf>
    </rfmt>
    <rfmt sheetId="2" sqref="A154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48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48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548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548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54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48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4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48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48" start="0" length="0">
      <dxf>
        <numFmt numFmtId="167" formatCode="dd\.mm\.yyyy;@"/>
      </dxf>
    </rfmt>
    <rfmt sheetId="2" sqref="A154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49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49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549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549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549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49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49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49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49" start="0" length="0">
      <dxf>
        <numFmt numFmtId="167" formatCode="dd\.mm\.yyyy;@"/>
      </dxf>
    </rfmt>
    <rfmt sheetId="2" sqref="A155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50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50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550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550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550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50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50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50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50" start="0" length="0">
      <dxf>
        <numFmt numFmtId="167" formatCode="dd\.mm\.yyyy;@"/>
      </dxf>
    </rfmt>
    <rfmt sheetId="2" sqref="A155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51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51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551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551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551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51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51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51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51" start="0" length="0">
      <dxf>
        <numFmt numFmtId="167" formatCode="dd\.mm\.yyyy;@"/>
      </dxf>
    </rfmt>
    <rfmt sheetId="2" sqref="A155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52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52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552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552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55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52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5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52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52" start="0" length="0">
      <dxf>
        <numFmt numFmtId="167" formatCode="dd\.mm\.yyyy;@"/>
      </dxf>
    </rfmt>
  </rm>
  <rrc rId="631" sId="2" ref="A1571:XFD1571" action="deleteRow">
    <undo index="65535" exp="area" ref3D="1" dr="$F$1:$F$1048576" dn="Z_F75A0FC8_0A1B_4DE0_9A32_5143F6752B3E_.wvu.Cols" sId="2"/>
    <rfmt sheetId="2" xfDxf="1" sqref="A1571:XFD1571" start="0" length="0">
      <dxf>
        <alignment horizontal="center" vertical="center"/>
      </dxf>
    </rfmt>
    <rfmt sheetId="2" sqref="A157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71" start="0" length="0">
      <dxf>
        <font>
          <sz val="10"/>
          <color auto="1"/>
          <name val="MS Sans Serif"/>
          <family val="2"/>
          <scheme val="none"/>
        </font>
      </dxf>
    </rfmt>
    <rfmt sheetId="2" sqref="C1571" start="0" length="0">
      <dxf>
        <alignment horizontal="general" vertical="bottom"/>
      </dxf>
    </rfmt>
    <rfmt sheetId="2" sqref="D1571" start="0" length="0">
      <dxf>
        <font>
          <sz val="10"/>
          <color auto="1"/>
          <name val="MS Sans Serif"/>
          <family val="2"/>
          <scheme val="none"/>
        </font>
      </dxf>
    </rfmt>
    <rfmt sheetId="2" sqref="E1571" start="0" length="0">
      <dxf>
        <font>
          <sz val="10"/>
          <color auto="1"/>
          <name val="MS Sans Serif"/>
          <family val="2"/>
          <scheme val="none"/>
        </font>
      </dxf>
    </rfmt>
    <rfmt sheetId="2" sqref="F1571" start="0" length="0">
      <dxf>
        <font>
          <sz val="10"/>
          <color auto="1"/>
          <name val="MS Sans Serif"/>
          <family val="2"/>
          <scheme val="none"/>
        </font>
      </dxf>
    </rfmt>
    <rfmt sheetId="2" sqref="G1571" start="0" length="0">
      <dxf>
        <font>
          <sz val="10"/>
          <color auto="1"/>
          <name val="MS Sans Serif"/>
          <family val="2"/>
          <scheme val="none"/>
        </font>
      </dxf>
    </rfmt>
    <rfmt sheetId="2" sqref="H157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71" start="0" length="0">
      <dxf>
        <numFmt numFmtId="167" formatCode="dd\.mm\.yyyy;@"/>
      </dxf>
    </rfmt>
  </rrc>
  <rrc rId="632" sId="2" ref="A1571:XFD1571" action="deleteRow">
    <undo index="65535" exp="area" ref3D="1" dr="$F$1:$F$1048576" dn="Z_F75A0FC8_0A1B_4DE0_9A32_5143F6752B3E_.wvu.Cols" sId="2"/>
    <rfmt sheetId="2" xfDxf="1" sqref="A1571:XFD1571" start="0" length="0">
      <dxf>
        <alignment horizontal="center" vertical="center"/>
      </dxf>
    </rfmt>
    <rfmt sheetId="2" sqref="A157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71" start="0" length="0">
      <dxf>
        <font>
          <sz val="10"/>
          <color auto="1"/>
          <name val="MS Sans Serif"/>
          <family val="2"/>
          <scheme val="none"/>
        </font>
      </dxf>
    </rfmt>
    <rfmt sheetId="2" sqref="C1571" start="0" length="0">
      <dxf>
        <alignment horizontal="general" vertical="bottom"/>
      </dxf>
    </rfmt>
    <rfmt sheetId="2" sqref="D1571" start="0" length="0">
      <dxf>
        <font>
          <sz val="10"/>
          <color auto="1"/>
          <name val="MS Sans Serif"/>
          <family val="2"/>
          <scheme val="none"/>
        </font>
      </dxf>
    </rfmt>
    <rfmt sheetId="2" sqref="E1571" start="0" length="0">
      <dxf>
        <font>
          <sz val="10"/>
          <color auto="1"/>
          <name val="MS Sans Serif"/>
          <family val="2"/>
          <scheme val="none"/>
        </font>
      </dxf>
    </rfmt>
    <rfmt sheetId="2" sqref="F1571" start="0" length="0">
      <dxf>
        <font>
          <sz val="10"/>
          <color auto="1"/>
          <name val="MS Sans Serif"/>
          <family val="2"/>
          <scheme val="none"/>
        </font>
      </dxf>
    </rfmt>
    <rfmt sheetId="2" sqref="G1571" start="0" length="0">
      <dxf>
        <font>
          <sz val="10"/>
          <color auto="1"/>
          <name val="MS Sans Serif"/>
          <family val="2"/>
          <scheme val="none"/>
        </font>
      </dxf>
    </rfmt>
    <rfmt sheetId="2" sqref="H157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71" start="0" length="0">
      <dxf>
        <numFmt numFmtId="167" formatCode="dd\.mm\.yyyy;@"/>
      </dxf>
    </rfmt>
  </rrc>
  <rrc rId="633" sId="2" ref="A1571:XFD1571" action="deleteRow">
    <undo index="65535" exp="area" ref3D="1" dr="$F$1:$F$1048576" dn="Z_F75A0FC8_0A1B_4DE0_9A32_5143F6752B3E_.wvu.Cols" sId="2"/>
    <rfmt sheetId="2" xfDxf="1" sqref="A1571:XFD1571" start="0" length="0">
      <dxf>
        <alignment horizontal="center" vertical="center"/>
      </dxf>
    </rfmt>
    <rfmt sheetId="2" sqref="A157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71" start="0" length="0">
      <dxf>
        <font>
          <sz val="10"/>
          <color auto="1"/>
          <name val="MS Sans Serif"/>
          <family val="2"/>
          <scheme val="none"/>
        </font>
      </dxf>
    </rfmt>
    <rfmt sheetId="2" sqref="C1571" start="0" length="0">
      <dxf>
        <alignment horizontal="general" vertical="bottom"/>
      </dxf>
    </rfmt>
    <rfmt sheetId="2" sqref="D1571" start="0" length="0">
      <dxf>
        <font>
          <sz val="10"/>
          <color auto="1"/>
          <name val="MS Sans Serif"/>
          <family val="2"/>
          <scheme val="none"/>
        </font>
      </dxf>
    </rfmt>
    <rfmt sheetId="2" sqref="E1571" start="0" length="0">
      <dxf>
        <font>
          <sz val="10"/>
          <color auto="1"/>
          <name val="MS Sans Serif"/>
          <family val="2"/>
          <scheme val="none"/>
        </font>
      </dxf>
    </rfmt>
    <rfmt sheetId="2" sqref="F1571" start="0" length="0">
      <dxf>
        <font>
          <sz val="10"/>
          <color auto="1"/>
          <name val="MS Sans Serif"/>
          <family val="2"/>
          <scheme val="none"/>
        </font>
      </dxf>
    </rfmt>
    <rfmt sheetId="2" sqref="G1571" start="0" length="0">
      <dxf>
        <font>
          <sz val="10"/>
          <color auto="1"/>
          <name val="MS Sans Serif"/>
          <family val="2"/>
          <scheme val="none"/>
        </font>
      </dxf>
    </rfmt>
    <rfmt sheetId="2" sqref="H157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71" start="0" length="0">
      <dxf>
        <numFmt numFmtId="167" formatCode="dd\.mm\.yyyy;@"/>
      </dxf>
    </rfmt>
  </rrc>
  <rrc rId="634" sId="2" ref="A1571:XFD1571" action="deleteRow">
    <undo index="65535" exp="area" ref3D="1" dr="$F$1:$F$1048576" dn="Z_F75A0FC8_0A1B_4DE0_9A32_5143F6752B3E_.wvu.Cols" sId="2"/>
    <rfmt sheetId="2" xfDxf="1" sqref="A1571:XFD1571" start="0" length="0">
      <dxf>
        <alignment horizontal="center" vertical="center"/>
      </dxf>
    </rfmt>
    <rfmt sheetId="2" sqref="A157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71" start="0" length="0">
      <dxf>
        <font>
          <sz val="10"/>
          <color auto="1"/>
          <name val="MS Sans Serif"/>
          <family val="2"/>
          <scheme val="none"/>
        </font>
      </dxf>
    </rfmt>
    <rfmt sheetId="2" sqref="C1571" start="0" length="0">
      <dxf>
        <alignment horizontal="general" vertical="bottom"/>
      </dxf>
    </rfmt>
    <rfmt sheetId="2" sqref="D1571" start="0" length="0">
      <dxf>
        <font>
          <sz val="10"/>
          <color auto="1"/>
          <name val="MS Sans Serif"/>
          <family val="2"/>
          <scheme val="none"/>
        </font>
      </dxf>
    </rfmt>
    <rfmt sheetId="2" sqref="E1571" start="0" length="0">
      <dxf>
        <font>
          <sz val="10"/>
          <color auto="1"/>
          <name val="MS Sans Serif"/>
          <family val="2"/>
          <scheme val="none"/>
        </font>
      </dxf>
    </rfmt>
    <rfmt sheetId="2" sqref="F1571" start="0" length="0">
      <dxf>
        <font>
          <sz val="10"/>
          <color auto="1"/>
          <name val="MS Sans Serif"/>
          <family val="2"/>
          <scheme val="none"/>
        </font>
      </dxf>
    </rfmt>
    <rfmt sheetId="2" sqref="G1571" start="0" length="0">
      <dxf>
        <font>
          <sz val="10"/>
          <color auto="1"/>
          <name val="MS Sans Serif"/>
          <family val="2"/>
          <scheme val="none"/>
        </font>
      </dxf>
    </rfmt>
    <rfmt sheetId="2" sqref="H157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71" start="0" length="0">
      <dxf>
        <numFmt numFmtId="167" formatCode="dd\.mm\.yyyy;@"/>
      </dxf>
    </rfmt>
  </rrc>
  <rrc rId="635" sId="2" ref="A1571:XFD1571" action="deleteRow">
    <undo index="65535" exp="area" ref3D="1" dr="$F$1:$F$1048576" dn="Z_F75A0FC8_0A1B_4DE0_9A32_5143F6752B3E_.wvu.Cols" sId="2"/>
    <rfmt sheetId="2" xfDxf="1" sqref="A1571:XFD1571" start="0" length="0">
      <dxf>
        <alignment horizontal="center" vertical="center"/>
      </dxf>
    </rfmt>
    <rfmt sheetId="2" sqref="A157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71" start="0" length="0">
      <dxf>
        <font>
          <sz val="10"/>
          <color auto="1"/>
          <name val="MS Sans Serif"/>
          <family val="2"/>
          <scheme val="none"/>
        </font>
      </dxf>
    </rfmt>
    <rfmt sheetId="2" sqref="C1571" start="0" length="0">
      <dxf>
        <alignment horizontal="general" vertical="bottom"/>
      </dxf>
    </rfmt>
    <rfmt sheetId="2" sqref="D1571" start="0" length="0">
      <dxf>
        <font>
          <sz val="10"/>
          <color auto="1"/>
          <name val="MS Sans Serif"/>
          <family val="2"/>
          <scheme val="none"/>
        </font>
      </dxf>
    </rfmt>
    <rfmt sheetId="2" sqref="E1571" start="0" length="0">
      <dxf>
        <font>
          <sz val="10"/>
          <color auto="1"/>
          <name val="MS Sans Serif"/>
          <family val="2"/>
          <scheme val="none"/>
        </font>
      </dxf>
    </rfmt>
    <rfmt sheetId="2" sqref="F1571" start="0" length="0">
      <dxf>
        <font>
          <sz val="10"/>
          <color auto="1"/>
          <name val="MS Sans Serif"/>
          <family val="2"/>
          <scheme val="none"/>
        </font>
      </dxf>
    </rfmt>
    <rfmt sheetId="2" sqref="G1571" start="0" length="0">
      <dxf>
        <font>
          <sz val="10"/>
          <color auto="1"/>
          <name val="MS Sans Serif"/>
          <family val="2"/>
          <scheme val="none"/>
        </font>
      </dxf>
    </rfmt>
    <rfmt sheetId="2" sqref="H157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71" start="0" length="0">
      <dxf>
        <numFmt numFmtId="167" formatCode="dd\.mm\.yyyy;@"/>
      </dxf>
    </rfmt>
  </rrc>
  <rrc rId="636" sId="2" ref="A1571:XFD1571" action="deleteRow">
    <undo index="65535" exp="area" ref3D="1" dr="$F$1:$F$1048576" dn="Z_F75A0FC8_0A1B_4DE0_9A32_5143F6752B3E_.wvu.Cols" sId="2"/>
    <rfmt sheetId="2" xfDxf="1" sqref="A1571:XFD1571" start="0" length="0">
      <dxf>
        <alignment horizontal="center" vertical="center"/>
      </dxf>
    </rfmt>
    <rfmt sheetId="2" sqref="A157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71" start="0" length="0">
      <dxf>
        <font>
          <sz val="10"/>
          <color auto="1"/>
          <name val="MS Sans Serif"/>
          <family val="2"/>
          <scheme val="none"/>
        </font>
      </dxf>
    </rfmt>
    <rfmt sheetId="2" sqref="C1571" start="0" length="0">
      <dxf>
        <alignment horizontal="general" vertical="bottom"/>
      </dxf>
    </rfmt>
    <rfmt sheetId="2" sqref="D1571" start="0" length="0">
      <dxf>
        <font>
          <sz val="10"/>
          <color auto="1"/>
          <name val="MS Sans Serif"/>
          <family val="2"/>
          <scheme val="none"/>
        </font>
      </dxf>
    </rfmt>
    <rfmt sheetId="2" sqref="E1571" start="0" length="0">
      <dxf>
        <font>
          <sz val="10"/>
          <color auto="1"/>
          <name val="MS Sans Serif"/>
          <family val="2"/>
          <scheme val="none"/>
        </font>
      </dxf>
    </rfmt>
    <rfmt sheetId="2" sqref="F1571" start="0" length="0">
      <dxf>
        <font>
          <sz val="10"/>
          <color auto="1"/>
          <name val="MS Sans Serif"/>
          <family val="2"/>
          <scheme val="none"/>
        </font>
      </dxf>
    </rfmt>
    <rfmt sheetId="2" sqref="G1571" start="0" length="0">
      <dxf>
        <font>
          <sz val="10"/>
          <color auto="1"/>
          <name val="MS Sans Serif"/>
          <family val="2"/>
          <scheme val="none"/>
        </font>
      </dxf>
    </rfmt>
    <rfmt sheetId="2" sqref="H157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71" start="0" length="0">
      <dxf>
        <numFmt numFmtId="167" formatCode="dd\.mm\.yyyy;@"/>
      </dxf>
    </rfmt>
  </rrc>
  <rrc rId="637" sId="2" ref="A1571:XFD1571" action="deleteRow">
    <undo index="65535" exp="area" ref3D="1" dr="$F$1:$F$1048576" dn="Z_F75A0FC8_0A1B_4DE0_9A32_5143F6752B3E_.wvu.Cols" sId="2"/>
    <rfmt sheetId="2" xfDxf="1" sqref="A1571:XFD1571" start="0" length="0">
      <dxf>
        <alignment horizontal="center" vertical="center"/>
      </dxf>
    </rfmt>
    <rfmt sheetId="2" sqref="A157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71" start="0" length="0">
      <dxf>
        <font>
          <sz val="10"/>
          <color auto="1"/>
          <name val="MS Sans Serif"/>
          <family val="2"/>
          <scheme val="none"/>
        </font>
      </dxf>
    </rfmt>
    <rfmt sheetId="2" sqref="C1571" start="0" length="0">
      <dxf>
        <alignment horizontal="general" vertical="bottom"/>
      </dxf>
    </rfmt>
    <rfmt sheetId="2" sqref="D1571" start="0" length="0">
      <dxf>
        <font>
          <sz val="10"/>
          <color auto="1"/>
          <name val="MS Sans Serif"/>
          <family val="2"/>
          <scheme val="none"/>
        </font>
      </dxf>
    </rfmt>
    <rfmt sheetId="2" sqref="E1571" start="0" length="0">
      <dxf>
        <font>
          <sz val="10"/>
          <color auto="1"/>
          <name val="MS Sans Serif"/>
          <family val="2"/>
          <scheme val="none"/>
        </font>
      </dxf>
    </rfmt>
    <rfmt sheetId="2" sqref="F1571" start="0" length="0">
      <dxf>
        <font>
          <sz val="10"/>
          <color auto="1"/>
          <name val="MS Sans Serif"/>
          <family val="2"/>
          <scheme val="none"/>
        </font>
      </dxf>
    </rfmt>
    <rfmt sheetId="2" sqref="G1571" start="0" length="0">
      <dxf>
        <font>
          <sz val="10"/>
          <color auto="1"/>
          <name val="MS Sans Serif"/>
          <family val="2"/>
          <scheme val="none"/>
        </font>
      </dxf>
    </rfmt>
    <rfmt sheetId="2" sqref="H157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71" start="0" length="0">
      <dxf>
        <numFmt numFmtId="167" formatCode="dd\.mm\.yyyy;@"/>
      </dxf>
    </rfmt>
  </rrc>
  <rrc rId="638" sId="2" ref="A1571:XFD1571" action="deleteRow">
    <undo index="65535" exp="area" ref3D="1" dr="$F$1:$F$1048576" dn="Z_F75A0FC8_0A1B_4DE0_9A32_5143F6752B3E_.wvu.Cols" sId="2"/>
    <rfmt sheetId="2" xfDxf="1" sqref="A1571:XFD1571" start="0" length="0">
      <dxf>
        <alignment horizontal="center" vertical="center"/>
      </dxf>
    </rfmt>
    <rfmt sheetId="2" sqref="A157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71" start="0" length="0">
      <dxf>
        <font>
          <sz val="10"/>
          <color auto="1"/>
          <name val="MS Sans Serif"/>
          <family val="2"/>
          <scheme val="none"/>
        </font>
      </dxf>
    </rfmt>
    <rfmt sheetId="2" sqref="C1571" start="0" length="0">
      <dxf>
        <alignment horizontal="general" vertical="bottom"/>
      </dxf>
    </rfmt>
    <rfmt sheetId="2" sqref="D1571" start="0" length="0">
      <dxf>
        <font>
          <sz val="10"/>
          <color auto="1"/>
          <name val="MS Sans Serif"/>
          <family val="2"/>
          <scheme val="none"/>
        </font>
      </dxf>
    </rfmt>
    <rfmt sheetId="2" sqref="E1571" start="0" length="0">
      <dxf>
        <font>
          <sz val="10"/>
          <color auto="1"/>
          <name val="MS Sans Serif"/>
          <family val="2"/>
          <scheme val="none"/>
        </font>
      </dxf>
    </rfmt>
    <rfmt sheetId="2" sqref="F1571" start="0" length="0">
      <dxf>
        <font>
          <sz val="10"/>
          <color auto="1"/>
          <name val="MS Sans Serif"/>
          <family val="2"/>
          <scheme val="none"/>
        </font>
      </dxf>
    </rfmt>
    <rfmt sheetId="2" sqref="G1571" start="0" length="0">
      <dxf>
        <font>
          <sz val="10"/>
          <color auto="1"/>
          <name val="MS Sans Serif"/>
          <family val="2"/>
          <scheme val="none"/>
        </font>
      </dxf>
    </rfmt>
    <rfmt sheetId="2" sqref="H157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71" start="0" length="0">
      <dxf>
        <numFmt numFmtId="167" formatCode="dd\.mm\.yyyy;@"/>
      </dxf>
    </rfmt>
  </rrc>
  <rrc rId="639" sId="2" ref="A1571:XFD1571" action="deleteRow">
    <undo index="65535" exp="area" ref3D="1" dr="$F$1:$F$1048576" dn="Z_F75A0FC8_0A1B_4DE0_9A32_5143F6752B3E_.wvu.Cols" sId="2"/>
    <rfmt sheetId="2" xfDxf="1" sqref="A1571:XFD1571" start="0" length="0">
      <dxf>
        <alignment horizontal="center" vertical="center"/>
      </dxf>
    </rfmt>
    <rfmt sheetId="2" sqref="A157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71" start="0" length="0">
      <dxf>
        <font>
          <sz val="10"/>
          <color auto="1"/>
          <name val="MS Sans Serif"/>
          <family val="2"/>
          <scheme val="none"/>
        </font>
      </dxf>
    </rfmt>
    <rfmt sheetId="2" sqref="C1571" start="0" length="0">
      <dxf>
        <alignment horizontal="general" vertical="bottom"/>
      </dxf>
    </rfmt>
    <rfmt sheetId="2" sqref="D1571" start="0" length="0">
      <dxf>
        <font>
          <sz val="10"/>
          <color auto="1"/>
          <name val="MS Sans Serif"/>
          <family val="2"/>
          <scheme val="none"/>
        </font>
      </dxf>
    </rfmt>
    <rfmt sheetId="2" sqref="E1571" start="0" length="0">
      <dxf>
        <font>
          <sz val="10"/>
          <color auto="1"/>
          <name val="MS Sans Serif"/>
          <family val="2"/>
          <scheme val="none"/>
        </font>
      </dxf>
    </rfmt>
    <rfmt sheetId="2" sqref="F1571" start="0" length="0">
      <dxf>
        <font>
          <sz val="10"/>
          <color auto="1"/>
          <name val="MS Sans Serif"/>
          <family val="2"/>
          <scheme val="none"/>
        </font>
      </dxf>
    </rfmt>
    <rfmt sheetId="2" sqref="G1571" start="0" length="0">
      <dxf>
        <font>
          <sz val="10"/>
          <color auto="1"/>
          <name val="MS Sans Serif"/>
          <family val="2"/>
          <scheme val="none"/>
        </font>
      </dxf>
    </rfmt>
    <rfmt sheetId="2" sqref="H157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71" start="0" length="0">
      <dxf>
        <numFmt numFmtId="167" formatCode="dd\.mm\.yyyy;@"/>
      </dxf>
    </rfmt>
  </rrc>
  <rrc rId="640" sId="2" ref="A1571:XFD1571" action="deleteRow">
    <undo index="65535" exp="area" ref3D="1" dr="$F$1:$F$1048576" dn="Z_F75A0FC8_0A1B_4DE0_9A32_5143F6752B3E_.wvu.Cols" sId="2"/>
    <rfmt sheetId="2" xfDxf="1" sqref="A1571:XFD1571" start="0" length="0">
      <dxf>
        <alignment horizontal="center" vertical="center"/>
      </dxf>
    </rfmt>
    <rfmt sheetId="2" sqref="A157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71" start="0" length="0">
      <dxf>
        <font>
          <sz val="10"/>
          <color auto="1"/>
          <name val="MS Sans Serif"/>
          <family val="2"/>
          <scheme val="none"/>
        </font>
      </dxf>
    </rfmt>
    <rfmt sheetId="2" sqref="C1571" start="0" length="0">
      <dxf>
        <alignment horizontal="general" vertical="bottom"/>
      </dxf>
    </rfmt>
    <rfmt sheetId="2" sqref="D1571" start="0" length="0">
      <dxf>
        <font>
          <sz val="10"/>
          <color auto="1"/>
          <name val="MS Sans Serif"/>
          <family val="2"/>
          <scheme val="none"/>
        </font>
      </dxf>
    </rfmt>
    <rfmt sheetId="2" sqref="E1571" start="0" length="0">
      <dxf>
        <font>
          <sz val="10"/>
          <color auto="1"/>
          <name val="MS Sans Serif"/>
          <family val="2"/>
          <scheme val="none"/>
        </font>
      </dxf>
    </rfmt>
    <rfmt sheetId="2" sqref="F1571" start="0" length="0">
      <dxf>
        <font>
          <sz val="10"/>
          <color auto="1"/>
          <name val="MS Sans Serif"/>
          <family val="2"/>
          <scheme val="none"/>
        </font>
      </dxf>
    </rfmt>
    <rfmt sheetId="2" sqref="G1571" start="0" length="0">
      <dxf>
        <font>
          <sz val="10"/>
          <color auto="1"/>
          <name val="MS Sans Serif"/>
          <family val="2"/>
          <scheme val="none"/>
        </font>
      </dxf>
    </rfmt>
    <rfmt sheetId="2" sqref="H157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71" start="0" length="0">
      <dxf>
        <numFmt numFmtId="167" formatCode="dd\.mm\.yyyy;@"/>
      </dxf>
    </rfmt>
  </rrc>
  <rrc rId="641" sId="2" ref="A1571:XFD1571" action="deleteRow">
    <undo index="65535" exp="area" ref3D="1" dr="$F$1:$F$1048576" dn="Z_F75A0FC8_0A1B_4DE0_9A32_5143F6752B3E_.wvu.Cols" sId="2"/>
    <rfmt sheetId="2" xfDxf="1" sqref="A1571:XFD1571" start="0" length="0">
      <dxf>
        <alignment horizontal="center" vertical="center"/>
      </dxf>
    </rfmt>
    <rfmt sheetId="2" sqref="A157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71" start="0" length="0">
      <dxf>
        <font>
          <sz val="10"/>
          <color auto="1"/>
          <name val="MS Sans Serif"/>
          <family val="2"/>
          <scheme val="none"/>
        </font>
      </dxf>
    </rfmt>
    <rfmt sheetId="2" sqref="C1571" start="0" length="0">
      <dxf>
        <alignment horizontal="general" vertical="bottom"/>
      </dxf>
    </rfmt>
    <rfmt sheetId="2" sqref="D1571" start="0" length="0">
      <dxf>
        <font>
          <sz val="10"/>
          <color auto="1"/>
          <name val="MS Sans Serif"/>
          <family val="2"/>
          <scheme val="none"/>
        </font>
      </dxf>
    </rfmt>
    <rfmt sheetId="2" sqref="E1571" start="0" length="0">
      <dxf>
        <font>
          <sz val="10"/>
          <color auto="1"/>
          <name val="MS Sans Serif"/>
          <family val="2"/>
          <scheme val="none"/>
        </font>
      </dxf>
    </rfmt>
    <rfmt sheetId="2" sqref="F1571" start="0" length="0">
      <dxf>
        <font>
          <sz val="10"/>
          <color auto="1"/>
          <name val="MS Sans Serif"/>
          <family val="2"/>
          <scheme val="none"/>
        </font>
      </dxf>
    </rfmt>
    <rfmt sheetId="2" sqref="G1571" start="0" length="0">
      <dxf>
        <font>
          <sz val="10"/>
          <color auto="1"/>
          <name val="MS Sans Serif"/>
          <family val="2"/>
          <scheme val="none"/>
        </font>
      </dxf>
    </rfmt>
    <rfmt sheetId="2" sqref="H157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71" start="0" length="0">
      <dxf>
        <numFmt numFmtId="167" formatCode="dd\.mm\.yyyy;@"/>
      </dxf>
    </rfmt>
  </rrc>
  <rrc rId="642" sId="2" ref="A1571:XFD1571" action="deleteRow">
    <undo index="65535" exp="area" ref3D="1" dr="$F$1:$F$1048576" dn="Z_F75A0FC8_0A1B_4DE0_9A32_5143F6752B3E_.wvu.Cols" sId="2"/>
    <rfmt sheetId="2" xfDxf="1" sqref="A1571:XFD1571" start="0" length="0">
      <dxf>
        <alignment horizontal="center" vertical="center"/>
      </dxf>
    </rfmt>
    <rfmt sheetId="2" sqref="A157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71" start="0" length="0">
      <dxf>
        <font>
          <sz val="10"/>
          <color auto="1"/>
          <name val="MS Sans Serif"/>
          <family val="2"/>
          <scheme val="none"/>
        </font>
      </dxf>
    </rfmt>
    <rfmt sheetId="2" sqref="C1571" start="0" length="0">
      <dxf>
        <alignment horizontal="general" vertical="bottom"/>
      </dxf>
    </rfmt>
    <rfmt sheetId="2" sqref="D1571" start="0" length="0">
      <dxf>
        <font>
          <sz val="10"/>
          <color auto="1"/>
          <name val="MS Sans Serif"/>
          <family val="2"/>
          <scheme val="none"/>
        </font>
      </dxf>
    </rfmt>
    <rfmt sheetId="2" sqref="E1571" start="0" length="0">
      <dxf>
        <font>
          <sz val="10"/>
          <color auto="1"/>
          <name val="MS Sans Serif"/>
          <family val="2"/>
          <scheme val="none"/>
        </font>
      </dxf>
    </rfmt>
    <rfmt sheetId="2" sqref="F1571" start="0" length="0">
      <dxf>
        <font>
          <sz val="10"/>
          <color auto="1"/>
          <name val="MS Sans Serif"/>
          <family val="2"/>
          <scheme val="none"/>
        </font>
      </dxf>
    </rfmt>
    <rfmt sheetId="2" sqref="G1571" start="0" length="0">
      <dxf>
        <font>
          <sz val="10"/>
          <color auto="1"/>
          <name val="MS Sans Serif"/>
          <family val="2"/>
          <scheme val="none"/>
        </font>
      </dxf>
    </rfmt>
    <rfmt sheetId="2" sqref="H157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71" start="0" length="0">
      <dxf>
        <numFmt numFmtId="167" formatCode="dd\.mm\.yyyy;@"/>
      </dxf>
    </rfmt>
  </rrc>
  <rfmt sheetId="2" sqref="B1549" start="0" length="0">
    <dxf>
      <font>
        <sz val="11"/>
        <color rgb="FFFF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C1549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643" sId="2" odxf="1" dxf="1">
    <oc r="D1549" t="inlineStr">
      <is>
        <t>NEP</t>
      </is>
    </oc>
    <nc r="D1549" t="inlineStr">
      <is>
        <t>RINÇAGE</t>
      </is>
    </nc>
    <odxf>
      <font>
        <sz val="11"/>
        <color rgb="FFFF0000"/>
        <name val="Verdana"/>
      </font>
      <fill>
        <patternFill>
          <bgColor theme="4" tint="0.59999389629810485"/>
        </patternFill>
      </fill>
    </odxf>
    <ndxf>
      <font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549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549" start="0" length="0">
    <dxf>
      <font>
        <b/>
        <sz val="12"/>
        <color indexed="10"/>
        <name val="Calibri"/>
        <scheme val="minor"/>
      </font>
      <fill>
        <patternFill>
          <bgColor theme="9" tint="0.59999389629810485"/>
        </patternFill>
      </fill>
    </dxf>
  </rfmt>
  <rfmt sheetId="2" sqref="H1549" start="0" length="0">
    <dxf>
      <numFmt numFmtId="21" formatCode="dd\-mmm"/>
    </dxf>
  </rfmt>
  <rcc rId="644" sId="2">
    <oc r="J1549" t="inlineStr">
      <is>
        <t/>
      </is>
    </oc>
    <nc r="J1549"/>
  </rcc>
  <rcc rId="645" sId="2">
    <oc r="K1549" t="inlineStr">
      <is>
        <t/>
      </is>
    </oc>
    <nc r="K1549"/>
  </rcc>
  <rcc rId="646" sId="2">
    <oc r="G1525">
      <f>IFERROR(IF(ISERROR(SEARCH("dfgg",$B1524)),IF(H1525="",G1524+ROUNDUP(VLOOKUP(D1525,Feuil2!$B$2:$C$250,2,FALSE)*6,0)/6/24,G1524+ROUNDUP(VLOOKUP(D1525,Feuil2!$B$2:$C$250,2,FALSE)*6,0)/6/24+$I$1),G1524+(11/12/24)),"")</f>
    </oc>
    <nc r="G1525">
      <f>IFERROR(IF(ISERROR(SEARCH("dfgg",$B1524)),IF(H1525="",G1524+ROUNDUP(VLOOKUP(D1525,Feuil2!$B$2:$C$250,2,FALSE)*6,0)/6/24,G1524+ROUNDUP(VLOOKUP(D1525,Feuil2!$B$2:$C$250,2,FALSE)*6,0)/6/24+$I$1),G1524+(11/12/24)),"")</f>
    </nc>
  </rcc>
  <rcc rId="647" sId="2">
    <oc r="G1526">
      <f>IFERROR(IF(ISERROR(SEARCH("dfgg",$B1525)),IF(H1526="",G1525+ROUNDUP(VLOOKUP(D1526,Feuil2!$B$2:$C$250,2,FALSE)*6,0)/6/24,G1525+ROUNDUP(VLOOKUP(D1526,Feuil2!$B$2:$C$250,2,FALSE)*6,0)/6/24+$I$1),G1525+(11/12/24)),"")</f>
    </oc>
    <nc r="G1526">
      <f>IFERROR(IF(ISERROR(SEARCH("dfgg",$B1525)),IF(H1526="",G1525+ROUNDUP(VLOOKUP(D1526,Feuil2!$B$2:$C$250,2,FALSE)*6,0)/6/24,G1525+ROUNDUP(VLOOKUP(D1526,Feuil2!$B$2:$C$250,2,FALSE)*6,0)/6/24+$I$1),G1525+(11/12/24)),"")</f>
    </nc>
  </rcc>
  <rcc rId="648" sId="2">
    <oc r="G1527">
      <f>IFERROR(IF(ISERROR(SEARCH("dfgg",$B1526)),IF(H1527="",G1526+ROUNDUP(VLOOKUP(D1527,Feuil2!$B$2:$C$250,2,FALSE)*6,0)/6/24,G1526+ROUNDUP(VLOOKUP(D1527,Feuil2!$B$2:$C$250,2,FALSE)*6,0)/6/24+$I$1),G1526+(11/12/24)),"")</f>
    </oc>
    <nc r="G1527">
      <f>IFERROR(IF(ISERROR(SEARCH("dfgg",$B1526)),IF(H1527="",G1526+ROUNDUP(VLOOKUP(D1527,Feuil2!$B$2:$C$250,2,FALSE)*6,0)/6/24,G1526+ROUNDUP(VLOOKUP(D1527,Feuil2!$B$2:$C$250,2,FALSE)*6,0)/6/24+$I$1),G1526+(11/12/24)),"")</f>
    </nc>
  </rcc>
  <rcc rId="649" sId="2">
    <oc r="G1528">
      <f>IFERROR(IF(ISERROR(SEARCH("dfgg",$B1527)),IF(H1528="",G1527+ROUNDUP(VLOOKUP(D1528,Feuil2!$B$2:$C$250,2,FALSE)*6,0)/6/24,G1527+ROUNDUP(VLOOKUP(D1528,Feuil2!$B$2:$C$250,2,FALSE)*6,0)/6/24+$I$1),G1527+(11/12/24)),"")</f>
    </oc>
    <nc r="G1528">
      <f>IFERROR(IF(ISERROR(SEARCH("dfgg",$B1527)),IF(H1528="",G1527+ROUNDUP(VLOOKUP(D1528,Feuil2!$B$2:$C$250,2,FALSE)*6,0)/6/24,G1527+ROUNDUP(VLOOKUP(D1528,Feuil2!$B$2:$C$250,2,FALSE)*6,0)/6/24+$I$1),G1527+(11/12/24)),"")</f>
    </nc>
  </rcc>
  <rcc rId="650" sId="2">
    <oc r="G1529">
      <f>IFERROR(IF(ISERROR(SEARCH("dfgg",$B1528)),IF(H1529="",G1528+ROUNDUP(VLOOKUP(D1529,Feuil2!$B$2:$C$250,2,FALSE)*6,0)/6/24,G1528+ROUNDUP(VLOOKUP(D1529,Feuil2!$B$2:$C$250,2,FALSE)*6,0)/6/24+$I$1),G1528+(11/12/24)),"")</f>
    </oc>
    <nc r="G1529">
      <f>IFERROR(IF(ISERROR(SEARCH("dfgg",$B1528)),IF(H1529="",G1528+ROUNDUP(VLOOKUP(D1529,Feuil2!$B$2:$C$250,2,FALSE)*6,0)/6/24,G1528+ROUNDUP(VLOOKUP(D1529,Feuil2!$B$2:$C$250,2,FALSE)*6,0)/6/24+$I$1),G1528+(11/12/24)),"")</f>
    </nc>
  </rcc>
  <rcc rId="651" sId="2">
    <oc r="G1530">
      <f>IFERROR(IF(ISERROR(SEARCH("dfgg",$B1529)),IF(H1530="",G1529+ROUNDUP(VLOOKUP(D1530,Feuil2!$B$2:$C$250,2,FALSE)*6,0)/6/24,G1529+ROUNDUP(VLOOKUP(D1530,Feuil2!$B$2:$C$250,2,FALSE)*6,0)/6/24+$I$1),G1529+(11/12/24)),"")</f>
    </oc>
    <nc r="G1530">
      <f>IFERROR(IF(ISERROR(SEARCH("dfgg",$B1529)),IF(H1530="",G1529+ROUNDUP(VLOOKUP(D1530,Feuil2!$B$2:$C$250,2,FALSE)*6,0)/6/24,G1529+ROUNDUP(VLOOKUP(D1530,Feuil2!$B$2:$C$250,2,FALSE)*6,0)/6/24+$I$1),G1529+(11/12/24)),"")</f>
    </nc>
  </rcc>
  <rcc rId="652" sId="2">
    <oc r="G1531">
      <f>IFERROR(IF(ISERROR(SEARCH("dfgg",$B1530)),IF(H1531="",G1530+ROUNDUP(VLOOKUP(D1531,Feuil2!$B$2:$C$250,2,FALSE)*6,0)/6/24,G1530+ROUNDUP(VLOOKUP(D1531,Feuil2!$B$2:$C$250,2,FALSE)*6,0)/6/24+$I$1),G1530+(11/12/24)),"")</f>
    </oc>
    <nc r="G1531">
      <f>IFERROR(IF(ISERROR(SEARCH("dfgg",$B1530)),IF(H1531="",G1530+ROUNDUP(VLOOKUP(D1531,Feuil2!$B$2:$C$250,2,FALSE)*6,0)/6/24,G1530+ROUNDUP(VLOOKUP(D1531,Feuil2!$B$2:$C$250,2,FALSE)*6,0)/6/24+$I$1),G1530+(11/12/24)),"")</f>
    </nc>
  </rcc>
  <rcc rId="653" sId="2">
    <oc r="G1532">
      <f>IFERROR(IF(ISERROR(SEARCH("dfgg",$B1531)),IF(H1532="",G1531+ROUNDUP(VLOOKUP(D1532,Feuil2!$B$2:$C$250,2,FALSE)*6,0)/6/24,G1531+ROUNDUP(VLOOKUP(D1532,Feuil2!$B$2:$C$250,2,FALSE)*6,0)/6/24+$I$1),G1531+(11/12/24)),"")</f>
    </oc>
    <nc r="G1532">
      <f>IFERROR(IF(ISERROR(SEARCH("dfgg",$B1531)),IF(H1532="",G1531+ROUNDUP(VLOOKUP(D1532,Feuil2!$B$2:$C$250,2,FALSE)*6,0)/6/24,G1531+ROUNDUP(VLOOKUP(D1532,Feuil2!$B$2:$C$250,2,FALSE)*6,0)/6/24+$I$1),G1531+(11/12/24)),"")</f>
    </nc>
  </rcc>
  <rcc rId="654" sId="2">
    <oc r="G1533">
      <f>IFERROR(IF(ISERROR(SEARCH("dfgg",$B1532)),IF(H1533="",G1532+ROUNDUP(VLOOKUP(D1533,Feuil2!$B$2:$C$250,2,FALSE)*6,0)/6/24,G1532+ROUNDUP(VLOOKUP(D1533,Feuil2!$B$2:$C$250,2,FALSE)*6,0)/6/24+$I$1),G1532+(11/12/24)),"")</f>
    </oc>
    <nc r="G1533">
      <f>IFERROR(IF(ISERROR(SEARCH("dfgg",$B1532)),IF(H1533="",G1532+ROUNDUP(VLOOKUP(D1533,Feuil2!$B$2:$C$250,2,FALSE)*6,0)/6/24,G1532+ROUNDUP(VLOOKUP(D1533,Feuil2!$B$2:$C$250,2,FALSE)*6,0)/6/24+$I$1),G1532+(11/12/24)),"")</f>
    </nc>
  </rcc>
  <rcc rId="655" sId="2">
    <oc r="G1534">
      <f>IFERROR(IF(ISERROR(SEARCH("dfgg",$B1533)),IF(H1534="",G1533+ROUNDUP(VLOOKUP(D1534,Feuil2!$B$2:$C$250,2,FALSE)*6,0)/6/24,G1533+ROUNDUP(VLOOKUP(D1534,Feuil2!$B$2:$C$250,2,FALSE)*6,0)/6/24+$I$1),G1533+(11/12/24)),"")</f>
    </oc>
    <nc r="G1534">
      <f>IFERROR(IF(ISERROR(SEARCH("dfgg",$B1533)),IF(H1534="",G1533+ROUNDUP(VLOOKUP(D1534,Feuil2!$B$2:$C$250,2,FALSE)*6,0)/6/24,G1533+ROUNDUP(VLOOKUP(D1534,Feuil2!$B$2:$C$250,2,FALSE)*6,0)/6/24+$I$1),G1533+(11/12/24)),"")</f>
    </nc>
  </rcc>
  <rcc rId="656" sId="2">
    <oc r="G1535">
      <f>IFERROR(IF(ISERROR(SEARCH("dfgg",$B1534)),IF(H1535="",G1534+ROUNDUP(VLOOKUP(D1535,Feuil2!$B$2:$C$250,2,FALSE)*6,0)/6/24,G1534+ROUNDUP(VLOOKUP(D1535,Feuil2!$B$2:$C$250,2,FALSE)*6,0)/6/24+$I$1),G1534+(11/12/24)),"")</f>
    </oc>
    <nc r="G1535">
      <f>IFERROR(IF(ISERROR(SEARCH("dfgg",$B1534)),IF(H1535="",G1534+ROUNDUP(VLOOKUP(D1535,Feuil2!$B$2:$C$250,2,FALSE)*6,0)/6/24,G1534+ROUNDUP(VLOOKUP(D1535,Feuil2!$B$2:$C$250,2,FALSE)*6,0)/6/24+$I$1),G1534+(11/12/24)),"")</f>
    </nc>
  </rcc>
  <rcc rId="657" sId="2">
    <oc r="G1536">
      <f>IFERROR(IF(ISERROR(SEARCH("dfgg",$B1535)),IF(H1536="",G1535+ROUNDUP(VLOOKUP(D1536,Feuil2!$B$2:$C$250,2,FALSE)*6,0)/6/24,G1535+ROUNDUP(VLOOKUP(D1536,Feuil2!$B$2:$C$250,2,FALSE)*6,0)/6/24+$I$1),G1535+(11/12/24)),"")</f>
    </oc>
    <nc r="G1536">
      <f>IFERROR(IF(ISERROR(SEARCH("dfgg",$B1535)),IF(H1536="",G1535+ROUNDUP(VLOOKUP(D1536,Feuil2!$B$2:$C$250,2,FALSE)*6,0)/6/24,G1535+ROUNDUP(VLOOKUP(D1536,Feuil2!$B$2:$C$250,2,FALSE)*6,0)/6/24+$I$1),G1535+(11/12/24)),"")</f>
    </nc>
  </rcc>
  <rcc rId="658" sId="2">
    <oc r="G1537">
      <f>IFERROR(IF(ISERROR(SEARCH("dfgg",$B1536)),IF(H1537="",G1536+ROUNDUP(VLOOKUP(D1537,Feuil2!$B$2:$C$250,2,FALSE)*6,0)/6/24,G1536+ROUNDUP(VLOOKUP(D1537,Feuil2!$B$2:$C$250,2,FALSE)*6,0)/6/24+$I$1),G1536+(11/12/24)),"")</f>
    </oc>
    <nc r="G1537">
      <f>IFERROR(IF(ISERROR(SEARCH("dfgg",$B1536)),IF(H1537="",G1536+ROUNDUP(VLOOKUP(D1537,Feuil2!$B$2:$C$250,2,FALSE)*6,0)/6/24,G1536+ROUNDUP(VLOOKUP(D1537,Feuil2!$B$2:$C$250,2,FALSE)*6,0)/6/24+$I$1),G1536+(11/12/24)),"")</f>
    </nc>
  </rcc>
  <rcc rId="659" sId="2">
    <oc r="G1539">
      <f>IFERROR(IF(ISERROR(SEARCH("dfgg",$B1558)),IF(H1539="",G1558+ROUNDUP(VLOOKUP(D1539,Feuil2!$B$2:$C$250,2,FALSE)*6,0)/6/24,G1558+ROUNDUP(VLOOKUP(D1539,Feuil2!$B$2:$C$250,2,FALSE)*6,0)/6/24+$I$1),G1558+(11/12/24)),"")</f>
    </oc>
    <nc r="G1539">
      <f>IFERROR(IF(ISERROR(SEARCH("dfgg",$B1558)),IF(H1539="",G1537+ROUNDUP(VLOOKUP(D1539,Feuil2!$B$2:$C$250,2,FALSE)*6,0)/6/24,G1537+ROUNDUP(VLOOKUP(D1539,Feuil2!$B$2:$C$250,2,FALSE)*6,0)/6/24+$I$1),G1537+(11/12/24)),"")</f>
    </nc>
  </rcc>
  <rrc rId="660" sId="2" ref="A1541:XFD1541" action="insertRow">
    <undo index="65535" exp="area" ref3D="1" dr="$F$1:$F$1048576" dn="Z_F75A0FC8_0A1B_4DE0_9A32_5143F6752B3E_.wvu.Cols" sId="2"/>
  </rrc>
  <rfmt sheetId="2" sqref="B1541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541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661" sId="2" odxf="1" dxf="1">
    <nc r="D1541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541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541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fmt sheetId="2" sqref="L1541" start="0" length="0">
    <dxf>
      <numFmt numFmtId="19" formatCode="dd/mm/yyyy"/>
    </dxf>
  </rfmt>
  <rcc rId="662" sId="2">
    <nc r="G1541">
      <f>IFERROR(IF(ISERROR(SEARCH("dfgg",$B1540)),IF(H1541="",G1540+ROUNDUP(VLOOKUP(D1541,Feuil2!$B$2:$C$250,2,FALSE)*6,0)/6/24,G1540+ROUNDUP(VLOOKUP(D1541,Feuil2!$B$2:$C$250,2,FALSE)*6,0)/6/24+$I$1),G1540+(11/12/24)),"")</f>
    </nc>
  </rcc>
  <rcc rId="663" sId="2">
    <oc r="G1542">
      <f>IFERROR(IF(ISERROR(SEARCH("dfgg",$B1558)),IF(H1542="",G1558+ROUNDUP(VLOOKUP(D1542,Feuil2!$B$2:$C$250,2,FALSE)*6,0)/6/24,G1558+ROUNDUP(VLOOKUP(D1542,Feuil2!$B$2:$C$250,2,FALSE)*6,0)/6/24+$I$1),G1558+(11/12/24)),"")</f>
    </oc>
    <nc r="G1542">
      <f>IFERROR(IF(ISERROR(SEARCH("dfgg",$B1541)),IF(H1542="",G1541+ROUNDUP(VLOOKUP(D1542,Feuil2!$B$2:$C$250,2,FALSE)*6,0)/6/24,G1541+ROUNDUP(VLOOKUP(D1542,Feuil2!$B$2:$C$250,2,FALSE)*6,0)/6/24+$I$1),G1541+(11/12/24)),"")</f>
    </nc>
  </rcc>
  <rcc rId="664" sId="2">
    <oc r="G1543">
      <f>IFERROR(IF(ISERROR(SEARCH("dfgg",$B1542)),IF(H1543="",G1542+ROUNDUP(VLOOKUP(D1543,Feuil2!$B$2:$C$250,2,FALSE)*6,0)/6/24,G1542+ROUNDUP(VLOOKUP(D1543,Feuil2!$B$2:$C$250,2,FALSE)*6,0)/6/24+$I$1),G1542+(11/12/24)),"")</f>
    </oc>
    <nc r="G1543">
      <f>IFERROR(IF(ISERROR(SEARCH("dfgg",$B1542)),IF(H1543="",G1542+ROUNDUP(VLOOKUP(D1543,Feuil2!$B$2:$C$250,2,FALSE)*6,0)/6/24,G1542+ROUNDUP(VLOOKUP(D1543,Feuil2!$B$2:$C$250,2,FALSE)*6,0)/6/24+$I$1),G1542+(11/12/24)),"")</f>
    </nc>
  </rcc>
  <rcc rId="665" sId="2">
    <oc r="G1544">
      <f>IFERROR(IF(ISERROR(SEARCH("dfgg",$B1543)),IF(H1544="",G1543+ROUNDUP(VLOOKUP(D1544,Feuil2!$B$2:$C$250,2,FALSE)*6,0)/6/24,G1543+ROUNDUP(VLOOKUP(D1544,Feuil2!$B$2:$C$250,2,FALSE)*6,0)/6/24+$I$1),G1543+(11/12/24)),"")</f>
    </oc>
    <nc r="G1544">
      <f>IFERROR(IF(ISERROR(SEARCH("dfgg",$B1543)),IF(H1544="",G1543+ROUNDUP(VLOOKUP(D1544,Feuil2!$B$2:$C$250,2,FALSE)*6,0)/6/24,G1543+ROUNDUP(VLOOKUP(D1544,Feuil2!$B$2:$C$250,2,FALSE)*6,0)/6/24+$I$1),G1543+(11/12/24)),"")</f>
    </nc>
  </rcc>
  <rcc rId="666" sId="2">
    <oc r="G1545">
      <f>IFERROR(IF(ISERROR(SEARCH("dfgg",$B1544)),IF(H1545="",G1544+ROUNDUP(VLOOKUP(D1545,Feuil2!$B$2:$C$250,2,FALSE)*6,0)/6/24,G1544+ROUNDUP(VLOOKUP(D1545,Feuil2!$B$2:$C$250,2,FALSE)*6,0)/6/24+$I$1),G1544+(11/12/24)),"")</f>
    </oc>
    <nc r="G1545">
      <f>IFERROR(IF(ISERROR(SEARCH("dfgg",$B1544)),IF(H1545="",G1544+ROUNDUP(VLOOKUP(D1545,Feuil2!$B$2:$C$250,2,FALSE)*6,0)/6/24,G1544+ROUNDUP(VLOOKUP(D1545,Feuil2!$B$2:$C$250,2,FALSE)*6,0)/6/24+$I$1),G1544+(11/12/24)),"")</f>
    </nc>
  </rcc>
  <rcc rId="667" sId="2">
    <oc r="G1546">
      <f>IFERROR(IF(ISERROR(SEARCH("dfgg",$B1545)),IF(H1546="",G1545+ROUNDUP(VLOOKUP(D1546,Feuil2!$B$2:$C$250,2,FALSE)*6,0)/6/24,G1545+ROUNDUP(VLOOKUP(D1546,Feuil2!$B$2:$C$250,2,FALSE)*6,0)/6/24+$I$1),G1545+(11/12/24)),"")</f>
    </oc>
    <nc r="G1546">
      <f>IFERROR(IF(ISERROR(SEARCH("dfgg",$B1545)),IF(H1546="",G1545+ROUNDUP(VLOOKUP(D1546,Feuil2!$B$2:$C$250,2,FALSE)*6,0)/6/24,G1545+ROUNDUP(VLOOKUP(D1546,Feuil2!$B$2:$C$250,2,FALSE)*6,0)/6/24+$I$1),G1545+(11/12/24)),"")</f>
    </nc>
  </rcc>
  <rcc rId="668" sId="2">
    <oc r="G1547">
      <f>IFERROR(IF(ISERROR(SEARCH("dfgg",$B1546)),IF(H1547="",G1546+ROUNDUP(VLOOKUP(D1547,Feuil2!$B$2:$C$250,2,FALSE)*6,0)/6/24,G1546+ROUNDUP(VLOOKUP(D1547,Feuil2!$B$2:$C$250,2,FALSE)*6,0)/6/24+$I$1),G1546+(11/12/24)),"")</f>
    </oc>
    <nc r="G1547">
      <f>IFERROR(IF(ISERROR(SEARCH("dfgg",$B1546)),IF(H1547="",G1546+ROUNDUP(VLOOKUP(D1547,Feuil2!$B$2:$C$250,2,FALSE)*6,0)/6/24,G1546+ROUNDUP(VLOOKUP(D1547,Feuil2!$B$2:$C$250,2,FALSE)*6,0)/6/24+$I$1),G1546+(11/12/24)),"")</f>
    </nc>
  </rcc>
  <rcc rId="669" sId="2">
    <oc r="G1548">
      <f>IFERROR(IF(ISERROR(SEARCH("dfgg",$B1547)),IF(H1548="",G1547+ROUNDUP(VLOOKUP(D1548,Feuil2!$B$2:$C$250,2,FALSE)*6,0)/6/24,G1547+ROUNDUP(VLOOKUP(D1548,Feuil2!$B$2:$C$250,2,FALSE)*6,0)/6/24+$I$1),G1547+(11/12/24)),"")</f>
    </oc>
    <nc r="G1548">
      <f>IFERROR(IF(ISERROR(SEARCH("dfgg",$B1547)),IF(H1548="",G1547+ROUNDUP(VLOOKUP(D1548,Feuil2!$B$2:$C$250,2,FALSE)*6,0)/6/24,G1547+ROUNDUP(VLOOKUP(D1548,Feuil2!$B$2:$C$250,2,FALSE)*6,0)/6/24+$I$1),G1547+(11/12/24)),"")</f>
    </nc>
  </rcc>
  <rcc rId="670" sId="2">
    <oc r="G1549">
      <f>IFERROR(IF(ISERROR(SEARCH("dfgg",$B1548)),IF(H1549="",G1548+ROUNDUP(VLOOKUP(D1549,Feuil2!$B$2:$C$250,2,FALSE)*6,0)/6/24,G1548+ROUNDUP(VLOOKUP(D1549,Feuil2!$B$2:$C$250,2,FALSE)*6,0)/6/24+$I$1),G1548+(11/12/24)),"")</f>
    </oc>
    <nc r="G1549">
      <f>IFERROR(IF(ISERROR(SEARCH("dfgg",$B1548)),IF(H1549="",G1548+ROUNDUP(VLOOKUP(D1549,Feuil2!$B$2:$C$250,2,FALSE)*6,0)/6/24,G1548+ROUNDUP(VLOOKUP(D1549,Feuil2!$B$2:$C$250,2,FALSE)*6,0)/6/24+$I$1),G1548+(11/12/24)),"")</f>
    </nc>
  </rcc>
  <rcc rId="671" sId="2">
    <oc r="G1550">
      <f>IFERROR(IF(ISERROR(SEARCH("dfgg",$B1548)),IF(H1549="",G1548+ROUNDUP(VLOOKUP(D1549,Feuil2!$B$2:$C$250,2,FALSE)*6,0)/6/24,G1548+ROUNDUP(VLOOKUP(D1549,Feuil2!$B$2:$C$250,2,FALSE)*6,0)/6/24+$I$1),G1548+(11/12/24)),"")</f>
    </oc>
    <nc r="G1550">
      <f>IFERROR(IF(ISERROR(SEARCH("dfgg",$B1549)),IF(H1550="",G1549+ROUNDUP(VLOOKUP(D1550,Feuil2!$B$2:$C$250,2,FALSE)*6,0)/6/24,G1549+ROUNDUP(VLOOKUP(D1550,Feuil2!$B$2:$C$250,2,FALSE)*6,0)/6/24+$I$1),G1549+(11/12/24)),"")</f>
    </nc>
  </rcc>
  <rcc rId="672" sId="2">
    <oc r="G1551">
      <f>IFERROR(IF(ISERROR(SEARCH("dfgg",$B1550)),IF(H1551="",G1550+ROUNDUP(VLOOKUP(D1551,Feuil2!$B$2:$C$250,2,FALSE)*6,0)/6/24,G1550+ROUNDUP(VLOOKUP(D1551,Feuil2!$B$2:$C$250,2,FALSE)*6,0)/6/24+$I$1),G1550+(11/12/24)),"")</f>
    </oc>
    <nc r="G1551">
      <f>IFERROR(IF(ISERROR(SEARCH("dfgg",$B1550)),IF(H1551="",G1550+ROUNDUP(VLOOKUP(D1551,Feuil2!$B$2:$C$250,2,FALSE)*6,0)/6/24,G1550+ROUNDUP(VLOOKUP(D1551,Feuil2!$B$2:$C$250,2,FALSE)*6,0)/6/24+$I$1),G1550+(11/12/24)),"")</f>
    </nc>
  </rcc>
  <rcc rId="673" sId="2">
    <oc r="G1552">
      <f>IFERROR(IF(ISERROR(SEARCH("dfgg",$B1551)),IF(H1552="",G1551+ROUNDUP(VLOOKUP(D1552,Feuil2!$B$2:$C$250,2,FALSE)*6,0)/6/24,G1551+ROUNDUP(VLOOKUP(D1552,Feuil2!$B$2:$C$250,2,FALSE)*6,0)/6/24+$I$1),G1551+(11/12/24)),"")</f>
    </oc>
    <nc r="G1552">
      <f>IFERROR(IF(ISERROR(SEARCH("dfgg",$B1551)),IF(H1552="",G1551+ROUNDUP(VLOOKUP(D1552,Feuil2!$B$2:$C$250,2,FALSE)*6,0)/6/24,G1551+ROUNDUP(VLOOKUP(D1552,Feuil2!$B$2:$C$250,2,FALSE)*6,0)/6/24+$I$1),G1551+(11/12/24)),"")</f>
    </nc>
  </rcc>
  <rcc rId="674" sId="2">
    <oc r="G1553">
      <f>IFERROR(IF(ISERROR(SEARCH("dfgg",$B1552)),IF(H1553="",G1552+ROUNDUP(VLOOKUP(D1553,Feuil2!$B$2:$C$250,2,FALSE)*6,0)/6/24,G1552+ROUNDUP(VLOOKUP(D1553,Feuil2!$B$2:$C$250,2,FALSE)*6,0)/6/24+$I$1),G1552+(11/12/24)),"")</f>
    </oc>
    <nc r="G1553">
      <f>IFERROR(IF(ISERROR(SEARCH("dfgg",$B1552)),IF(H1553="",G1552+ROUNDUP(VLOOKUP(D1553,Feuil2!$B$2:$C$250,2,FALSE)*6,0)/6/24,G1552+ROUNDUP(VLOOKUP(D1553,Feuil2!$B$2:$C$250,2,FALSE)*6,0)/6/24+$I$1),G1552+(11/12/24)),"")</f>
    </nc>
  </rcc>
  <rcc rId="675" sId="2" numFmtId="23">
    <oc r="G1554">
      <v>43663.833333333336</v>
    </oc>
    <nc r="G1554">
      <v>43663.916666666664</v>
    </nc>
  </rcc>
  <rcc rId="676" sId="2">
    <oc r="G1557">
      <f>IFERROR(IF(ISERROR(SEARCH("dfgg",$B1556)),IF(H1557="",G1556+ROUNDUP(VLOOKUP(D1557,Feuil2!$B$2:$C$250,2,FALSE)*6,0)/6/24,G1556+ROUNDUP(VLOOKUP(D1557,Feuil2!$B$2:$C$250,2,FALSE)*6,0)/6/24+$I$1),G1556+(11/12/24)),"")</f>
    </oc>
    <nc r="G1557">
      <f>IFERROR(IF(ISERROR(SEARCH("dfgg",$B1556)),IF(H1557="",G1556+ROUNDUP(VLOOKUP(D1557,Feuil2!$B$2:$C$250,2,FALSE)*6,0)/6/24,G1556+ROUNDUP(VLOOKUP(D1557,Feuil2!$B$2:$C$250,2,FALSE)*6,0)/6/24+$I$1),G1556+(11/12/24)),"")</f>
    </nc>
  </rcc>
  <rcc rId="677" sId="2">
    <oc r="G1558">
      <f>IFERROR(IF(ISERROR(SEARCH("dfgg",$B1557)),IF(H1558="",G1557+ROUNDUP(VLOOKUP(D1558,Feuil2!$B$2:$C$250,2,FALSE)*6,0)/6/24,G1557+ROUNDUP(VLOOKUP(D1558,Feuil2!$B$2:$C$250,2,FALSE)*6,0)/6/24+$I$1),G1557+(11/12/24)),"")</f>
    </oc>
    <nc r="G1558">
      <f>IFERROR(IF(ISERROR(SEARCH("dfgg",$B1557)),IF(H1558="",G1557+ROUNDUP(VLOOKUP(D1558,Feuil2!$B$2:$C$250,2,FALSE)*6,0)/6/24,G1557+ROUNDUP(VLOOKUP(D1558,Feuil2!$B$2:$C$250,2,FALSE)*6,0)/6/24+$I$1),G1557+(11/12/24)),"")</f>
    </nc>
  </rcc>
  <rcc rId="678" sId="2">
    <oc r="G1559">
      <f>IFERROR(IF(ISERROR(SEARCH("dfgg",$B1538)),IF(H1559="",G1537+ROUNDUP(VLOOKUP(D1559,Feuil2!$B$2:$C$250,2,FALSE)*6,0)/6/24,G1537+ROUNDUP(VLOOKUP(D1559,Feuil2!$B$2:$C$250,2,FALSE)*6,0)/6/24+$I$1),G1537+(11/12/24)),"")</f>
    </oc>
    <nc r="G1559">
      <f>IFERROR(IF(ISERROR(SEARCH("dfgg",$B1558)),IF(H1559="",G1558+ROUNDUP(VLOOKUP(D1559,Feuil2!$B$2:$C$250,2,FALSE)*6,0)/6/24,G1558+ROUNDUP(VLOOKUP(D1559,Feuil2!$B$2:$C$250,2,FALSE)*6,0)/6/24+$I$1),G1558+(11/12/24)),"")</f>
    </nc>
  </rcc>
  <rcc rId="679" sId="2">
    <oc r="G1560">
      <f>IFERROR(IF(ISERROR(SEARCH("dfgg",$B1540)),IF(H1560="",G1540+ROUNDUP(VLOOKUP(D1560,Feuil2!$B$2:$C$250,2,FALSE)*6,0)/6/24,G1540+ROUNDUP(VLOOKUP(D1560,Feuil2!$B$2:$C$250,2,FALSE)*6,0)/6/24+$I$1),G1540+(11/12/24)),"")</f>
    </oc>
    <nc r="G1560">
      <f>IFERROR(IF(ISERROR(SEARCH("dfgg",$B1559)),IF(H1560="",G1559+ROUNDUP(VLOOKUP(D1560,Feuil2!$B$2:$C$250,2,FALSE)*6,0)/6/24,G1559+ROUNDUP(VLOOKUP(D1560,Feuil2!$B$2:$C$250,2,FALSE)*6,0)/6/24+$I$1),G1559+(11/12/24)),"")</f>
    </nc>
  </rcc>
  <rcc rId="680" sId="2">
    <oc r="G1561">
      <f>IFERROR(IF(ISERROR(SEARCH("dfgg",$B1560)),IF(H1561="",G1560+ROUNDUP(VLOOKUP(D1561,Feuil2!$B$2:$C$250,2,FALSE)*6,0)/6/24,G1560+ROUNDUP(VLOOKUP(D1561,Feuil2!$B$2:$C$250,2,FALSE)*6,0)/6/24+$I$1),G1560+(11/12/24)),"")</f>
    </oc>
    <nc r="G1561">
      <f>IFERROR(IF(ISERROR(SEARCH("dfgg",$B1560)),IF(H1561="",G1560+ROUNDUP(VLOOKUP(D1561,Feuil2!$B$2:$C$250,2,FALSE)*6,0)/6/24,G1560+ROUNDUP(VLOOKUP(D1561,Feuil2!$B$2:$C$250,2,FALSE)*6,0)/6/24+$I$1),G1560+(11/12/24)),"")</f>
    </nc>
  </rcc>
  <rcc rId="681" sId="2">
    <oc r="G1562">
      <f>IFERROR(IF(ISERROR(SEARCH("dfgg",$B1561)),IF(H1562="",G1561+ROUNDUP(VLOOKUP(D1562,Feuil2!$B$2:$C$250,2,FALSE)*6,0)/6/24,G1561+ROUNDUP(VLOOKUP(D1562,Feuil2!$B$2:$C$250,2,FALSE)*6,0)/6/24+$I$1),G1561+(11/12/24)),"")</f>
    </oc>
    <nc r="G1562">
      <f>IFERROR(IF(ISERROR(SEARCH("dfgg",$B1561)),IF(H1562="",G1561+ROUNDUP(VLOOKUP(D1562,Feuil2!$B$2:$C$250,2,FALSE)*6,0)/6/24,G1561+ROUNDUP(VLOOKUP(D1562,Feuil2!$B$2:$C$250,2,FALSE)*6,0)/6/24+$I$1),G1561+(11/12/24)),"")</f>
    </nc>
  </rcc>
  <rcc rId="682" sId="2">
    <oc r="G1563">
      <f>IFERROR(IF(ISERROR(SEARCH("dfgg",$B1562)),IF(H1563="",G1562+ROUNDUP(VLOOKUP(D1563,Feuil2!$B$2:$C$250,2,FALSE)*6,0)/6/24,G1562+ROUNDUP(VLOOKUP(D1563,Feuil2!$B$2:$C$250,2,FALSE)*6,0)/6/24+$I$1),G1562+(11/12/24)),"")</f>
    </oc>
    <nc r="G1563">
      <f>IFERROR(IF(ISERROR(SEARCH("dfgg",$B1562)),IF(H1563="",G1562+ROUNDUP(VLOOKUP(D1563,Feuil2!$B$2:$C$250,2,FALSE)*6,0)/6/24,G1562+ROUNDUP(VLOOKUP(D1563,Feuil2!$B$2:$C$250,2,FALSE)*6,0)/6/24+$I$1),G1562+(11/12/24)),"")</f>
    </nc>
  </rcc>
  <rcc rId="683" sId="2">
    <oc r="G1564">
      <f>IFERROR(IF(ISERROR(SEARCH("dfgg",$B1563)),IF(H1564="",G1563+ROUNDUP(VLOOKUP(D1564,Feuil2!$B$2:$C$250,2,FALSE)*6,0)/6/24,G1563+ROUNDUP(VLOOKUP(D1564,Feuil2!$B$2:$C$250,2,FALSE)*6,0)/6/24+$I$1),G1563+(11/12/24)),"")</f>
    </oc>
    <nc r="G1564">
      <f>IFERROR(IF(ISERROR(SEARCH("dfgg",$B1563)),IF(H1564="",G1563+ROUNDUP(VLOOKUP(D1564,Feuil2!$B$2:$C$250,2,FALSE)*6,0)/6/24,G1563+ROUNDUP(VLOOKUP(D1564,Feuil2!$B$2:$C$250,2,FALSE)*6,0)/6/24+$I$1),G1563+(11/12/24)),"")</f>
    </nc>
  </rcc>
  <rcc rId="684" sId="2">
    <oc r="G1565">
      <f>IFERROR(IF(ISERROR(SEARCH("dfgg",$B1564)),IF(H1565="",G1564+ROUNDUP(VLOOKUP(D1565,Feuil2!$B$2:$C$250,2,FALSE)*6,0)/6/24,G1564+ROUNDUP(VLOOKUP(D1565,Feuil2!$B$2:$C$250,2,FALSE)*6,0)/6/24+$I$1),G1564+(11/12/24)),"")</f>
    </oc>
    <nc r="G1565">
      <f>IFERROR(IF(ISERROR(SEARCH("dfgg",$B1564)),IF(H1565="",G1564+ROUNDUP(VLOOKUP(D1565,Feuil2!$B$2:$C$250,2,FALSE)*6,0)/6/24,G1564+ROUNDUP(VLOOKUP(D1565,Feuil2!$B$2:$C$250,2,FALSE)*6,0)/6/24+$I$1),G1564+(11/12/24)),"")</f>
    </nc>
  </rcc>
  <rcc rId="685" sId="2">
    <oc r="G1566">
      <f>IFERROR(IF(ISERROR(SEARCH("dfgg",$B1565)),IF(H1566="",G1565+ROUNDUP(VLOOKUP(D1566,Feuil2!$B$2:$C$250,2,FALSE)*6,0)/6/24,G1565+ROUNDUP(VLOOKUP(D1566,Feuil2!$B$2:$C$250,2,FALSE)*6,0)/6/24+$I$1),G1565+(11/12/24)),"")</f>
    </oc>
    <nc r="G1566">
      <f>IFERROR(IF(ISERROR(SEARCH("dfgg",$B1565)),IF(H1566="",G1565+ROUNDUP(VLOOKUP(D1566,Feuil2!$B$2:$C$250,2,FALSE)*6,0)/6/24,G1565+ROUNDUP(VLOOKUP(D1566,Feuil2!$B$2:$C$250,2,FALSE)*6,0)/6/24+$I$1),G1565+(11/12/24)),"")</f>
    </nc>
  </rcc>
  <rcc rId="686" sId="2">
    <oc r="G1567">
      <f>IFERROR(IF(ISERROR(SEARCH("dfgg",$B1566)),IF(H1567="",G1566+ROUNDUP(VLOOKUP(D1567,Feuil2!$B$2:$C$250,2,FALSE)*6,0)/6/24,G1566+ROUNDUP(VLOOKUP(D1567,Feuil2!$B$2:$C$250,2,FALSE)*6,0)/6/24+$I$1),G1566+(11/12/24)),"")</f>
    </oc>
    <nc r="G1567">
      <f>IFERROR(IF(ISERROR(SEARCH("dfgg",$B1566)),IF(H1567="",G1566+ROUNDUP(VLOOKUP(D1567,Feuil2!$B$2:$C$250,2,FALSE)*6,0)/6/24,G1566+ROUNDUP(VLOOKUP(D1567,Feuil2!$B$2:$C$250,2,FALSE)*6,0)/6/24+$I$1),G1566+(11/12/24)),"")</f>
    </nc>
  </rcc>
  <rcc rId="687" sId="2">
    <oc r="G1568">
      <f>IFERROR(IF(ISERROR(SEARCH("dfgg",$B1567)),IF(H1568="",G1567+ROUNDUP(VLOOKUP(D1568,Feuil2!$B$2:$C$250,2,FALSE)*6,0)/6/24,G1567+ROUNDUP(VLOOKUP(D1568,Feuil2!$B$2:$C$250,2,FALSE)*6,0)/6/24+$I$1),G1567+(11/12/24)),"")</f>
    </oc>
    <nc r="G1568">
      <f>IFERROR(IF(ISERROR(SEARCH("dfgg",$B1567)),IF(H1568="",G1567+ROUNDUP(VLOOKUP(D1568,Feuil2!$B$2:$C$250,2,FALSE)*6,0)/6/24,G1567+ROUNDUP(VLOOKUP(D1568,Feuil2!$B$2:$C$250,2,FALSE)*6,0)/6/24+$I$1),G1567+(11/12/24)),"")</f>
    </nc>
  </rcc>
  <rcc rId="688" sId="2">
    <oc r="G1569">
      <f>IFERROR(IF(ISERROR(SEARCH("dfgg",$B1568)),IF(H1569="",G1568+ROUNDUP(VLOOKUP(D1569,Feuil2!$B$2:$C$250,2,FALSE)*6,0)/6/24,G1568+ROUNDUP(VLOOKUP(D1569,Feuil2!$B$2:$C$250,2,FALSE)*6,0)/6/24+$I$1),G1568+(11/12/24)),"")</f>
    </oc>
    <nc r="G1569">
      <f>IFERROR(IF(ISERROR(SEARCH("dfgg",$B1568)),IF(H1569="",G1568+ROUNDUP(VLOOKUP(D1569,Feuil2!$B$2:$C$250,2,FALSE)*6,0)/6/24,G1568+ROUNDUP(VLOOKUP(D1569,Feuil2!$B$2:$C$250,2,FALSE)*6,0)/6/24+$I$1),G1568+(11/12/24)),"")</f>
    </nc>
  </rcc>
  <rcc rId="689" sId="2">
    <oc r="G1570">
      <f>IFERROR(IF(ISERROR(SEARCH("dfgg",$B1569)),IF(H1570="",G1569+ROUNDUP(VLOOKUP(D1570,Feuil2!$B$2:$C$250,2,FALSE)*6,0)/6/24,G1569+ROUNDUP(VLOOKUP(D1570,Feuil2!$B$2:$C$250,2,FALSE)*6,0)/6/24+$I$1),G1569+(11/12/24)),"")</f>
    </oc>
    <nc r="G1570">
      <f>IFERROR(IF(ISERROR(SEARCH("dfgg",$B1569)),IF(H1570="",G1569+ROUNDUP(VLOOKUP(D1570,Feuil2!$B$2:$C$250,2,FALSE)*6,0)/6/24,G1569+ROUNDUP(VLOOKUP(D1570,Feuil2!$B$2:$C$250,2,FALSE)*6,0)/6/24+$I$1),G1569+(11/12/24)),"")</f>
    </nc>
  </rcc>
  <rcc rId="690" sId="2">
    <oc r="G1572">
      <f>IFERROR(IF(ISERROR(SEARCH("dfgg",$B1553)),IF(H1572="",G1553+ROUNDUP(VLOOKUP(D1572,Feuil2!$B$2:$C$250,2,FALSE)*6,0)/6/24,G1553+ROUNDUP(VLOOKUP(D1572,Feuil2!$B$2:$C$250,2,FALSE)*6,0)/6/24+$I$1),G1553+(11/12/24)),"")</f>
    </oc>
    <nc r="G1572">
      <f>IFERROR(IF(ISERROR(SEARCH("dfgg",$B1553)),IF(H1572="",G1570+ROUNDUP(VLOOKUP(D1572,Feuil2!$B$2:$C$250,2,FALSE)*6,0)/6/24,G1570+ROUNDUP(VLOOKUP(D1572,Feuil2!$B$2:$C$250,2,FALSE)*6,0)/6/24+$I$1),G1570+(11/12/24)),"")</f>
    </nc>
  </rcc>
  <rcc rId="691" sId="2">
    <oc r="G1574">
      <f>IFERROR(IF(ISERROR(SEARCH("dfgg",$B1573)),IF(H1574="",G1573+ROUNDUP(VLOOKUP(D1574,Feuil2!$B$2:$C$250,2,FALSE)*6,0)/6/24,G1573+ROUNDUP(VLOOKUP(D1574,Feuil2!$B$2:$C$250,2,FALSE)*6,0)/6/24+$I$1),G1573+(11/12/24)),"")</f>
    </oc>
    <nc r="G1574">
      <f>IFERROR(IF(ISERROR(SEARCH("dfgg",$B1573)),IF(H1574="",G1573+ROUNDUP(VLOOKUP(D1574,Feuil2!$B$2:$C$250,2,FALSE)*6,0)/6/24,G1573+ROUNDUP(VLOOKUP(D1574,Feuil2!$B$2:$C$250,2,FALSE)*6,0)/6/24+$I$1),G1573+(11/12/24)),"")</f>
    </nc>
  </rcc>
  <rcc rId="692" sId="2">
    <oc r="G1575">
      <f>IFERROR(IF(ISERROR(SEARCH("dfgg",$B1574)),IF(H1575="",G1574+ROUNDUP(VLOOKUP(D1575,Feuil2!$B$2:$C$250,2,FALSE)*6,0)/6/24,G1574+ROUNDUP(VLOOKUP(D1575,Feuil2!$B$2:$C$250,2,FALSE)*6,0)/6/24+$I$1),G1574+(11/12/24)),"")</f>
    </oc>
    <nc r="G1575">
      <f>IFERROR(IF(ISERROR(SEARCH("dfgg",$B1574)),IF(H1575="",G1574+ROUNDUP(VLOOKUP(D1575,Feuil2!$B$2:$C$250,2,FALSE)*6,0)/6/24,G1574+ROUNDUP(VLOOKUP(D1575,Feuil2!$B$2:$C$250,2,FALSE)*6,0)/6/24+$I$1),G1574+(11/12/24)),"")</f>
    </nc>
  </rcc>
  <rcc rId="693" sId="2">
    <oc r="G1576">
      <f>IFERROR(IF(ISERROR(SEARCH("dfgg",$B1575)),IF(H1576="",G1575+ROUNDUP(VLOOKUP(D1576,Feuil2!$B$2:$C$250,2,FALSE)*6,0)/6/24,G1575+ROUNDUP(VLOOKUP(D1576,Feuil2!$B$2:$C$250,2,FALSE)*6,0)/6/24+$I$1),G1575+(11/12/24)),"")</f>
    </oc>
    <nc r="G1576">
      <f>IFERROR(IF(ISERROR(SEARCH("dfgg",$B1575)),IF(H1576="",G1575+ROUNDUP(VLOOKUP(D1576,Feuil2!$B$2:$C$250,2,FALSE)*6,0)/6/24,G1575+ROUNDUP(VLOOKUP(D1576,Feuil2!$B$2:$C$250,2,FALSE)*6,0)/6/24+$I$1),G1575+(11/12/24)),"")</f>
    </nc>
  </rcc>
  <rcc rId="694" sId="2">
    <oc r="G1577">
      <f>IFERROR(IF(ISERROR(SEARCH("dfgg",$B1576)),IF(H1577="",G1576+ROUNDUP(VLOOKUP(D1577,Feuil2!$B$2:$C$250,2,FALSE)*6,0)/6/24,G1576+ROUNDUP(VLOOKUP(D1577,Feuil2!$B$2:$C$250,2,FALSE)*6,0)/6/24+$I$1),G1576+(11/12/24)),"")</f>
    </oc>
    <nc r="G1577">
      <f>IFERROR(IF(ISERROR(SEARCH("dfgg",$B1576)),IF(H1577="",G1576+ROUNDUP(VLOOKUP(D1577,Feuil2!$B$2:$C$250,2,FALSE)*6,0)/6/24,G1576+ROUNDUP(VLOOKUP(D1577,Feuil2!$B$2:$C$250,2,FALSE)*6,0)/6/24+$I$1),G1576+(11/12/24)),"")</f>
    </nc>
  </rcc>
  <rcc rId="695" sId="2">
    <oc r="G1578">
      <f>IFERROR(IF(ISERROR(SEARCH("dfgg",$B1577)),IF(H1578="",G1577+ROUNDUP(VLOOKUP(D1578,Feuil2!$B$2:$C$250,2,FALSE)*6,0)/6/24,G1577+ROUNDUP(VLOOKUP(D1578,Feuil2!$B$2:$C$250,2,FALSE)*6,0)/6/24+$I$1),G1577+(11/12/24)),"")</f>
    </oc>
    <nc r="G1578">
      <f>IFERROR(IF(ISERROR(SEARCH("dfgg",$B1577)),IF(H1578="",G1577+ROUNDUP(VLOOKUP(D1578,Feuil2!$B$2:$C$250,2,FALSE)*6,0)/6/24,G1577+ROUNDUP(VLOOKUP(D1578,Feuil2!$B$2:$C$250,2,FALSE)*6,0)/6/24+$I$1),G1577+(11/12/24)),"")</f>
    </nc>
  </rcc>
  <rcc rId="696" sId="2">
    <oc r="G1579">
      <f>IFERROR(IF(ISERROR(SEARCH("dfgg",$B1578)),IF(H1579="",G1578+ROUNDUP(VLOOKUP(D1579,Feuil2!$B$2:$C$250,2,FALSE)*6,0)/6/24,G1578+ROUNDUP(VLOOKUP(D1579,Feuil2!$B$2:$C$250,2,FALSE)*6,0)/6/24+$I$1),G1578+(11/12/24)),"")</f>
    </oc>
    <nc r="G1579">
      <f>IFERROR(IF(ISERROR(SEARCH("dfgg",$B1578)),IF(H1579="",G1578+ROUNDUP(VLOOKUP(D1579,Feuil2!$B$2:$C$250,2,FALSE)*6,0)/6/24,G1578+ROUNDUP(VLOOKUP(D1579,Feuil2!$B$2:$C$250,2,FALSE)*6,0)/6/24+$I$1),G1578+(11/12/24)),"")</f>
    </nc>
  </rcc>
  <rcc rId="697" sId="2">
    <oc r="G1580">
      <f>IFERROR(IF(ISERROR(SEARCH("dfgg",$B1579)),IF(H1580="",G1579+ROUNDUP(VLOOKUP(D1580,Feuil2!$B$2:$C$250,2,FALSE)*6,0)/6/24,G1579+ROUNDUP(VLOOKUP(D1580,Feuil2!$B$2:$C$250,2,FALSE)*6,0)/6/24+$I$1),G1579+(11/12/24)),"")</f>
    </oc>
    <nc r="G1580">
      <f>IFERROR(IF(ISERROR(SEARCH("dfgg",$B1579)),IF(H1580="",G1579+ROUNDUP(VLOOKUP(D1580,Feuil2!$B$2:$C$250,2,FALSE)*6,0)/6/24,G1579+ROUNDUP(VLOOKUP(D1580,Feuil2!$B$2:$C$250,2,FALSE)*6,0)/6/24+$I$1),G1579+(11/12/24)),"")</f>
    </nc>
  </rcc>
  <rcc rId="698" sId="2">
    <oc r="G1581">
      <f>IFERROR(IF(ISERROR(SEARCH("dfgg",$B1580)),IF(H1581="",G1580+ROUNDUP(VLOOKUP(D1581,Feuil2!$B$2:$C$250,2,FALSE)*6,0)/6/24,G1580+ROUNDUP(VLOOKUP(D1581,Feuil2!$B$2:$C$250,2,FALSE)*6,0)/6/24+$I$1),G1580+(11/12/24)),"")</f>
    </oc>
    <nc r="G1581">
      <f>IFERROR(IF(ISERROR(SEARCH("dfgg",$B1580)),IF(H1581="",G1580+ROUNDUP(VLOOKUP(D1581,Feuil2!$B$2:$C$250,2,FALSE)*6,0)/6/24,G1580+ROUNDUP(VLOOKUP(D1581,Feuil2!$B$2:$C$250,2,FALSE)*6,0)/6/24+$I$1),G1580+(11/12/24)),"")</f>
    </nc>
  </rcc>
  <rcc rId="699" sId="2">
    <oc r="G1582">
      <f>IFERROR(IF(ISERROR(SEARCH("dfgg",$B1581)),IF(H1582="",G1581+ROUNDUP(VLOOKUP(D1582,Feuil2!$B$2:$C$250,2,FALSE)*6,0)/6/24,G1581+ROUNDUP(VLOOKUP(D1582,Feuil2!$B$2:$C$250,2,FALSE)*6,0)/6/24+$I$1),G1581+(11/12/24)),"")</f>
    </oc>
    <nc r="G1582">
      <f>IFERROR(IF(ISERROR(SEARCH("dfgg",$B1581)),IF(H1582="",G1581+ROUNDUP(VLOOKUP(D1582,Feuil2!$B$2:$C$250,2,FALSE)*6,0)/6/24,G1581+ROUNDUP(VLOOKUP(D1582,Feuil2!$B$2:$C$250,2,FALSE)*6,0)/6/24+$I$1),G1581+(11/12/24)),"")</f>
    </nc>
  </rcc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4" sId="2">
    <nc r="I1542" t="inlineStr">
      <is>
        <t>fait</t>
      </is>
    </nc>
  </rcc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Feuil2!$B$1:$C$205</formula>
    <oldFormula>Feuil2!$B$1:$C$205</oldFormula>
  </rdn>
  <rcv guid="{F75A0FC8-0A1B-4DE0-9A32-5143F6752B3E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0" sId="2">
    <oc r="G1525">
      <f>IFERROR(IF(ISERROR(SEARCH("dfgg",$B1524)),IF(H1525="",G1524+ROUNDUP(VLOOKUP(D1525,Feuil2!$B$2:$C$250,2,FALSE)*6,0)/6/24,G1524+ROUNDUP(VLOOKUP(D1525,Feuil2!$B$2:$C$250,2,FALSE)*6,0)/6/24+$I$1),G1524+(11/12/24)),"")</f>
    </oc>
    <nc r="G1525">
      <f>IFERROR(IF(ISERROR(SEARCH("dfgg",$B1524)),IF(H1525="",G1524+ROUNDUP(VLOOKUP(D1525,Feuil2!$B$2:$C$250,2,FALSE)*6,0)/6/24,G1524+ROUNDUP(VLOOKUP(D1525,Feuil2!$B$2:$C$250,2,FALSE)*6,0)/6/24+$I$1),G1524+(11/12/24)),"")</f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2">
    <oc r="C1554" t="inlineStr">
      <is>
        <t>NETTOYAGE INTERMÉDIAIRE ATELIER SAUCE</t>
      </is>
    </oc>
    <nc r="C1554"/>
  </rcc>
  <rcc rId="712" sId="2" numFmtId="23">
    <oc r="G1554">
      <v>43663.916666666664</v>
    </oc>
    <nc r="G1554"/>
  </rcc>
  <rcc rId="713" sId="2">
    <oc r="J1554" t="inlineStr">
      <is>
        <t/>
      </is>
    </oc>
    <nc r="J1554"/>
  </rcc>
  <rcc rId="714" sId="2">
    <oc r="K1554" t="inlineStr">
      <is>
        <t/>
      </is>
    </oc>
    <nc r="K1554"/>
  </rcc>
  <rrc rId="715" sId="2" ref="A1554:XFD1554" action="deleteRow">
    <undo index="45" exp="ref" v="1" dr="G1554" r="G1555" sId="2"/>
    <undo index="25" exp="ref" v="1" dr="G1554" r="G1555" sId="2"/>
    <undo index="9" exp="ref" v="1" dr="G1554" r="G1555" sId="2"/>
    <undo index="1" exp="ref" v="1" dr="$B1554" r="G1555" sId="2"/>
    <undo index="65535" exp="area" ref3D="1" dr="$F$1:$F$1048576" dn="Z_F75A0FC8_0A1B_4DE0_9A32_5143F6752B3E_.wvu.Cols" sId="2"/>
    <rfmt sheetId="2" xfDxf="1" sqref="A1554:XFD1554" start="0" length="0">
      <dxf>
        <alignment vertical="center"/>
      </dxf>
    </rfmt>
    <rfmt sheetId="2" sqref="A155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54" start="0" length="0">
      <dxf>
        <font>
          <b/>
          <sz val="11"/>
          <color rgb="FFFF0000"/>
          <name val="MS Sans Serif"/>
          <family val="2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554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7" tint="0.59999389629810485"/>
          </patternFill>
        </fill>
        <border outline="0">
          <top style="thin">
            <color indexed="64"/>
          </top>
        </border>
      </dxf>
    </rfmt>
    <rfmt sheetId="2" sqref="D1554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7" tint="0.59999389629810485"/>
          </patternFill>
        </fill>
        <border outline="0">
          <top style="thin">
            <color indexed="64"/>
          </top>
        </border>
      </dxf>
    </rfmt>
    <rfmt sheetId="2" sqref="E1554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7" tint="0.59999389629810485"/>
          </patternFill>
        </fill>
        <border outline="0">
          <top style="thin">
            <color indexed="64"/>
          </top>
        </border>
      </dxf>
    </rfmt>
    <rfmt sheetId="2" sqref="F1554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7" tint="0.59999389629810485"/>
          </patternFill>
        </fill>
        <border outline="0">
          <right style="thin">
            <color indexed="64"/>
          </right>
          <top style="thin">
            <color indexed="64"/>
          </top>
        </border>
      </dxf>
    </rfmt>
    <rfmt sheetId="2" sqref="G1554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54" start="0" length="0">
      <dxf>
        <font>
          <sz val="12"/>
          <color indexed="10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54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54" start="0" length="0">
      <dxf>
        <numFmt numFmtId="167" formatCode="dd\.mm\.yyyy;@"/>
      </dxf>
    </rfmt>
    <rfmt sheetId="2" sqref="L1554" start="0" length="0">
      <dxf>
        <numFmt numFmtId="19" formatCode="dd/mm/yyyy"/>
      </dxf>
    </rfmt>
  </rrc>
  <rrc rId="716" sId="2" ref="A1554:XFD1554" action="insertRow">
    <undo index="65535" exp="area" ref3D="1" dr="$F$1:$F$1048576" dn="Z_F75A0FC8_0A1B_4DE0_9A32_5143F6752B3E_.wvu.Cols" sId="2"/>
  </rrc>
  <rfmt sheetId="2" sqref="B1554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554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717" sId="2" odxf="1" dxf="1">
    <nc r="D1554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554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554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fmt sheetId="2" sqref="L1554" start="0" length="0">
    <dxf>
      <numFmt numFmtId="19" formatCode="dd/mm/yyyy"/>
    </dxf>
  </rfmt>
  <rcc rId="718" sId="2">
    <nc r="G1554">
      <f>IFERROR(IF(ISERROR(SEARCH("dfgg",$B1553)),IF(H1554="",G1553+ROUNDUP(VLOOKUP(D1554,Feuil2!$B$2:$C$250,2,FALSE)*6,0)/6/24,G1553+ROUNDUP(VLOOKUP(D1554,Feuil2!$B$2:$C$250,2,FALSE)*6,0)/6/24+$I$1),G1553+(11/12/24)),"")</f>
    </nc>
  </rcc>
  <rcc rId="719" sId="2">
    <oc r="G1555">
      <f>IFERROR(IF(ISERROR(SEARCH("dfgg",#REF!)),IF(H1555="",#REF!+ROUNDUP(VLOOKUP(D1555,Feuil2!$B$2:$C$250,2,FALSE)*6,0)/6/24,#REF!+ROUNDUP(VLOOKUP(D1555,Feuil2!$B$2:$C$250,2,FALSE)*6,0)/6/24+$I$1),#REF!+(11/12/24)),"")</f>
    </oc>
    <nc r="G1555">
      <f>IFERROR(IF(ISERROR(SEARCH("dfgg",$B1554)),IF(H1555="",G1554+ROUNDUP(VLOOKUP(D1555,Feuil2!$B$2:$C$250,2,FALSE)*6,0)/6/24,G1554+ROUNDUP(VLOOKUP(D1555,Feuil2!$B$2:$C$250,2,FALSE)*6,0)/6/24+$I$1),G1554+(11/12/24)),"")</f>
    </nc>
  </rcc>
  <rcc rId="720" sId="2">
    <oc r="G1556">
      <f>IFERROR(IF(ISERROR(SEARCH("dfgg",$B1555)),IF(H1556="",G1555+ROUNDUP(VLOOKUP(D1556,Feuil2!$B$2:$C$250,2,FALSE)*6,0)/6/24,G1555+ROUNDUP(VLOOKUP(D1556,Feuil2!$B$2:$C$250,2,FALSE)*6,0)/6/24+$I$1),G1555+(11/12/24)),"")</f>
    </oc>
    <nc r="G1556">
      <f>IFERROR(IF(ISERROR(SEARCH("dfgg",$B1555)),IF(H1556="",G1555+ROUNDUP(VLOOKUP(D1556,Feuil2!$B$2:$C$250,2,FALSE)*6,0)/6/24,G1555+ROUNDUP(VLOOKUP(D1556,Feuil2!$B$2:$C$250,2,FALSE)*6,0)/6/24+$I$1),G1555+(11/12/24)),"")</f>
    </nc>
  </rcc>
  <rcc rId="721" sId="2">
    <oc r="G1557">
      <f>IFERROR(IF(ISERROR(SEARCH("dfgg",$B1556)),IF(H1557="",G1556+ROUNDUP(VLOOKUP(D1557,Feuil2!$B$2:$C$250,2,FALSE)*6,0)/6/24,G1556+ROUNDUP(VLOOKUP(D1557,Feuil2!$B$2:$C$250,2,FALSE)*6,0)/6/24+$I$1),G1556+(11/12/24)),"")</f>
    </oc>
    <nc r="G1557">
      <f>IFERROR(IF(ISERROR(SEARCH("dfgg",$B1556)),IF(H1557="",G1556+ROUNDUP(VLOOKUP(D1557,Feuil2!$B$2:$C$250,2,FALSE)*6,0)/6/24,G1556+ROUNDUP(VLOOKUP(D1557,Feuil2!$B$2:$C$250,2,FALSE)*6,0)/6/24+$I$1),G1556+(11/12/24)),"")</f>
    </nc>
  </rcc>
  <rcc rId="722" sId="2">
    <oc r="G1558">
      <f>IFERROR(IF(ISERROR(SEARCH("dfgg",$B1557)),IF(H1558="",G1557+ROUNDUP(VLOOKUP(D1558,Feuil2!$B$2:$C$250,2,FALSE)*6,0)/6/24,G1557+ROUNDUP(VLOOKUP(D1558,Feuil2!$B$2:$C$250,2,FALSE)*6,0)/6/24+$I$1),G1557+(11/12/24)),"")</f>
    </oc>
    <nc r="G1558">
      <f>IFERROR(IF(ISERROR(SEARCH("dfgg",$B1557)),IF(H1558="",G1557+ROUNDUP(VLOOKUP(D1558,Feuil2!$B$2:$C$250,2,FALSE)*6,0)/6/24,G1557+ROUNDUP(VLOOKUP(D1558,Feuil2!$B$2:$C$250,2,FALSE)*6,0)/6/24+$I$1),G1557+(11/12/24)),"")</f>
    </nc>
  </rcc>
  <rcc rId="723" sId="2">
    <oc r="G1559">
      <f>IFERROR(IF(ISERROR(SEARCH("dfgg",$B1558)),IF(H1559="",G1558+ROUNDUP(VLOOKUP(D1559,Feuil2!$B$2:$C$250,2,FALSE)*6,0)/6/24,G1558+ROUNDUP(VLOOKUP(D1559,Feuil2!$B$2:$C$250,2,FALSE)*6,0)/6/24+$I$1),G1558+(11/12/24)),"")</f>
    </oc>
    <nc r="G1559">
      <f>IFERROR(IF(ISERROR(SEARCH("dfgg",$B1558)),IF(H1559="",G1558+ROUNDUP(VLOOKUP(D1559,Feuil2!$B$2:$C$250,2,FALSE)*6,0)/6/24,G1558+ROUNDUP(VLOOKUP(D1559,Feuil2!$B$2:$C$250,2,FALSE)*6,0)/6/24+$I$1),G1558+(11/12/24)),"")</f>
    </nc>
  </rcc>
  <rrc rId="724" sId="2" ref="A1584:XFD1589" action="insertRow">
    <undo index="65535" exp="area" ref3D="1" dr="$F$1:$F$1048576" dn="Z_F75A0FC8_0A1B_4DE0_9A32_5143F6752B3E_.wvu.Cols" sId="2"/>
  </rrc>
  <rm rId="725" sheetId="2" source="A1576:XFD1581" destination="A1584:XFD1589" sourceSheetId="2">
    <rfmt sheetId="2" xfDxf="1" sqref="A1584:XFD1584" start="0" length="0">
      <dxf>
        <alignment horizontal="center" vertical="center"/>
      </dxf>
    </rfmt>
    <rfmt sheetId="2" xfDxf="1" sqref="A1585:XFD1585" start="0" length="0">
      <dxf>
        <alignment horizontal="center" vertical="center"/>
      </dxf>
    </rfmt>
    <rfmt sheetId="2" xfDxf="1" sqref="A1586:XFD1586" start="0" length="0">
      <dxf>
        <alignment horizontal="center" vertical="center"/>
      </dxf>
    </rfmt>
    <rfmt sheetId="2" xfDxf="1" sqref="A1587:XFD1587" start="0" length="0">
      <dxf>
        <alignment horizontal="center" vertical="center"/>
      </dxf>
    </rfmt>
    <rfmt sheetId="2" xfDxf="1" sqref="A1588:XFD1588" start="0" length="0">
      <dxf>
        <alignment horizontal="center" vertical="center"/>
      </dxf>
    </rfmt>
    <rfmt sheetId="2" xfDxf="1" sqref="A1589:XFD1589" start="0" length="0">
      <dxf>
        <alignment horizontal="center" vertical="center"/>
      </dxf>
    </rfmt>
    <rfmt sheetId="2" sqref="A158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</dxf>
    </rfmt>
    <rfmt sheetId="2" sqref="B1584" start="0" length="0">
      <dxf>
        <font>
          <b/>
          <sz val="11"/>
          <color auto="1"/>
          <name val="MS Sans Serif"/>
          <family val="2"/>
          <scheme val="none"/>
        </font>
        <fill>
          <patternFill patternType="solid">
            <bgColor rgb="FFCCCCFF"/>
          </patternFill>
        </fill>
        <alignment wrapText="1"/>
      </dxf>
    </rfmt>
    <rfmt sheetId="2" sqref="C1584" start="0" length="0">
      <dxf>
        <font>
          <b/>
          <sz val="11"/>
          <color rgb="FF000000"/>
          <name val="MS Sans Serif"/>
          <family val="2"/>
          <scheme val="none"/>
        </font>
        <fill>
          <patternFill patternType="solid">
            <bgColor rgb="FFCCCCFF"/>
          </patternFill>
        </fill>
      </dxf>
    </rfmt>
    <rfmt sheetId="2" sqref="D1584" start="0" length="0">
      <dxf>
        <font>
          <b/>
          <sz val="11"/>
          <color rgb="FF000000"/>
          <name val="MS Sans Serif"/>
          <family val="2"/>
          <scheme val="none"/>
        </font>
        <fill>
          <patternFill patternType="solid">
            <bgColor rgb="FFCCCCFF"/>
          </patternFill>
        </fill>
        <alignment wrapText="1"/>
      </dxf>
    </rfmt>
    <rfmt sheetId="2" sqref="E1584" start="0" length="0">
      <dxf>
        <font>
          <b/>
          <sz val="11"/>
          <color rgb="FF000000"/>
          <name val="MS Sans Serif"/>
          <family val="2"/>
          <scheme val="none"/>
        </font>
        <fill>
          <patternFill patternType="solid">
            <bgColor rgb="FFCCCCFF"/>
          </patternFill>
        </fill>
        <alignment wrapText="1"/>
      </dxf>
    </rfmt>
    <rfmt sheetId="2" sqref="F1584" start="0" length="0">
      <dxf>
        <font>
          <b/>
          <sz val="12"/>
          <color indexed="10"/>
          <name val="Calibri"/>
          <family val="2"/>
          <scheme val="minor"/>
        </font>
        <fill>
          <patternFill patternType="solid">
            <bgColor rgb="FFCCCCFF"/>
          </patternFill>
        </fill>
        <alignment wrapText="1"/>
      </dxf>
    </rfmt>
    <rfmt sheetId="2" sqref="G1584" start="0" length="0">
      <dxf>
        <font>
          <sz val="10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</dxf>
    </rfmt>
    <rfmt sheetId="2" sqref="H1584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I1584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</dxf>
    </rfmt>
    <rfmt sheetId="2" sqref="J1584" start="0" length="0">
      <dxf>
        <numFmt numFmtId="167" formatCode="dd\.mm\.yyyy;@"/>
      </dxf>
    </rfmt>
    <rfmt sheetId="2" sqref="K1584" start="0" length="0">
      <dxf>
        <numFmt numFmtId="19" formatCode="dd/mm/yyyy"/>
      </dxf>
    </rfmt>
    <rfmt sheetId="2" sqref="A158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</dxf>
    </rfmt>
    <rfmt sheetId="2" sqref="B1585" start="0" length="0">
      <dxf>
        <font>
          <b/>
          <sz val="11"/>
          <color auto="1"/>
          <name val="MS Sans Serif"/>
          <family val="2"/>
          <scheme val="none"/>
        </font>
        <fill>
          <patternFill patternType="solid">
            <bgColor rgb="FFCCCCFF"/>
          </patternFill>
        </fill>
        <alignment wrapText="1"/>
      </dxf>
    </rfmt>
    <rfmt sheetId="2" sqref="C1585" start="0" length="0">
      <dxf>
        <font>
          <b/>
          <sz val="11"/>
          <color rgb="FF000000"/>
          <name val="MS Sans Serif"/>
          <family val="2"/>
          <scheme val="none"/>
        </font>
        <fill>
          <patternFill patternType="solid">
            <bgColor rgb="FFCCCCFF"/>
          </patternFill>
        </fill>
      </dxf>
    </rfmt>
    <rfmt sheetId="2" sqref="D1585" start="0" length="0">
      <dxf>
        <font>
          <b/>
          <sz val="11"/>
          <color rgb="FF000000"/>
          <name val="MS Sans Serif"/>
          <family val="2"/>
          <scheme val="none"/>
        </font>
        <fill>
          <patternFill patternType="solid">
            <bgColor rgb="FFCCCCFF"/>
          </patternFill>
        </fill>
        <alignment wrapText="1"/>
      </dxf>
    </rfmt>
    <rfmt sheetId="2" sqref="E1585" start="0" length="0">
      <dxf>
        <font>
          <b/>
          <sz val="11"/>
          <color rgb="FF000000"/>
          <name val="MS Sans Serif"/>
          <family val="2"/>
          <scheme val="none"/>
        </font>
        <fill>
          <patternFill patternType="solid">
            <bgColor rgb="FFCCCCFF"/>
          </patternFill>
        </fill>
        <alignment wrapText="1"/>
      </dxf>
    </rfmt>
    <rfmt sheetId="2" sqref="F1585" start="0" length="0">
      <dxf>
        <font>
          <b/>
          <sz val="12"/>
          <color indexed="10"/>
          <name val="Calibri"/>
          <family val="2"/>
          <scheme val="minor"/>
        </font>
        <fill>
          <patternFill patternType="solid">
            <bgColor rgb="FFCCCCFF"/>
          </patternFill>
        </fill>
        <alignment wrapText="1"/>
      </dxf>
    </rfmt>
    <rfmt sheetId="2" sqref="G1585" start="0" length="0">
      <dxf>
        <font>
          <sz val="10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</dxf>
    </rfmt>
    <rfmt sheetId="2" sqref="H1585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I1585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</dxf>
    </rfmt>
    <rfmt sheetId="2" sqref="J1585" start="0" length="0">
      <dxf>
        <numFmt numFmtId="167" formatCode="dd\.mm\.yyyy;@"/>
      </dxf>
    </rfmt>
    <rfmt sheetId="2" sqref="K1585" start="0" length="0">
      <dxf>
        <numFmt numFmtId="19" formatCode="dd/mm/yyyy"/>
      </dxf>
    </rfmt>
    <rfmt sheetId="2" sqref="A158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</dxf>
    </rfmt>
    <rfmt sheetId="2" sqref="B1586" start="0" length="0">
      <dxf>
        <font>
          <b/>
          <sz val="11"/>
          <color auto="1"/>
          <name val="MS Sans Serif"/>
          <family val="2"/>
          <scheme val="none"/>
        </font>
        <fill>
          <patternFill patternType="solid">
            <bgColor rgb="FFCCCCFF"/>
          </patternFill>
        </fill>
        <alignment wrapText="1"/>
      </dxf>
    </rfmt>
    <rfmt sheetId="2" sqref="C1586" start="0" length="0">
      <dxf>
        <font>
          <b/>
          <sz val="11"/>
          <color rgb="FF000000"/>
          <name val="MS Sans Serif"/>
          <family val="2"/>
          <scheme val="none"/>
        </font>
        <fill>
          <patternFill patternType="solid">
            <bgColor rgb="FFCCCCFF"/>
          </patternFill>
        </fill>
      </dxf>
    </rfmt>
    <rfmt sheetId="2" sqref="D1586" start="0" length="0">
      <dxf>
        <font>
          <b/>
          <sz val="11"/>
          <color rgb="FF000000"/>
          <name val="MS Sans Serif"/>
          <family val="2"/>
          <scheme val="none"/>
        </font>
        <fill>
          <patternFill patternType="solid">
            <bgColor rgb="FFCCCCFF"/>
          </patternFill>
        </fill>
        <alignment wrapText="1"/>
      </dxf>
    </rfmt>
    <rfmt sheetId="2" sqref="E1586" start="0" length="0">
      <dxf>
        <font>
          <b/>
          <sz val="11"/>
          <color rgb="FF000000"/>
          <name val="MS Sans Serif"/>
          <family val="2"/>
          <scheme val="none"/>
        </font>
        <fill>
          <patternFill patternType="solid">
            <bgColor rgb="FFCCCCFF"/>
          </patternFill>
        </fill>
        <alignment wrapText="1"/>
      </dxf>
    </rfmt>
    <rfmt sheetId="2" sqref="F1586" start="0" length="0">
      <dxf>
        <font>
          <b/>
          <sz val="12"/>
          <color indexed="10"/>
          <name val="Calibri"/>
          <family val="2"/>
          <scheme val="minor"/>
        </font>
        <fill>
          <patternFill patternType="solid">
            <bgColor rgb="FFCCCCFF"/>
          </patternFill>
        </fill>
        <alignment wrapText="1"/>
      </dxf>
    </rfmt>
    <rfmt sheetId="2" sqref="G1586" start="0" length="0">
      <dxf>
        <font>
          <sz val="10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</dxf>
    </rfmt>
    <rfmt sheetId="2" sqref="H1586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I1586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</dxf>
    </rfmt>
    <rfmt sheetId="2" sqref="J1586" start="0" length="0">
      <dxf>
        <numFmt numFmtId="167" formatCode="dd\.mm\.yyyy;@"/>
      </dxf>
    </rfmt>
    <rfmt sheetId="2" sqref="K1586" start="0" length="0">
      <dxf>
        <numFmt numFmtId="19" formatCode="dd/mm/yyyy"/>
      </dxf>
    </rfmt>
    <rfmt sheetId="2" sqref="A158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</dxf>
    </rfmt>
    <rfmt sheetId="2" sqref="B1587" start="0" length="0">
      <dxf>
        <font>
          <b/>
          <sz val="11"/>
          <color auto="1"/>
          <name val="MS Sans Serif"/>
          <family val="2"/>
          <scheme val="none"/>
        </font>
        <fill>
          <patternFill patternType="solid">
            <bgColor rgb="FFCCCCFF"/>
          </patternFill>
        </fill>
        <alignment wrapText="1"/>
      </dxf>
    </rfmt>
    <rfmt sheetId="2" sqref="C1587" start="0" length="0">
      <dxf>
        <font>
          <b/>
          <sz val="11"/>
          <color rgb="FF000000"/>
          <name val="MS Sans Serif"/>
          <family val="2"/>
          <scheme val="none"/>
        </font>
        <fill>
          <patternFill patternType="solid">
            <bgColor rgb="FFCCCCFF"/>
          </patternFill>
        </fill>
      </dxf>
    </rfmt>
    <rfmt sheetId="2" sqref="D1587" start="0" length="0">
      <dxf>
        <font>
          <b/>
          <sz val="11"/>
          <color rgb="FF000000"/>
          <name val="MS Sans Serif"/>
          <family val="2"/>
          <scheme val="none"/>
        </font>
        <fill>
          <patternFill patternType="solid">
            <bgColor rgb="FFCCCCFF"/>
          </patternFill>
        </fill>
        <alignment wrapText="1"/>
      </dxf>
    </rfmt>
    <rfmt sheetId="2" sqref="E1587" start="0" length="0">
      <dxf>
        <font>
          <b/>
          <sz val="11"/>
          <color rgb="FF000000"/>
          <name val="MS Sans Serif"/>
          <family val="2"/>
          <scheme val="none"/>
        </font>
        <fill>
          <patternFill patternType="solid">
            <bgColor rgb="FFCCCCFF"/>
          </patternFill>
        </fill>
        <alignment wrapText="1"/>
      </dxf>
    </rfmt>
    <rfmt sheetId="2" sqref="F1587" start="0" length="0">
      <dxf>
        <font>
          <b/>
          <sz val="12"/>
          <color indexed="10"/>
          <name val="Calibri"/>
          <family val="2"/>
          <scheme val="minor"/>
        </font>
        <fill>
          <patternFill patternType="solid">
            <bgColor rgb="FFCCCCFF"/>
          </patternFill>
        </fill>
        <alignment wrapText="1"/>
      </dxf>
    </rfmt>
    <rfmt sheetId="2" sqref="G1587" start="0" length="0">
      <dxf>
        <font>
          <sz val="10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</dxf>
    </rfmt>
    <rfmt sheetId="2" sqref="H1587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I1587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</dxf>
    </rfmt>
    <rfmt sheetId="2" sqref="J1587" start="0" length="0">
      <dxf>
        <numFmt numFmtId="167" formatCode="dd\.mm\.yyyy;@"/>
      </dxf>
    </rfmt>
    <rfmt sheetId="2" sqref="K1587" start="0" length="0">
      <dxf>
        <numFmt numFmtId="19" formatCode="dd/mm/yyyy"/>
      </dxf>
    </rfmt>
    <rfmt sheetId="2" sqref="A158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</dxf>
    </rfmt>
    <rfmt sheetId="2" sqref="B1588" start="0" length="0">
      <dxf>
        <font>
          <b/>
          <sz val="11"/>
          <color auto="1"/>
          <name val="MS Sans Serif"/>
          <family val="2"/>
          <scheme val="none"/>
        </font>
        <fill>
          <patternFill patternType="solid">
            <bgColor rgb="FFCCCCFF"/>
          </patternFill>
        </fill>
        <alignment wrapText="1"/>
      </dxf>
    </rfmt>
    <rfmt sheetId="2" sqref="C1588" start="0" length="0">
      <dxf>
        <font>
          <b/>
          <sz val="11"/>
          <color rgb="FF000000"/>
          <name val="MS Sans Serif"/>
          <family val="2"/>
          <scheme val="none"/>
        </font>
        <fill>
          <patternFill patternType="solid">
            <bgColor rgb="FFCCCCFF"/>
          </patternFill>
        </fill>
      </dxf>
    </rfmt>
    <rfmt sheetId="2" sqref="D1588" start="0" length="0">
      <dxf>
        <font>
          <b/>
          <sz val="11"/>
          <color rgb="FF000000"/>
          <name val="MS Sans Serif"/>
          <family val="2"/>
          <scheme val="none"/>
        </font>
        <fill>
          <patternFill patternType="solid">
            <bgColor rgb="FFCCCCFF"/>
          </patternFill>
        </fill>
        <alignment wrapText="1"/>
      </dxf>
    </rfmt>
    <rfmt sheetId="2" sqref="E1588" start="0" length="0">
      <dxf>
        <font>
          <b/>
          <sz val="11"/>
          <color rgb="FF000000"/>
          <name val="MS Sans Serif"/>
          <family val="2"/>
          <scheme val="none"/>
        </font>
        <fill>
          <patternFill patternType="solid">
            <bgColor rgb="FFCCCCFF"/>
          </patternFill>
        </fill>
        <alignment wrapText="1"/>
      </dxf>
    </rfmt>
    <rfmt sheetId="2" sqref="F1588" start="0" length="0">
      <dxf>
        <font>
          <b/>
          <sz val="12"/>
          <color indexed="10"/>
          <name val="Calibri"/>
          <family val="2"/>
          <scheme val="minor"/>
        </font>
        <fill>
          <patternFill patternType="solid">
            <bgColor rgb="FFCCCCFF"/>
          </patternFill>
        </fill>
        <alignment wrapText="1"/>
      </dxf>
    </rfmt>
    <rfmt sheetId="2" sqref="G1588" start="0" length="0">
      <dxf>
        <font>
          <sz val="10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</dxf>
    </rfmt>
    <rfmt sheetId="2" sqref="H1588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I1588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</dxf>
    </rfmt>
    <rfmt sheetId="2" sqref="J1588" start="0" length="0">
      <dxf>
        <numFmt numFmtId="167" formatCode="dd\.mm\.yyyy;@"/>
      </dxf>
    </rfmt>
    <rfmt sheetId="2" sqref="K1588" start="0" length="0">
      <dxf>
        <numFmt numFmtId="19" formatCode="dd/mm/yyyy"/>
      </dxf>
    </rfmt>
    <rfmt sheetId="2" sqref="A158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</dxf>
    </rfmt>
    <rfmt sheetId="2" sqref="B1589" start="0" length="0">
      <dxf>
        <font>
          <b/>
          <sz val="11"/>
          <color auto="1"/>
          <name val="MS Sans Serif"/>
          <family val="2"/>
          <scheme val="none"/>
        </font>
        <fill>
          <patternFill patternType="solid">
            <bgColor rgb="FFCCCCFF"/>
          </patternFill>
        </fill>
        <alignment wrapText="1"/>
      </dxf>
    </rfmt>
    <rfmt sheetId="2" sqref="C1589" start="0" length="0">
      <dxf>
        <font>
          <b/>
          <sz val="11"/>
          <color rgb="FF000000"/>
          <name val="MS Sans Serif"/>
          <family val="2"/>
          <scheme val="none"/>
        </font>
        <fill>
          <patternFill patternType="solid">
            <bgColor rgb="FFCCCCFF"/>
          </patternFill>
        </fill>
      </dxf>
    </rfmt>
    <rfmt sheetId="2" sqref="D1589" start="0" length="0">
      <dxf>
        <font>
          <b/>
          <sz val="11"/>
          <color rgb="FF000000"/>
          <name val="MS Sans Serif"/>
          <family val="2"/>
          <scheme val="none"/>
        </font>
        <fill>
          <patternFill patternType="solid">
            <bgColor rgb="FFCCCCFF"/>
          </patternFill>
        </fill>
        <alignment wrapText="1"/>
      </dxf>
    </rfmt>
    <rfmt sheetId="2" sqref="E1589" start="0" length="0">
      <dxf>
        <font>
          <b/>
          <sz val="11"/>
          <color rgb="FF000000"/>
          <name val="MS Sans Serif"/>
          <family val="2"/>
          <scheme val="none"/>
        </font>
        <fill>
          <patternFill patternType="solid">
            <bgColor rgb="FFCCCCFF"/>
          </patternFill>
        </fill>
        <alignment wrapText="1"/>
      </dxf>
    </rfmt>
    <rfmt sheetId="2" sqref="F1589" start="0" length="0">
      <dxf>
        <font>
          <b/>
          <sz val="12"/>
          <color indexed="10"/>
          <name val="Calibri"/>
          <family val="2"/>
          <scheme val="minor"/>
        </font>
        <fill>
          <patternFill patternType="solid">
            <bgColor rgb="FFCCCCFF"/>
          </patternFill>
        </fill>
        <alignment wrapText="1"/>
      </dxf>
    </rfmt>
    <rfmt sheetId="2" sqref="G1589" start="0" length="0">
      <dxf>
        <font>
          <sz val="10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</dxf>
    </rfmt>
    <rfmt sheetId="2" sqref="H158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I1589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</dxf>
    </rfmt>
    <rfmt sheetId="2" sqref="J1589" start="0" length="0">
      <dxf>
        <numFmt numFmtId="167" formatCode="dd\.mm\.yyyy;@"/>
      </dxf>
    </rfmt>
    <rfmt sheetId="2" sqref="K1589" start="0" length="0">
      <dxf>
        <numFmt numFmtId="19" formatCode="dd/mm/yyyy"/>
      </dxf>
    </rfmt>
  </rm>
  <rrc rId="726" sId="2" ref="A1576:XFD1576" action="deleteRow">
    <undo index="65535" exp="area" ref3D="1" dr="$F$1:$F$1048576" dn="Z_F75A0FC8_0A1B_4DE0_9A32_5143F6752B3E_.wvu.Cols" sId="2"/>
    <rfmt sheetId="2" xfDxf="1" sqref="A1576:XFD1576" start="0" length="0">
      <dxf>
        <alignment horizontal="center" vertical="center"/>
      </dxf>
    </rfmt>
    <rfmt sheetId="2" sqref="A157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76" start="0" length="0">
      <dxf>
        <font>
          <sz val="10"/>
          <color auto="1"/>
          <name val="MS Sans Serif"/>
          <family val="2"/>
          <scheme val="none"/>
        </font>
      </dxf>
    </rfmt>
    <rfmt sheetId="2" sqref="C1576" start="0" length="0">
      <dxf>
        <alignment horizontal="general" vertical="bottom"/>
      </dxf>
    </rfmt>
    <rfmt sheetId="2" sqref="D1576" start="0" length="0">
      <dxf>
        <font>
          <sz val="10"/>
          <color auto="1"/>
          <name val="MS Sans Serif"/>
          <family val="2"/>
          <scheme val="none"/>
        </font>
      </dxf>
    </rfmt>
    <rfmt sheetId="2" sqref="E1576" start="0" length="0">
      <dxf>
        <font>
          <sz val="10"/>
          <color auto="1"/>
          <name val="MS Sans Serif"/>
          <family val="2"/>
          <scheme val="none"/>
        </font>
      </dxf>
    </rfmt>
    <rfmt sheetId="2" sqref="F1576" start="0" length="0">
      <dxf>
        <font>
          <sz val="10"/>
          <color auto="1"/>
          <name val="MS Sans Serif"/>
          <family val="2"/>
          <scheme val="none"/>
        </font>
      </dxf>
    </rfmt>
    <rfmt sheetId="2" sqref="G1576" start="0" length="0">
      <dxf>
        <font>
          <sz val="10"/>
          <color auto="1"/>
          <name val="MS Sans Serif"/>
          <family val="2"/>
          <scheme val="none"/>
        </font>
      </dxf>
    </rfmt>
    <rfmt sheetId="2" sqref="H1576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76" start="0" length="0">
      <dxf>
        <numFmt numFmtId="167" formatCode="dd\.mm\.yyyy;@"/>
      </dxf>
    </rfmt>
  </rrc>
  <rrc rId="727" sId="2" ref="A1576:XFD1576" action="deleteRow">
    <undo index="65535" exp="area" ref3D="1" dr="$F$1:$F$1048576" dn="Z_F75A0FC8_0A1B_4DE0_9A32_5143F6752B3E_.wvu.Cols" sId="2"/>
    <rfmt sheetId="2" xfDxf="1" sqref="A1576:XFD1576" start="0" length="0">
      <dxf>
        <alignment horizontal="center" vertical="center"/>
      </dxf>
    </rfmt>
    <rfmt sheetId="2" sqref="A157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76" start="0" length="0">
      <dxf>
        <font>
          <sz val="10"/>
          <color auto="1"/>
          <name val="MS Sans Serif"/>
          <family val="2"/>
          <scheme val="none"/>
        </font>
      </dxf>
    </rfmt>
    <rfmt sheetId="2" sqref="C1576" start="0" length="0">
      <dxf>
        <alignment horizontal="general" vertical="bottom"/>
      </dxf>
    </rfmt>
    <rfmt sheetId="2" sqref="D1576" start="0" length="0">
      <dxf>
        <font>
          <sz val="10"/>
          <color auto="1"/>
          <name val="MS Sans Serif"/>
          <family val="2"/>
          <scheme val="none"/>
        </font>
      </dxf>
    </rfmt>
    <rfmt sheetId="2" sqref="E1576" start="0" length="0">
      <dxf>
        <font>
          <sz val="10"/>
          <color auto="1"/>
          <name val="MS Sans Serif"/>
          <family val="2"/>
          <scheme val="none"/>
        </font>
      </dxf>
    </rfmt>
    <rfmt sheetId="2" sqref="F1576" start="0" length="0">
      <dxf>
        <font>
          <sz val="10"/>
          <color auto="1"/>
          <name val="MS Sans Serif"/>
          <family val="2"/>
          <scheme val="none"/>
        </font>
      </dxf>
    </rfmt>
    <rfmt sheetId="2" sqref="G1576" start="0" length="0">
      <dxf>
        <font>
          <sz val="10"/>
          <color auto="1"/>
          <name val="MS Sans Serif"/>
          <family val="2"/>
          <scheme val="none"/>
        </font>
      </dxf>
    </rfmt>
    <rfmt sheetId="2" sqref="H1576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76" start="0" length="0">
      <dxf>
        <numFmt numFmtId="167" formatCode="dd\.mm\.yyyy;@"/>
      </dxf>
    </rfmt>
  </rrc>
  <rrc rId="728" sId="2" ref="A1576:XFD1576" action="deleteRow">
    <undo index="65535" exp="area" ref3D="1" dr="$F$1:$F$1048576" dn="Z_F75A0FC8_0A1B_4DE0_9A32_5143F6752B3E_.wvu.Cols" sId="2"/>
    <rfmt sheetId="2" xfDxf="1" sqref="A1576:XFD1576" start="0" length="0">
      <dxf>
        <alignment horizontal="center" vertical="center"/>
      </dxf>
    </rfmt>
    <rfmt sheetId="2" sqref="A157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76" start="0" length="0">
      <dxf>
        <font>
          <sz val="10"/>
          <color auto="1"/>
          <name val="MS Sans Serif"/>
          <family val="2"/>
          <scheme val="none"/>
        </font>
      </dxf>
    </rfmt>
    <rfmt sheetId="2" sqref="C1576" start="0" length="0">
      <dxf>
        <alignment horizontal="general" vertical="bottom"/>
      </dxf>
    </rfmt>
    <rfmt sheetId="2" sqref="D1576" start="0" length="0">
      <dxf>
        <font>
          <sz val="10"/>
          <color auto="1"/>
          <name val="MS Sans Serif"/>
          <family val="2"/>
          <scheme val="none"/>
        </font>
      </dxf>
    </rfmt>
    <rfmt sheetId="2" sqref="E1576" start="0" length="0">
      <dxf>
        <font>
          <sz val="10"/>
          <color auto="1"/>
          <name val="MS Sans Serif"/>
          <family val="2"/>
          <scheme val="none"/>
        </font>
      </dxf>
    </rfmt>
    <rfmt sheetId="2" sqref="F1576" start="0" length="0">
      <dxf>
        <font>
          <sz val="10"/>
          <color auto="1"/>
          <name val="MS Sans Serif"/>
          <family val="2"/>
          <scheme val="none"/>
        </font>
      </dxf>
    </rfmt>
    <rfmt sheetId="2" sqref="G1576" start="0" length="0">
      <dxf>
        <font>
          <sz val="10"/>
          <color auto="1"/>
          <name val="MS Sans Serif"/>
          <family val="2"/>
          <scheme val="none"/>
        </font>
      </dxf>
    </rfmt>
    <rfmt sheetId="2" sqref="H1576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76" start="0" length="0">
      <dxf>
        <numFmt numFmtId="167" formatCode="dd\.mm\.yyyy;@"/>
      </dxf>
    </rfmt>
  </rrc>
  <rrc rId="729" sId="2" ref="A1576:XFD1576" action="deleteRow">
    <undo index="65535" exp="area" ref3D="1" dr="$F$1:$F$1048576" dn="Z_F75A0FC8_0A1B_4DE0_9A32_5143F6752B3E_.wvu.Cols" sId="2"/>
    <rfmt sheetId="2" xfDxf="1" sqref="A1576:XFD1576" start="0" length="0">
      <dxf>
        <alignment horizontal="center" vertical="center"/>
      </dxf>
    </rfmt>
    <rfmt sheetId="2" sqref="A157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76" start="0" length="0">
      <dxf>
        <font>
          <sz val="10"/>
          <color auto="1"/>
          <name val="MS Sans Serif"/>
          <family val="2"/>
          <scheme val="none"/>
        </font>
      </dxf>
    </rfmt>
    <rfmt sheetId="2" sqref="C1576" start="0" length="0">
      <dxf>
        <alignment horizontal="general" vertical="bottom"/>
      </dxf>
    </rfmt>
    <rfmt sheetId="2" sqref="D1576" start="0" length="0">
      <dxf>
        <font>
          <sz val="10"/>
          <color auto="1"/>
          <name val="MS Sans Serif"/>
          <family val="2"/>
          <scheme val="none"/>
        </font>
      </dxf>
    </rfmt>
    <rfmt sheetId="2" sqref="E1576" start="0" length="0">
      <dxf>
        <font>
          <sz val="10"/>
          <color auto="1"/>
          <name val="MS Sans Serif"/>
          <family val="2"/>
          <scheme val="none"/>
        </font>
      </dxf>
    </rfmt>
    <rfmt sheetId="2" sqref="F1576" start="0" length="0">
      <dxf>
        <font>
          <sz val="10"/>
          <color auto="1"/>
          <name val="MS Sans Serif"/>
          <family val="2"/>
          <scheme val="none"/>
        </font>
      </dxf>
    </rfmt>
    <rfmt sheetId="2" sqref="G1576" start="0" length="0">
      <dxf>
        <font>
          <sz val="10"/>
          <color auto="1"/>
          <name val="MS Sans Serif"/>
          <family val="2"/>
          <scheme val="none"/>
        </font>
      </dxf>
    </rfmt>
    <rfmt sheetId="2" sqref="H1576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76" start="0" length="0">
      <dxf>
        <numFmt numFmtId="167" formatCode="dd\.mm\.yyyy;@"/>
      </dxf>
    </rfmt>
  </rrc>
  <rrc rId="730" sId="2" ref="A1576:XFD1576" action="deleteRow">
    <undo index="65535" exp="area" ref3D="1" dr="$F$1:$F$1048576" dn="Z_F75A0FC8_0A1B_4DE0_9A32_5143F6752B3E_.wvu.Cols" sId="2"/>
    <rfmt sheetId="2" xfDxf="1" sqref="A1576:XFD1576" start="0" length="0">
      <dxf>
        <alignment horizontal="center" vertical="center"/>
      </dxf>
    </rfmt>
    <rfmt sheetId="2" sqref="A157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76" start="0" length="0">
      <dxf>
        <font>
          <sz val="10"/>
          <color auto="1"/>
          <name val="MS Sans Serif"/>
          <family val="2"/>
          <scheme val="none"/>
        </font>
      </dxf>
    </rfmt>
    <rfmt sheetId="2" sqref="C1576" start="0" length="0">
      <dxf>
        <alignment horizontal="general" vertical="bottom"/>
      </dxf>
    </rfmt>
    <rfmt sheetId="2" sqref="D1576" start="0" length="0">
      <dxf>
        <font>
          <sz val="10"/>
          <color auto="1"/>
          <name val="MS Sans Serif"/>
          <family val="2"/>
          <scheme val="none"/>
        </font>
      </dxf>
    </rfmt>
    <rfmt sheetId="2" sqref="E1576" start="0" length="0">
      <dxf>
        <font>
          <sz val="10"/>
          <color auto="1"/>
          <name val="MS Sans Serif"/>
          <family val="2"/>
          <scheme val="none"/>
        </font>
      </dxf>
    </rfmt>
    <rfmt sheetId="2" sqref="F1576" start="0" length="0">
      <dxf>
        <font>
          <sz val="10"/>
          <color auto="1"/>
          <name val="MS Sans Serif"/>
          <family val="2"/>
          <scheme val="none"/>
        </font>
      </dxf>
    </rfmt>
    <rfmt sheetId="2" sqref="G1576" start="0" length="0">
      <dxf>
        <font>
          <sz val="10"/>
          <color auto="1"/>
          <name val="MS Sans Serif"/>
          <family val="2"/>
          <scheme val="none"/>
        </font>
      </dxf>
    </rfmt>
    <rfmt sheetId="2" sqref="H1576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76" start="0" length="0">
      <dxf>
        <numFmt numFmtId="167" formatCode="dd\.mm\.yyyy;@"/>
      </dxf>
    </rfmt>
  </rrc>
  <rrc rId="731" sId="2" ref="A1576:XFD1576" action="deleteRow">
    <undo index="65535" exp="area" ref3D="1" dr="$F$1:$F$1048576" dn="Z_F75A0FC8_0A1B_4DE0_9A32_5143F6752B3E_.wvu.Cols" sId="2"/>
    <rfmt sheetId="2" xfDxf="1" sqref="A1576:XFD1576" start="0" length="0">
      <dxf>
        <alignment horizontal="center" vertical="center"/>
      </dxf>
    </rfmt>
    <rfmt sheetId="2" sqref="A157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76" start="0" length="0">
      <dxf>
        <font>
          <sz val="10"/>
          <color auto="1"/>
          <name val="MS Sans Serif"/>
          <family val="2"/>
          <scheme val="none"/>
        </font>
      </dxf>
    </rfmt>
    <rfmt sheetId="2" sqref="C1576" start="0" length="0">
      <dxf>
        <alignment horizontal="general" vertical="bottom"/>
      </dxf>
    </rfmt>
    <rfmt sheetId="2" sqref="D1576" start="0" length="0">
      <dxf>
        <font>
          <sz val="10"/>
          <color auto="1"/>
          <name val="MS Sans Serif"/>
          <family val="2"/>
          <scheme val="none"/>
        </font>
      </dxf>
    </rfmt>
    <rfmt sheetId="2" sqref="E1576" start="0" length="0">
      <dxf>
        <font>
          <sz val="10"/>
          <color auto="1"/>
          <name val="MS Sans Serif"/>
          <family val="2"/>
          <scheme val="none"/>
        </font>
      </dxf>
    </rfmt>
    <rfmt sheetId="2" sqref="F1576" start="0" length="0">
      <dxf>
        <font>
          <sz val="10"/>
          <color auto="1"/>
          <name val="MS Sans Serif"/>
          <family val="2"/>
          <scheme val="none"/>
        </font>
      </dxf>
    </rfmt>
    <rfmt sheetId="2" sqref="G1576" start="0" length="0">
      <dxf>
        <font>
          <sz val="10"/>
          <color auto="1"/>
          <name val="MS Sans Serif"/>
          <family val="2"/>
          <scheme val="none"/>
        </font>
      </dxf>
    </rfmt>
    <rfmt sheetId="2" sqref="H1576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76" start="0" length="0">
      <dxf>
        <numFmt numFmtId="167" formatCode="dd\.mm\.yyyy;@"/>
      </dxf>
    </rfmt>
  </rrc>
  <rrc rId="732" sId="2" ref="A1578:XFD1578" action="insertRow">
    <undo index="65535" exp="area" ref3D="1" dr="$F$1:$F$1048576" dn="Z_F75A0FC8_0A1B_4DE0_9A32_5143F6752B3E_.wvu.Cols" sId="2"/>
  </rrc>
  <rm rId="733" sheetId="2" source="A1576:XFD1576" destination="A1578:XFD1578" sourceSheetId="2">
    <rfmt sheetId="2" xfDxf="1" sqref="A1578:XFD1578" start="0" length="0">
      <dxf>
        <alignment horizontal="center" vertical="center"/>
      </dxf>
    </rfmt>
    <rfmt sheetId="2" sqref="A157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B1578" start="0" length="0">
      <dxf>
        <font>
          <b/>
          <sz val="11"/>
          <color auto="1"/>
          <name val="MS Sans Serif"/>
          <family val="2"/>
          <scheme val="none"/>
        </font>
        <fill>
          <patternFill patternType="solid">
            <bgColor rgb="FFCCCC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78" start="0" length="0">
      <dxf>
        <font>
          <b/>
          <sz val="11"/>
          <color rgb="FF000000"/>
          <name val="MS Sans Serif"/>
          <family val="2"/>
          <scheme val="none"/>
        </font>
        <fill>
          <patternFill patternType="solid">
            <bgColor rgb="FFCCCCFF"/>
          </patternFill>
        </fill>
        <border outline="0">
          <top style="thin">
            <color indexed="64"/>
          </top>
        </border>
      </dxf>
    </rfmt>
    <rfmt sheetId="2" sqref="D1578" start="0" length="0">
      <dxf>
        <font>
          <b/>
          <sz val="11"/>
          <color rgb="FF000000"/>
          <name val="MS Sans Serif"/>
          <family val="2"/>
          <scheme val="none"/>
        </font>
        <fill>
          <patternFill patternType="solid">
            <bgColor rgb="FFCCCCFF"/>
          </patternFill>
        </fill>
        <alignment wrapText="1"/>
        <border outline="0">
          <top style="thin">
            <color indexed="64"/>
          </top>
        </border>
      </dxf>
    </rfmt>
    <rfmt sheetId="2" sqref="E1578" start="0" length="0">
      <dxf>
        <font>
          <b/>
          <sz val="11"/>
          <color rgb="FF000000"/>
          <name val="MS Sans Serif"/>
          <family val="2"/>
          <scheme val="none"/>
        </font>
        <fill>
          <patternFill patternType="solid">
            <bgColor rgb="FFCCCCFF"/>
          </patternFill>
        </fill>
        <alignment wrapText="1"/>
        <border outline="0">
          <top style="thin">
            <color indexed="64"/>
          </top>
        </border>
      </dxf>
    </rfmt>
    <rfmt sheetId="2" sqref="F1578" start="0" length="0">
      <dxf>
        <font>
          <b/>
          <sz val="12"/>
          <color indexed="10"/>
          <name val="Calibri"/>
          <family val="2"/>
          <scheme val="minor"/>
        </font>
        <fill>
          <patternFill patternType="solid">
            <bgColor rgb="FFCCCCFF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78" start="0" length="0">
      <dxf>
        <font>
          <sz val="10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578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78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78" start="0" length="0">
      <dxf>
        <numFmt numFmtId="167" formatCode="dd\.mm\.yyyy;@"/>
      </dxf>
    </rfmt>
    <rfmt sheetId="2" sqref="K1578" start="0" length="0">
      <dxf>
        <numFmt numFmtId="19" formatCode="dd/mm/yyyy"/>
      </dxf>
    </rfmt>
  </rm>
  <rrc rId="734" sId="2" ref="A1576:XFD1576" action="deleteRow">
    <undo index="65535" exp="area" ref3D="1" dr="$F$1:$F$1048576" dn="Z_F75A0FC8_0A1B_4DE0_9A32_5143F6752B3E_.wvu.Cols" sId="2"/>
    <rfmt sheetId="2" xfDxf="1" sqref="A1576:XFD1576" start="0" length="0">
      <dxf>
        <alignment horizontal="center" vertical="center"/>
      </dxf>
    </rfmt>
    <rfmt sheetId="2" sqref="A157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76" start="0" length="0">
      <dxf>
        <font>
          <sz val="10"/>
          <color auto="1"/>
          <name val="MS Sans Serif"/>
          <family val="2"/>
          <scheme val="none"/>
        </font>
      </dxf>
    </rfmt>
    <rfmt sheetId="2" sqref="C1576" start="0" length="0">
      <dxf>
        <alignment horizontal="general" vertical="bottom"/>
      </dxf>
    </rfmt>
    <rfmt sheetId="2" sqref="D1576" start="0" length="0">
      <dxf>
        <font>
          <sz val="10"/>
          <color auto="1"/>
          <name val="MS Sans Serif"/>
          <family val="2"/>
          <scheme val="none"/>
        </font>
      </dxf>
    </rfmt>
    <rfmt sheetId="2" sqref="E1576" start="0" length="0">
      <dxf>
        <font>
          <sz val="10"/>
          <color auto="1"/>
          <name val="MS Sans Serif"/>
          <family val="2"/>
          <scheme val="none"/>
        </font>
      </dxf>
    </rfmt>
    <rfmt sheetId="2" sqref="F1576" start="0" length="0">
      <dxf>
        <font>
          <sz val="10"/>
          <color auto="1"/>
          <name val="MS Sans Serif"/>
          <family val="2"/>
          <scheme val="none"/>
        </font>
      </dxf>
    </rfmt>
    <rfmt sheetId="2" sqref="G1576" start="0" length="0">
      <dxf>
        <font>
          <sz val="10"/>
          <color auto="1"/>
          <name val="MS Sans Serif"/>
          <family val="2"/>
          <scheme val="none"/>
        </font>
      </dxf>
    </rfmt>
    <rfmt sheetId="2" sqref="H1576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76" start="0" length="0">
      <dxf>
        <numFmt numFmtId="167" formatCode="dd\.mm\.yyyy;@"/>
      </dxf>
    </rfmt>
  </rrc>
  <rrc rId="735" sId="2" ref="A1577:XFD1577" action="deleteRow">
    <undo index="65535" exp="area" ref3D="1" dr="$F$1:$F$1048576" dn="Z_F75A0FC8_0A1B_4DE0_9A32_5143F6752B3E_.wvu.Cols" sId="2"/>
    <rfmt sheetId="2" xfDxf="1" sqref="A1577:XFD1577" start="0" length="0">
      <dxf>
        <alignment horizontal="center" vertical="center"/>
      </dxf>
    </rfmt>
    <rfmt sheetId="2" sqref="A157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577" t="inlineStr">
        <is>
          <t>SCE Cacao Maigr C10 PALL/34963</t>
        </is>
      </nc>
      <n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ndxf>
    </rcc>
    <rcc rId="0" sId="2" dxf="1">
      <nc r="C1577">
        <v>3155236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ndxf>
    </rcc>
    <rcc rId="0" sId="2" dxf="1">
      <nc r="D1577">
        <v>22000474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cc rId="0" sId="2" dxf="1">
      <nc r="E1577">
        <v>1600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fmt sheetId="2" sqref="F157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577">
        <f>IFERROR(IF(ISERROR(SEARCH("dfgg",$B1583)),IF(H1577="",G1583+ROUNDUP(VLOOKUP(D1577,Feuil2!$B$2:$C$250,2,FALSE)*6,0)/6/24,G1583+ROUNDUP(VLOOKUP(D1577,Feuil2!$B$2:$C$250,2,FALSE)*6,0)/6/24+$I$1),G1583+(11/12/24)),"")</f>
      </nc>
      <n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1577" t="inlineStr">
        <is>
          <t>ajustement fin de semaine</t>
        </is>
      </nc>
      <n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1577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77" start="0" length="0">
      <dxf>
        <numFmt numFmtId="167" formatCode="dd\.mm\.yyyy;@"/>
      </dxf>
    </rfmt>
  </rrc>
  <rrc rId="736" sId="2" ref="A1577:XFD1577" action="deleteRow">
    <undo index="45" exp="ref" v="1" dr="G1577" r="G1578" sId="2"/>
    <undo index="25" exp="ref" v="1" dr="G1577" r="G1578" sId="2"/>
    <undo index="9" exp="ref" v="1" dr="G1577" r="G1578" sId="2"/>
    <undo index="1" exp="ref" v="1" dr="$B1577" r="G1578" sId="2"/>
    <undo index="65535" exp="area" ref3D="1" dr="$F$1:$F$1048576" dn="Z_F75A0FC8_0A1B_4DE0_9A32_5143F6752B3E_.wvu.Cols" sId="2"/>
    <rfmt sheetId="2" xfDxf="1" sqref="A1577:XFD1577" start="0" length="0">
      <dxf>
        <alignment horizontal="center" vertical="center"/>
      </dxf>
    </rfmt>
    <rfmt sheetId="2" sqref="A157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77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77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cc rId="0" sId="2" dxf="1">
      <nc r="D1577" t="inlineStr">
        <is>
          <t>RINÇAGE</t>
        </is>
      </nc>
      <ndxf>
        <font>
          <b/>
          <sz val="8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ndxf>
    </rcc>
    <rfmt sheetId="2" sqref="E1577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577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577">
        <f>IFERROR(IF(ISERROR(SEARCH("dfgg",$B1575)),IF(H1577="",G1575+ROUNDUP(VLOOKUP(D1577,Feuil2!$B$2:$C$250,2,FALSE)*6,0)/6/24,G1575+ROUNDUP(VLOOKUP(D1577,Feuil2!$B$2:$C$250,2,FALSE)*6,0)/6/24+$I$1),G1575+(11/12/24)),"")</f>
      </nc>
      <n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57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77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77" start="0" length="0">
      <dxf>
        <numFmt numFmtId="167" formatCode="dd\.mm\.yyyy;@"/>
      </dxf>
    </rfmt>
    <rfmt sheetId="2" sqref="L1577" start="0" length="0">
      <dxf>
        <numFmt numFmtId="19" formatCode="dd/mm/yyyy"/>
      </dxf>
    </rfmt>
  </rrc>
  <rrc rId="737" sId="2" ref="A1577:XFD1577" action="deleteRow">
    <undo index="45" exp="ref" v="1" dr="G1577" r="G1578" sId="2"/>
    <undo index="25" exp="ref" v="1" dr="G1577" r="G1578" sId="2"/>
    <undo index="9" exp="ref" v="1" dr="G1577" r="G1578" sId="2"/>
    <undo index="1" exp="ref" v="1" dr="$B1577" r="G1578" sId="2"/>
    <undo index="65535" exp="area" ref3D="1" dr="$F$1:$F$1048576" dn="Z_F75A0FC8_0A1B_4DE0_9A32_5143F6752B3E_.wvu.Cols" sId="2"/>
    <rfmt sheetId="2" xfDxf="1" sqref="A1577:XFD1577" start="0" length="0">
      <dxf>
        <alignment horizontal="center" vertical="center"/>
      </dxf>
    </rfmt>
    <rfmt sheetId="2" sqref="A157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577" t="inlineStr">
        <is>
          <t>SCE Cacao Maigr C10 PALL/34963</t>
        </is>
      </nc>
      <n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ndxf>
    </rcc>
    <rcc rId="0" sId="2" dxf="1">
      <nc r="C1577">
        <v>3031303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ndxf>
    </rcc>
    <rcc rId="0" sId="2" dxf="1">
      <nc r="D1577">
        <v>22000474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cc rId="0" sId="2" dxf="1">
      <nc r="E1577">
        <v>1600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fmt sheetId="2" sqref="F157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577">
        <f>IFERROR(IF(ISERROR(SEARCH("dfgg",#REF!)),IF(H1577="",#REF!+ROUNDUP(VLOOKUP(D1577,Feuil2!$B$2:$C$250,2,FALSE)*6,0)/6/24,#REF!+ROUNDUP(VLOOKUP(D1577,Feuil2!$B$2:$C$250,2,FALSE)*6,0)/6/24+$I$1),#REF!+(11/12/24)),"")</f>
      </nc>
      <n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1577" t="inlineStr">
        <is>
          <t>ajustement fin de semaine</t>
        </is>
      </nc>
      <n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1577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77" start="0" length="0">
      <dxf>
        <numFmt numFmtId="167" formatCode="dd\.mm\.yyyy;@"/>
      </dxf>
    </rfmt>
  </rrc>
  <rrc rId="738" sId="2" ref="A1577:XFD1577" action="deleteRow">
    <undo index="45" exp="ref" v="1" dr="G1577" r="G1578" sId="2"/>
    <undo index="25" exp="ref" v="1" dr="G1577" r="G1578" sId="2"/>
    <undo index="9" exp="ref" v="1" dr="G1577" r="G1578" sId="2"/>
    <undo index="1" exp="ref" v="1" dr="$B1577" r="G1578" sId="2"/>
    <undo index="65535" exp="area" ref3D="1" dr="$F$1:$F$1048576" dn="Z_F75A0FC8_0A1B_4DE0_9A32_5143F6752B3E_.wvu.Cols" sId="2"/>
    <rfmt sheetId="2" xfDxf="1" sqref="A1577:XFD1577" start="0" length="0">
      <dxf>
        <alignment horizontal="center" vertical="center"/>
      </dxf>
    </rfmt>
    <rfmt sheetId="2" sqref="A157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577" t="inlineStr">
        <is>
          <t>SCE Cacao Maigr C10 PALL/34963</t>
        </is>
      </nc>
      <n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ndxf>
    </rcc>
    <rcc rId="0" sId="2" dxf="1">
      <nc r="C1577">
        <v>3118607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ndxf>
    </rcc>
    <rcc rId="0" sId="2" dxf="1">
      <nc r="D1577">
        <v>22000474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cc rId="0" sId="2" dxf="1">
      <nc r="E1577">
        <v>1600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fmt sheetId="2" sqref="F157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577">
        <f>IFERROR(IF(ISERROR(SEARCH("dfgg",#REF!)),IF(H1577="",#REF!+ROUNDUP(VLOOKUP(D1577,Feuil2!$B$2:$C$250,2,FALSE)*6,0)/6/24,#REF!+ROUNDUP(VLOOKUP(D1577,Feuil2!$B$2:$C$250,2,FALSE)*6,0)/6/24+$I$1),#REF!+(11/12/24)),"")</f>
      </nc>
      <n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1577" t="inlineStr">
        <is>
          <t>ajustement fin de semaine</t>
        </is>
      </nc>
      <n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1577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77" start="0" length="0">
      <dxf>
        <numFmt numFmtId="167" formatCode="dd\.mm\.yyyy;@"/>
      </dxf>
    </rfmt>
  </rrc>
  <rrc rId="739" sId="2" ref="A1577:XFD1577" action="deleteRow">
    <undo index="45" exp="ref" v="1" dr="G1577" r="G1578" sId="2"/>
    <undo index="25" exp="ref" v="1" dr="G1577" r="G1578" sId="2"/>
    <undo index="9" exp="ref" v="1" dr="G1577" r="G1578" sId="2"/>
    <undo index="1" exp="ref" v="1" dr="$B1577" r="G1578" sId="2"/>
    <undo index="65535" exp="area" ref3D="1" dr="$F$1:$F$1048576" dn="Z_F75A0FC8_0A1B_4DE0_9A32_5143F6752B3E_.wvu.Cols" sId="2"/>
    <rfmt sheetId="2" xfDxf="1" sqref="A1577:XFD1577" start="0" length="0">
      <dxf>
        <alignment horizontal="center" vertical="center"/>
      </dxf>
    </rfmt>
    <rfmt sheetId="2" sqref="A157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77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77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cc rId="0" sId="2" dxf="1">
      <nc r="D1577" t="inlineStr">
        <is>
          <t>RINÇAGE</t>
        </is>
      </nc>
      <ndxf>
        <font>
          <b/>
          <sz val="8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ndxf>
    </rcc>
    <rfmt sheetId="2" sqref="E1577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577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577">
        <f>IFERROR(IF(ISERROR(SEARCH("dfgg",#REF!)),IF(H1577="",#REF!+ROUNDUP(VLOOKUP(D1577,Feuil2!$B$2:$C$250,2,FALSE)*6,0)/6/24,#REF!+ROUNDUP(VLOOKUP(D1577,Feuil2!$B$2:$C$250,2,FALSE)*6,0)/6/24+$I$1),#REF!+(11/12/24)),"")</f>
      </nc>
      <n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57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77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77" start="0" length="0">
      <dxf>
        <numFmt numFmtId="167" formatCode="dd\.mm\.yyyy;@"/>
      </dxf>
    </rfmt>
    <rfmt sheetId="2" sqref="L1577" start="0" length="0">
      <dxf>
        <numFmt numFmtId="19" formatCode="dd/mm/yyyy"/>
      </dxf>
    </rfmt>
  </rrc>
  <rrc rId="740" sId="2" ref="A1577:XFD1577" action="deleteRow">
    <undo index="45" exp="ref" v="1" dr="G1577" r="G1578" sId="2"/>
    <undo index="25" exp="ref" v="1" dr="G1577" r="G1578" sId="2"/>
    <undo index="9" exp="ref" v="1" dr="G1577" r="G1578" sId="2"/>
    <undo index="1" exp="ref" v="1" dr="$B1577" r="G1578" sId="2"/>
    <undo index="65535" exp="area" ref3D="1" dr="$F$1:$F$1048576" dn="Z_F75A0FC8_0A1B_4DE0_9A32_5143F6752B3E_.wvu.Cols" sId="2"/>
    <rfmt sheetId="2" xfDxf="1" sqref="A1577:XFD1577" start="0" length="0">
      <dxf>
        <alignment horizontal="center" vertical="center"/>
      </dxf>
    </rfmt>
    <rfmt sheetId="2" sqref="A157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577" t="inlineStr">
        <is>
          <t>SCE Cacao Maigr C10 PALL/34963</t>
        </is>
      </nc>
      <n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ndxf>
    </rcc>
    <rcc rId="0" sId="2" dxf="1">
      <nc r="C1577">
        <v>3118609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ndxf>
    </rcc>
    <rcc rId="0" sId="2" dxf="1">
      <nc r="D1577">
        <v>22000474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cc rId="0" sId="2" dxf="1">
      <nc r="E1577">
        <v>1600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fmt sheetId="2" sqref="F157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577">
        <f>IFERROR(IF(ISERROR(SEARCH("dfgg",#REF!)),IF(H1577="",#REF!+ROUNDUP(VLOOKUP(D1577,Feuil2!$B$2:$C$250,2,FALSE)*6,0)/6/24,#REF!+ROUNDUP(VLOOKUP(D1577,Feuil2!$B$2:$C$250,2,FALSE)*6,0)/6/24+$I$1),#REF!+(11/12/24)),"")</f>
      </nc>
      <n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1577" t="inlineStr">
        <is>
          <t>ajustement fin de semaine</t>
        </is>
      </nc>
      <n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1577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77" start="0" length="0">
      <dxf>
        <numFmt numFmtId="167" formatCode="dd\.mm\.yyyy;@"/>
      </dxf>
    </rfmt>
  </rrc>
  <rrc rId="741" sId="2" ref="A1577:XFD1577" action="deleteRow">
    <undo index="65535" exp="area" ref3D="1" dr="$F$1:$F$1048576" dn="Z_F75A0FC8_0A1B_4DE0_9A32_5143F6752B3E_.wvu.Cols" sId="2"/>
    <rfmt sheetId="2" xfDxf="1" sqref="A1577:XFD1577" start="0" length="0">
      <dxf>
        <alignment horizontal="center" vertical="center"/>
      </dxf>
    </rfmt>
    <rfmt sheetId="2" sqref="A157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577" t="inlineStr">
        <is>
          <t>SCE Cacao Maigr C10 PALL/34963</t>
        </is>
      </nc>
      <n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ndxf>
    </rcc>
    <rcc rId="0" sId="2" dxf="1">
      <nc r="C1577">
        <v>3155235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ndxf>
    </rcc>
    <rcc rId="0" sId="2" dxf="1">
      <nc r="D1577">
        <v>22000474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cc rId="0" sId="2" dxf="1">
      <nc r="E1577">
        <v>1600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fmt sheetId="2" sqref="F157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577">
        <f>IFERROR(IF(ISERROR(SEARCH("dfgg",#REF!)),IF(H1577="",#REF!+ROUNDUP(VLOOKUP(D1577,Feuil2!$B$2:$C$250,2,FALSE)*6,0)/6/24,#REF!+ROUNDUP(VLOOKUP(D1577,Feuil2!$B$2:$C$250,2,FALSE)*6,0)/6/24+$I$1),#REF!+(11/12/24)),"")</f>
      </nc>
      <n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1577" t="inlineStr">
        <is>
          <t>ajustement fin de semaine</t>
        </is>
      </nc>
      <n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1577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77" start="0" length="0">
      <dxf>
        <numFmt numFmtId="167" formatCode="dd\.mm\.yyyy;@"/>
      </dxf>
    </rfmt>
  </rrc>
  <rcc rId="742" sId="2" numFmtId="23">
    <oc r="G1576">
      <v>43665.875</v>
    </oc>
    <nc r="G1576">
      <v>43665.541666666664</v>
    </nc>
  </rcc>
  <rcc rId="743" sId="2">
    <oc r="H1575" t="inlineStr">
      <is>
        <t>recyclage à vérifier</t>
      </is>
    </oc>
    <nc r="H1575" t="inlineStr">
      <is>
        <t>recyclage</t>
      </is>
    </nc>
  </rcc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8" sId="2">
    <oc r="G1551">
      <f>IFERROR(IF(ISERROR(SEARCH("dfgg",$B1550)),IF(H1551="",G1550+ROUNDUP(VLOOKUP(D1551,Feuil2!$B$2:$C$250,2,FALSE)*6,0)/6/24,G1550+ROUNDUP(VLOOKUP(D1551,Feuil2!$B$2:$C$250,2,FALSE)*6,0)/6/24+$I$1),G1550+(11/12/24)),"")</f>
    </oc>
    <nc r="G1551">
      <f>IFERROR(IF(ISERROR(SEARCH("dfgg",$B1550)),IF(H1551="",G1550+ROUNDUP(VLOOKUP(D1551,Feuil2!$B$2:$C$250,2,FALSE)*6,0)/6/24,G1550+ROUNDUP(VLOOKUP(D1551,Feuil2!$B$2:$C$250,2,FALSE)*6,0)/6/24+$I$1),G1550+(11/12/24)),"")</f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9" sId="2" ref="A1556:XFD1559" action="insertRow">
    <undo index="65535" exp="area" ref3D="1" dr="$F$1:$F$1048576" dn="Z_F75A0FC8_0A1B_4DE0_9A32_5143F6752B3E_.wvu.Cols" sId="2"/>
  </rrc>
  <rm rId="750" sheetId="2" source="A1528:XFD1531" destination="A1556:XFD1559" sourceSheetId="2">
    <rfmt sheetId="2" xfDxf="1" sqref="A1556:XFD1556" start="0" length="0">
      <dxf>
        <alignment horizontal="center" vertical="center"/>
      </dxf>
    </rfmt>
    <rfmt sheetId="2" xfDxf="1" sqref="A1557:XFD1557" start="0" length="0">
      <dxf>
        <alignment horizontal="center" vertical="center"/>
      </dxf>
    </rfmt>
    <rfmt sheetId="2" xfDxf="1" sqref="A1558:XFD1558" start="0" length="0">
      <dxf>
        <alignment horizontal="center" vertical="center"/>
      </dxf>
    </rfmt>
    <rfmt sheetId="2" xfDxf="1" sqref="A1559:XFD1559" start="0" length="0">
      <dxf>
        <alignment horizontal="center" vertical="center"/>
      </dxf>
    </rfmt>
    <rfmt sheetId="2" sqref="A155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56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56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556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556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55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56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5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56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56" start="0" length="0">
      <dxf>
        <numFmt numFmtId="167" formatCode="dd\.mm\.yyyy;@"/>
      </dxf>
    </rfmt>
    <rfmt sheetId="2" sqref="A155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57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57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557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557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55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57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5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57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57" start="0" length="0">
      <dxf>
        <numFmt numFmtId="167" formatCode="dd\.mm\.yyyy;@"/>
      </dxf>
    </rfmt>
    <rfmt sheetId="2" sqref="A155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58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58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558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558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55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58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5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58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58" start="0" length="0">
      <dxf>
        <numFmt numFmtId="167" formatCode="dd\.mm\.yyyy;@"/>
      </dxf>
    </rfmt>
    <rfmt sheetId="2" sqref="A155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59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59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559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559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559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59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59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59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59" start="0" length="0">
      <dxf>
        <numFmt numFmtId="167" formatCode="dd\.mm\.yyyy;@"/>
      </dxf>
    </rfmt>
  </rm>
  <rrc rId="751" sId="2" ref="A1528:XFD1528" action="deleteRow">
    <undo index="65535" exp="area" ref3D="1" dr="$F$1:$F$1048576" dn="Z_F75A0FC8_0A1B_4DE0_9A32_5143F6752B3E_.wvu.Cols" sId="2"/>
    <rfmt sheetId="2" xfDxf="1" sqref="A1528:XFD1528" start="0" length="0">
      <dxf>
        <alignment horizontal="center" vertical="center"/>
      </dxf>
    </rfmt>
    <rfmt sheetId="2" sqref="A152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28" start="0" length="0">
      <dxf>
        <font>
          <sz val="10"/>
          <color auto="1"/>
          <name val="MS Sans Serif"/>
          <family val="2"/>
          <scheme val="none"/>
        </font>
      </dxf>
    </rfmt>
    <rfmt sheetId="2" sqref="C1528" start="0" length="0">
      <dxf>
        <alignment horizontal="general" vertical="bottom"/>
      </dxf>
    </rfmt>
    <rfmt sheetId="2" sqref="D1528" start="0" length="0">
      <dxf>
        <font>
          <sz val="10"/>
          <color auto="1"/>
          <name val="MS Sans Serif"/>
          <family val="2"/>
          <scheme val="none"/>
        </font>
      </dxf>
    </rfmt>
    <rfmt sheetId="2" sqref="E1528" start="0" length="0">
      <dxf>
        <font>
          <sz val="10"/>
          <color auto="1"/>
          <name val="MS Sans Serif"/>
          <family val="2"/>
          <scheme val="none"/>
        </font>
      </dxf>
    </rfmt>
    <rfmt sheetId="2" sqref="F1528" start="0" length="0">
      <dxf>
        <font>
          <sz val="10"/>
          <color auto="1"/>
          <name val="MS Sans Serif"/>
          <family val="2"/>
          <scheme val="none"/>
        </font>
      </dxf>
    </rfmt>
    <rfmt sheetId="2" sqref="G1528" start="0" length="0">
      <dxf>
        <font>
          <sz val="10"/>
          <color auto="1"/>
          <name val="MS Sans Serif"/>
          <family val="2"/>
          <scheme val="none"/>
        </font>
      </dxf>
    </rfmt>
    <rfmt sheetId="2" sqref="H1528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28" start="0" length="0">
      <dxf>
        <numFmt numFmtId="167" formatCode="dd\.mm\.yyyy;@"/>
      </dxf>
    </rfmt>
  </rrc>
  <rrc rId="752" sId="2" ref="A1528:XFD1528" action="deleteRow">
    <undo index="65535" exp="area" ref3D="1" dr="$F$1:$F$1048576" dn="Z_F75A0FC8_0A1B_4DE0_9A32_5143F6752B3E_.wvu.Cols" sId="2"/>
    <rfmt sheetId="2" xfDxf="1" sqref="A1528:XFD1528" start="0" length="0">
      <dxf>
        <alignment horizontal="center" vertical="center"/>
      </dxf>
    </rfmt>
    <rfmt sheetId="2" sqref="A152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28" start="0" length="0">
      <dxf>
        <font>
          <sz val="10"/>
          <color auto="1"/>
          <name val="MS Sans Serif"/>
          <family val="2"/>
          <scheme val="none"/>
        </font>
      </dxf>
    </rfmt>
    <rfmt sheetId="2" sqref="C1528" start="0" length="0">
      <dxf>
        <alignment horizontal="general" vertical="bottom"/>
      </dxf>
    </rfmt>
    <rfmt sheetId="2" sqref="D1528" start="0" length="0">
      <dxf>
        <font>
          <sz val="10"/>
          <color auto="1"/>
          <name val="MS Sans Serif"/>
          <family val="2"/>
          <scheme val="none"/>
        </font>
      </dxf>
    </rfmt>
    <rfmt sheetId="2" sqref="E1528" start="0" length="0">
      <dxf>
        <font>
          <sz val="10"/>
          <color auto="1"/>
          <name val="MS Sans Serif"/>
          <family val="2"/>
          <scheme val="none"/>
        </font>
      </dxf>
    </rfmt>
    <rfmt sheetId="2" sqref="F1528" start="0" length="0">
      <dxf>
        <font>
          <sz val="10"/>
          <color auto="1"/>
          <name val="MS Sans Serif"/>
          <family val="2"/>
          <scheme val="none"/>
        </font>
      </dxf>
    </rfmt>
    <rfmt sheetId="2" sqref="G1528" start="0" length="0">
      <dxf>
        <font>
          <sz val="10"/>
          <color auto="1"/>
          <name val="MS Sans Serif"/>
          <family val="2"/>
          <scheme val="none"/>
        </font>
      </dxf>
    </rfmt>
    <rfmt sheetId="2" sqref="H1528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28" start="0" length="0">
      <dxf>
        <numFmt numFmtId="167" formatCode="dd\.mm\.yyyy;@"/>
      </dxf>
    </rfmt>
  </rrc>
  <rrc rId="753" sId="2" ref="A1528:XFD1528" action="deleteRow">
    <undo index="65535" exp="area" ref3D="1" dr="$F$1:$F$1048576" dn="Z_F75A0FC8_0A1B_4DE0_9A32_5143F6752B3E_.wvu.Cols" sId="2"/>
    <rfmt sheetId="2" xfDxf="1" sqref="A1528:XFD1528" start="0" length="0">
      <dxf>
        <alignment horizontal="center" vertical="center"/>
      </dxf>
    </rfmt>
    <rfmt sheetId="2" sqref="A152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28" start="0" length="0">
      <dxf>
        <font>
          <sz val="10"/>
          <color auto="1"/>
          <name val="MS Sans Serif"/>
          <family val="2"/>
          <scheme val="none"/>
        </font>
      </dxf>
    </rfmt>
    <rfmt sheetId="2" sqref="C1528" start="0" length="0">
      <dxf>
        <alignment horizontal="general" vertical="bottom"/>
      </dxf>
    </rfmt>
    <rfmt sheetId="2" sqref="D1528" start="0" length="0">
      <dxf>
        <font>
          <sz val="10"/>
          <color auto="1"/>
          <name val="MS Sans Serif"/>
          <family val="2"/>
          <scheme val="none"/>
        </font>
      </dxf>
    </rfmt>
    <rfmt sheetId="2" sqref="E1528" start="0" length="0">
      <dxf>
        <font>
          <sz val="10"/>
          <color auto="1"/>
          <name val="MS Sans Serif"/>
          <family val="2"/>
          <scheme val="none"/>
        </font>
      </dxf>
    </rfmt>
    <rfmt sheetId="2" sqref="F1528" start="0" length="0">
      <dxf>
        <font>
          <sz val="10"/>
          <color auto="1"/>
          <name val="MS Sans Serif"/>
          <family val="2"/>
          <scheme val="none"/>
        </font>
      </dxf>
    </rfmt>
    <rfmt sheetId="2" sqref="G1528" start="0" length="0">
      <dxf>
        <font>
          <sz val="10"/>
          <color auto="1"/>
          <name val="MS Sans Serif"/>
          <family val="2"/>
          <scheme val="none"/>
        </font>
      </dxf>
    </rfmt>
    <rfmt sheetId="2" sqref="H1528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28" start="0" length="0">
      <dxf>
        <numFmt numFmtId="167" formatCode="dd\.mm\.yyyy;@"/>
      </dxf>
    </rfmt>
  </rrc>
  <rrc rId="754" sId="2" ref="A1528:XFD1528" action="deleteRow">
    <undo index="65535" exp="area" ref3D="1" dr="$F$1:$F$1048576" dn="Z_F75A0FC8_0A1B_4DE0_9A32_5143F6752B3E_.wvu.Cols" sId="2"/>
    <rfmt sheetId="2" xfDxf="1" sqref="A1528:XFD1528" start="0" length="0">
      <dxf>
        <alignment horizontal="center" vertical="center"/>
      </dxf>
    </rfmt>
    <rfmt sheetId="2" sqref="A152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28" start="0" length="0">
      <dxf>
        <font>
          <sz val="10"/>
          <color auto="1"/>
          <name val="MS Sans Serif"/>
          <family val="2"/>
          <scheme val="none"/>
        </font>
      </dxf>
    </rfmt>
    <rfmt sheetId="2" sqref="C1528" start="0" length="0">
      <dxf>
        <alignment horizontal="general" vertical="bottom"/>
      </dxf>
    </rfmt>
    <rfmt sheetId="2" sqref="D1528" start="0" length="0">
      <dxf>
        <font>
          <sz val="10"/>
          <color auto="1"/>
          <name val="MS Sans Serif"/>
          <family val="2"/>
          <scheme val="none"/>
        </font>
      </dxf>
    </rfmt>
    <rfmt sheetId="2" sqref="E1528" start="0" length="0">
      <dxf>
        <font>
          <sz val="10"/>
          <color auto="1"/>
          <name val="MS Sans Serif"/>
          <family val="2"/>
          <scheme val="none"/>
        </font>
      </dxf>
    </rfmt>
    <rfmt sheetId="2" sqref="F1528" start="0" length="0">
      <dxf>
        <font>
          <sz val="10"/>
          <color auto="1"/>
          <name val="MS Sans Serif"/>
          <family val="2"/>
          <scheme val="none"/>
        </font>
      </dxf>
    </rfmt>
    <rfmt sheetId="2" sqref="G1528" start="0" length="0">
      <dxf>
        <font>
          <sz val="10"/>
          <color auto="1"/>
          <name val="MS Sans Serif"/>
          <family val="2"/>
          <scheme val="none"/>
        </font>
      </dxf>
    </rfmt>
    <rfmt sheetId="2" sqref="H1528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28" start="0" length="0">
      <dxf>
        <numFmt numFmtId="167" formatCode="dd\.mm\.yyyy;@"/>
      </dxf>
    </rfmt>
  </rrc>
  <rcc rId="755" sId="2">
    <oc r="G1526">
      <f>IFERROR(IF(ISERROR(SEARCH("dfgg",$B1525)),IF(H1526="",G1525+ROUNDUP(VLOOKUP(D1526,Feuil2!$B$2:$C$250,2,FALSE)*6,0)/6/24,G1525+ROUNDUP(VLOOKUP(D1526,Feuil2!$B$2:$C$250,2,FALSE)*6,0)/6/24+$I$1),G1525+(11/12/24)),"")</f>
    </oc>
    <nc r="G1526">
      <f>IFERROR(IF(ISERROR(SEARCH("dfgg",$B1525)),IF(H1526="",G1525+ROUNDUP(VLOOKUP(D1526,Feuil2!$B$2:$C$250,2,FALSE)*6,0)/6/24,G1525+ROUNDUP(VLOOKUP(D1526,Feuil2!$B$2:$C$250,2,FALSE)*6,0)/6/24+$I$1),G1525+(11/12/24)),"")</f>
    </nc>
  </rcc>
  <rcc rId="756" sId="2">
    <oc r="G1527">
      <f>IFERROR(IF(ISERROR(SEARCH("dfgg",$B1526)),IF(H1527="",G1526+ROUNDUP(VLOOKUP(D1527,Feuil2!$B$2:$C$250,2,FALSE)*6,0)/6/24,G1526+ROUNDUP(VLOOKUP(D1527,Feuil2!$B$2:$C$250,2,FALSE)*6,0)/6/24+$I$1),G1526+(11/12/24)),"")</f>
    </oc>
    <nc r="G1527">
      <f>IFERROR(IF(ISERROR(SEARCH("dfgg",$B1526)),IF(H1527="",G1526+ROUNDUP(VLOOKUP(D1527,Feuil2!$B$2:$C$250,2,FALSE)*6,0)/6/24,G1526+ROUNDUP(VLOOKUP(D1527,Feuil2!$B$2:$C$250,2,FALSE)*6,0)/6/24+$I$1),G1526+(11/12/24)),"")</f>
    </nc>
  </rcc>
  <rcc rId="757" sId="2">
    <oc r="G1528">
      <f>IFERROR(IF(ISERROR(SEARCH("dfgg",$B1555)),IF(H1528="",G1555+ROUNDUP(VLOOKUP(D1528,Feuil2!$B$2:$C$250,2,FALSE)*6,0)/6/24,G1555+ROUNDUP(VLOOKUP(D1528,Feuil2!$B$2:$C$250,2,FALSE)*6,0)/6/24+$I$1),G1555+(11/12/24)),"")</f>
    </oc>
    <nc r="G1528">
      <f>IFERROR(IF(ISERROR(SEARCH("dfgg",$B1527)),IF(H1528="",G1527+ROUNDUP(VLOOKUP(D1528,Feuil2!$B$2:$C$250,2,FALSE)*6,0)/6/24,G1527+ROUNDUP(VLOOKUP(D1528,Feuil2!$B$2:$C$250,2,FALSE)*6,0)/6/24+$I$1),G1527+(11/12/24)),"")</f>
    </nc>
  </rcc>
  <rcc rId="758" sId="2">
    <oc r="G1529">
      <f>IFERROR(IF(ISERROR(SEARCH("dfgg",$B1528)),IF(H1529="",G1528+ROUNDUP(VLOOKUP(D1529,Feuil2!$B$2:$C$250,2,FALSE)*6,0)/6/24,G1528+ROUNDUP(VLOOKUP(D1529,Feuil2!$B$2:$C$250,2,FALSE)*6,0)/6/24+$I$1),G1528+(11/12/24)),"")</f>
    </oc>
    <nc r="G1529">
      <f>IFERROR(IF(ISERROR(SEARCH("dfgg",$B1528)),IF(H1529="",G1528+ROUNDUP(VLOOKUP(D1529,Feuil2!$B$2:$C$250,2,FALSE)*6,0)/6/24,G1528+ROUNDUP(VLOOKUP(D1529,Feuil2!$B$2:$C$250,2,FALSE)*6,0)/6/24+$I$1),G1528+(11/12/24)),"")</f>
    </nc>
  </rcc>
  <rcc rId="759" sId="2">
    <oc r="G1530">
      <f>IFERROR(IF(ISERROR(SEARCH("dfgg",$B1529)),IF(H1530="",G1529+ROUNDUP(VLOOKUP(D1530,Feuil2!$B$2:$C$250,2,FALSE)*6,0)/6/24,G1529+ROUNDUP(VLOOKUP(D1530,Feuil2!$B$2:$C$250,2,FALSE)*6,0)/6/24+$I$1),G1529+(11/12/24)),"")</f>
    </oc>
    <nc r="G1530">
      <f>IFERROR(IF(ISERROR(SEARCH("dfgg",$B1529)),IF(H1530="",G1529+ROUNDUP(VLOOKUP(D1530,Feuil2!$B$2:$C$250,2,FALSE)*6,0)/6/24,G1529+ROUNDUP(VLOOKUP(D1530,Feuil2!$B$2:$C$250,2,FALSE)*6,0)/6/24+$I$1),G1529+(11/12/24)),"")</f>
    </nc>
  </rcc>
  <rcc rId="760" sId="2">
    <oc r="G1531">
      <f>IFERROR(IF(ISERROR(SEARCH("dfgg",$B1530)),IF(H1531="",G1530+ROUNDUP(VLOOKUP(D1531,Feuil2!$B$2:$C$250,2,FALSE)*6,0)/6/24,G1530+ROUNDUP(VLOOKUP(D1531,Feuil2!$B$2:$C$250,2,FALSE)*6,0)/6/24+$I$1),G1530+(11/12/24)),"")</f>
    </oc>
    <nc r="G1531">
      <f>IFERROR(IF(ISERROR(SEARCH("dfgg",$B1530)),IF(H1531="",G1530+ROUNDUP(VLOOKUP(D1531,Feuil2!$B$2:$C$250,2,FALSE)*6,0)/6/24,G1530+ROUNDUP(VLOOKUP(D1531,Feuil2!$B$2:$C$250,2,FALSE)*6,0)/6/24+$I$1),G1530+(11/12/24)),"")</f>
    </nc>
  </rcc>
  <rcc rId="761" sId="2">
    <oc r="G1532">
      <f>IFERROR(IF(ISERROR(SEARCH("dfgg",$B1531)),IF(H1532="",G1531+ROUNDUP(VLOOKUP(D1532,Feuil2!$B$2:$C$250,2,FALSE)*6,0)/6/24,G1531+ROUNDUP(VLOOKUP(D1532,Feuil2!$B$2:$C$250,2,FALSE)*6,0)/6/24+$I$1),G1531+(11/12/24)),"")</f>
    </oc>
    <nc r="G1532">
      <f>IFERROR(IF(ISERROR(SEARCH("dfgg",$B1531)),IF(H1532="",G1531+ROUNDUP(VLOOKUP(D1532,Feuil2!$B$2:$C$250,2,FALSE)*6,0)/6/24,G1531+ROUNDUP(VLOOKUP(D1532,Feuil2!$B$2:$C$250,2,FALSE)*6,0)/6/24+$I$1),G1531+(11/12/24)),"")</f>
    </nc>
  </rcc>
  <rcc rId="762" sId="2">
    <oc r="G1533">
      <f>IFERROR(IF(ISERROR(SEARCH("dfgg",$B1532)),IF(H1533="",G1532+ROUNDUP(VLOOKUP(D1533,Feuil2!$B$2:$C$250,2,FALSE)*6,0)/6/24,G1532+ROUNDUP(VLOOKUP(D1533,Feuil2!$B$2:$C$250,2,FALSE)*6,0)/6/24+$I$1),G1532+(11/12/24)),"")</f>
    </oc>
    <nc r="G1533">
      <f>IFERROR(IF(ISERROR(SEARCH("dfgg",$B1532)),IF(H1533="",G1532+ROUNDUP(VLOOKUP(D1533,Feuil2!$B$2:$C$250,2,FALSE)*6,0)/6/24,G1532+ROUNDUP(VLOOKUP(D1533,Feuil2!$B$2:$C$250,2,FALSE)*6,0)/6/24+$I$1),G1532+(11/12/24)),"")</f>
    </nc>
  </rcc>
  <rcc rId="763" sId="2">
    <oc r="G1537">
      <f>IFERROR(IF(ISERROR(SEARCH("dfgg",$B1536)),IF(H1537="",G1536+ROUNDUP(VLOOKUP(D1537,Feuil2!$B$2:$C$250,2,FALSE)*6,0)/6/24,G1536+ROUNDUP(VLOOKUP(D1537,Feuil2!$B$2:$C$250,2,FALSE)*6,0)/6/24+$I$1),G1536+(11/12/24)),"")</f>
    </oc>
    <nc r="G1537">
      <f>IFERROR(IF(ISERROR(SEARCH("dfgg",$B1536)),IF(H1537="",G1536+ROUNDUP(VLOOKUP(D1537,Feuil2!$B$2:$C$250,2,FALSE)*6,0)/6/24,G1536+ROUNDUP(VLOOKUP(D1537,Feuil2!$B$2:$C$250,2,FALSE)*6,0)/6/24+$I$1),G1536+(11/12/24)),"")</f>
    </nc>
  </rcc>
  <rcc rId="764" sId="2">
    <oc r="G1538">
      <f>IFERROR(IF(ISERROR(SEARCH("dfgg",$B1537)),IF(H1538="",G1537+ROUNDUP(VLOOKUP(D1538,Feuil2!$B$2:$C$250,2,FALSE)*6,0)/6/24,G1537+ROUNDUP(VLOOKUP(D1538,Feuil2!$B$2:$C$250,2,FALSE)*6,0)/6/24+$I$1),G1537+(11/12/24)),"")</f>
    </oc>
    <nc r="G1538">
      <f>IFERROR(IF(ISERROR(SEARCH("dfgg",$B1537)),IF(H1538="",G1537+ROUNDUP(VLOOKUP(D1538,Feuil2!$B$2:$C$250,2,FALSE)*6,0)/6/24,G1537+ROUNDUP(VLOOKUP(D1538,Feuil2!$B$2:$C$250,2,FALSE)*6,0)/6/24+$I$1),G1537+(11/12/24)),"")</f>
    </nc>
  </rcc>
  <rcc rId="765" sId="2">
    <oc r="G1539">
      <f>IFERROR(IF(ISERROR(SEARCH("dfgg",$B1538)),IF(H1539="",G1538+ROUNDUP(VLOOKUP(D1539,Feuil2!$B$2:$C$250,2,FALSE)*6,0)/6/24,G1538+ROUNDUP(VLOOKUP(D1539,Feuil2!$B$2:$C$250,2,FALSE)*6,0)/6/24+$I$1),G1538+(11/12/24)),"")</f>
    </oc>
    <nc r="G1539">
      <f>IFERROR(IF(ISERROR(SEARCH("dfgg",$B1538)),IF(H1539="",G1538+ROUNDUP(VLOOKUP(D1539,Feuil2!$B$2:$C$250,2,FALSE)*6,0)/6/24,G1538+ROUNDUP(VLOOKUP(D1539,Feuil2!$B$2:$C$250,2,FALSE)*6,0)/6/24+$I$1),G1538+(11/12/24)),"")</f>
    </nc>
  </rcc>
  <rcc rId="766" sId="2">
    <oc r="G1540">
      <f>IFERROR(IF(ISERROR(SEARCH("dfgg",$B1539)),IF(H1540="",G1539+ROUNDUP(VLOOKUP(D1540,Feuil2!$B$2:$C$250,2,FALSE)*6,0)/6/24,G1539+ROUNDUP(VLOOKUP(D1540,Feuil2!$B$2:$C$250,2,FALSE)*6,0)/6/24+$I$1),G1539+(11/12/24)),"")</f>
    </oc>
    <nc r="G1540">
      <f>IFERROR(IF(ISERROR(SEARCH("dfgg",$B1539)),IF(H1540="",G1539+ROUNDUP(VLOOKUP(D1540,Feuil2!$B$2:$C$250,2,FALSE)*6,0)/6/24,G1539+ROUNDUP(VLOOKUP(D1540,Feuil2!$B$2:$C$250,2,FALSE)*6,0)/6/24+$I$1),G1539+(11/12/24)),"")</f>
    </nc>
  </rcc>
  <rcc rId="767" sId="2">
    <oc r="G1541">
      <f>IFERROR(IF(ISERROR(SEARCH("dfgg",$B1540)),IF(H1541="",G1540+ROUNDUP(VLOOKUP(D1541,Feuil2!$B$2:$C$250,2,FALSE)*6,0)/6/24,G1540+ROUNDUP(VLOOKUP(D1541,Feuil2!$B$2:$C$250,2,FALSE)*6,0)/6/24+$I$1),G1540+(11/12/24)),"")</f>
    </oc>
    <nc r="G1541">
      <f>IFERROR(IF(ISERROR(SEARCH("dfgg",$B1540)),IF(H1541="",G1540+ROUNDUP(VLOOKUP(D1541,Feuil2!$B$2:$C$250,2,FALSE)*6,0)/6/24,G1540+ROUNDUP(VLOOKUP(D1541,Feuil2!$B$2:$C$250,2,FALSE)*6,0)/6/24+$I$1),G1540+(11/12/24)),"")</f>
    </nc>
  </rcc>
  <rcc rId="768" sId="2">
    <oc r="G1542">
      <f>IFERROR(IF(ISERROR(SEARCH("dfgg",$B1541)),IF(H1542="",G1541+ROUNDUP(VLOOKUP(D1542,Feuil2!$B$2:$C$250,2,FALSE)*6,0)/6/24,G1541+ROUNDUP(VLOOKUP(D1542,Feuil2!$B$2:$C$250,2,FALSE)*6,0)/6/24+$I$1),G1541+(11/12/24)),"")</f>
    </oc>
    <nc r="G1542">
      <f>IFERROR(IF(ISERROR(SEARCH("dfgg",$B1541)),IF(H1542="",G1541+ROUNDUP(VLOOKUP(D1542,Feuil2!$B$2:$C$250,2,FALSE)*6,0)/6/24,G1541+ROUNDUP(VLOOKUP(D1542,Feuil2!$B$2:$C$250,2,FALSE)*6,0)/6/24+$I$1),G1541+(11/12/24)),"")</f>
    </nc>
  </rcc>
  <rcc rId="769" sId="2">
    <oc r="G1543">
      <f>IFERROR(IF(ISERROR(SEARCH("dfgg",$B1542)),IF(H1543="",G1542+ROUNDUP(VLOOKUP(D1543,Feuil2!$B$2:$C$250,2,FALSE)*6,0)/6/24,G1542+ROUNDUP(VLOOKUP(D1543,Feuil2!$B$2:$C$250,2,FALSE)*6,0)/6/24+$I$1),G1542+(11/12/24)),"")</f>
    </oc>
    <nc r="G1543">
      <f>IFERROR(IF(ISERROR(SEARCH("dfgg",$B1542)),IF(H1543="",G1542+ROUNDUP(VLOOKUP(D1543,Feuil2!$B$2:$C$250,2,FALSE)*6,0)/6/24,G1542+ROUNDUP(VLOOKUP(D1543,Feuil2!$B$2:$C$250,2,FALSE)*6,0)/6/24+$I$1),G1542+(11/12/24)),"")</f>
    </nc>
  </rcc>
  <rcc rId="770" sId="2">
    <oc r="G1544">
      <f>IFERROR(IF(ISERROR(SEARCH("dfgg",$B1543)),IF(H1544="",G1543+ROUNDUP(VLOOKUP(D1544,Feuil2!$B$2:$C$250,2,FALSE)*6,0)/6/24,G1543+ROUNDUP(VLOOKUP(D1544,Feuil2!$B$2:$C$250,2,FALSE)*6,0)/6/24+$I$1),G1543+(11/12/24)),"")</f>
    </oc>
    <nc r="G1544">
      <f>IFERROR(IF(ISERROR(SEARCH("dfgg",$B1543)),IF(H1544="",G1543+ROUNDUP(VLOOKUP(D1544,Feuil2!$B$2:$C$250,2,FALSE)*6,0)/6/24,G1543+ROUNDUP(VLOOKUP(D1544,Feuil2!$B$2:$C$250,2,FALSE)*6,0)/6/24+$I$1),G1543+(11/12/24)),"")</f>
    </nc>
  </rcc>
  <rcc rId="771" sId="2">
    <oc r="G1545">
      <f>IFERROR(IF(ISERROR(SEARCH("dfgg",$B1544)),IF(H1545="",G1544+ROUNDUP(VLOOKUP(D1545,Feuil2!$B$2:$C$250,2,FALSE)*6,0)/6/24,G1544+ROUNDUP(VLOOKUP(D1545,Feuil2!$B$2:$C$250,2,FALSE)*6,0)/6/24+$I$1),G1544+(11/12/24)),"")</f>
    </oc>
    <nc r="G1545">
      <f>IFERROR(IF(ISERROR(SEARCH("dfgg",$B1544)),IF(H1545="",G1544+ROUNDUP(VLOOKUP(D1545,Feuil2!$B$2:$C$250,2,FALSE)*6,0)/6/24,G1544+ROUNDUP(VLOOKUP(D1545,Feuil2!$B$2:$C$250,2,FALSE)*6,0)/6/24+$I$1),G1544+(11/12/24)),"")</f>
    </nc>
  </rcc>
  <rcc rId="772" sId="2">
    <oc r="G1546">
      <f>IFERROR(IF(ISERROR(SEARCH("dfgg",$B1545)),IF(H1546="",G1545+ROUNDUP(VLOOKUP(D1546,Feuil2!$B$2:$C$250,2,FALSE)*6,0)/6/24,G1545+ROUNDUP(VLOOKUP(D1546,Feuil2!$B$2:$C$250,2,FALSE)*6,0)/6/24+$I$1),G1545+(11/12/24)),"")</f>
    </oc>
    <nc r="G1546">
      <f>IFERROR(IF(ISERROR(SEARCH("dfgg",$B1545)),IF(H1546="",G1545+ROUNDUP(VLOOKUP(D1546,Feuil2!$B$2:$C$250,2,FALSE)*6,0)/6/24,G1545+ROUNDUP(VLOOKUP(D1546,Feuil2!$B$2:$C$250,2,FALSE)*6,0)/6/24+$I$1),G1545+(11/12/24)),"")</f>
    </nc>
  </rcc>
  <rcc rId="773" sId="2">
    <oc r="G1547">
      <f>IFERROR(IF(ISERROR(SEARCH("dfgg",$B1546)),IF(H1547="",G1546+ROUNDUP(VLOOKUP(D1547,Feuil2!$B$2:$C$250,2,FALSE)*6,0)/6/24,G1546+ROUNDUP(VLOOKUP(D1547,Feuil2!$B$2:$C$250,2,FALSE)*6,0)/6/24+$I$1),G1546+(11/12/24)),"")</f>
    </oc>
    <nc r="G1547">
      <f>IFERROR(IF(ISERROR(SEARCH("dfgg",$B1546)),IF(H1547="",G1546+ROUNDUP(VLOOKUP(D1547,Feuil2!$B$2:$C$250,2,FALSE)*6,0)/6/24,G1546+ROUNDUP(VLOOKUP(D1547,Feuil2!$B$2:$C$250,2,FALSE)*6,0)/6/24+$I$1),G1546+(11/12/24)),"")</f>
    </nc>
  </rcc>
  <rcc rId="774" sId="2">
    <oc r="G1548">
      <f>IFERROR(IF(ISERROR(SEARCH("dfgg",$B1547)),IF(H1548="",G1547+ROUNDUP(VLOOKUP(D1548,Feuil2!$B$2:$C$250,2,FALSE)*6,0)/6/24,G1547+ROUNDUP(VLOOKUP(D1548,Feuil2!$B$2:$C$250,2,FALSE)*6,0)/6/24+$I$1),G1547+(11/12/24)),"")</f>
    </oc>
    <nc r="G1548">
      <f>IFERROR(IF(ISERROR(SEARCH("dfgg",$B1547)),IF(H1548="",G1547+ROUNDUP(VLOOKUP(D1548,Feuil2!$B$2:$C$250,2,FALSE)*6,0)/6/24,G1547+ROUNDUP(VLOOKUP(D1548,Feuil2!$B$2:$C$250,2,FALSE)*6,0)/6/24+$I$1),G1547+(11/12/24)),"")</f>
    </nc>
  </rcc>
  <rcc rId="775" sId="2">
    <oc r="G1549">
      <f>IFERROR(IF(ISERROR(SEARCH("dfgg",$B1548)),IF(H1549="",G1548+ROUNDUP(VLOOKUP(D1549,Feuil2!$B$2:$C$250,2,FALSE)*6,0)/6/24,G1548+ROUNDUP(VLOOKUP(D1549,Feuil2!$B$2:$C$250,2,FALSE)*6,0)/6/24+$I$1),G1548+(11/12/24)),"")</f>
    </oc>
    <nc r="G1549">
      <f>IFERROR(IF(ISERROR(SEARCH("dfgg",$B1548)),IF(H1549="",G1548+ROUNDUP(VLOOKUP(D1549,Feuil2!$B$2:$C$250,2,FALSE)*6,0)/6/24,G1548+ROUNDUP(VLOOKUP(D1549,Feuil2!$B$2:$C$250,2,FALSE)*6,0)/6/24+$I$1),G1548+(11/12/24)),"")</f>
    </nc>
  </rcc>
  <rcc rId="776" sId="2">
    <oc r="G1550">
      <f>IFERROR(IF(ISERROR(SEARCH("dfgg",$B1549)),IF(H1550="",G1549+ROUNDUP(VLOOKUP(D1550,Feuil2!$B$2:$C$250,2,FALSE)*6,0)/6/24,G1549+ROUNDUP(VLOOKUP(D1550,Feuil2!$B$2:$C$250,2,FALSE)*6,0)/6/24+$I$1),G1549+(11/12/24)),"")</f>
    </oc>
    <nc r="G1550">
      <f>IFERROR(IF(ISERROR(SEARCH("dfgg",$B1549)),IF(H1550="",G1549+ROUNDUP(VLOOKUP(D1550,Feuil2!$B$2:$C$250,2,FALSE)*6,0)/6/24,G1549+ROUNDUP(VLOOKUP(D1550,Feuil2!$B$2:$C$250,2,FALSE)*6,0)/6/24+$I$1),G1549+(11/12/24)),"")</f>
    </nc>
  </rcc>
  <rcc rId="777" sId="2">
    <oc r="G1551">
      <f>IFERROR(IF(ISERROR(SEARCH("dfgg",$B1550)),IF(H1551="",G1550+ROUNDUP(VLOOKUP(D1551,Feuil2!$B$2:$C$250,2,FALSE)*6,0)/6/24,G1550+ROUNDUP(VLOOKUP(D1551,Feuil2!$B$2:$C$250,2,FALSE)*6,0)/6/24+$I$1),G1550+(11/12/24)),"")</f>
    </oc>
    <nc r="G1551">
      <f>IFERROR(IF(ISERROR(SEARCH("dfgg",$B1550)),IF(H1551="",G1550+ROUNDUP(VLOOKUP(D1551,Feuil2!$B$2:$C$250,2,FALSE)*6,0)/6/24,G1550+ROUNDUP(VLOOKUP(D1551,Feuil2!$B$2:$C$250,2,FALSE)*6,0)/6/24+$I$1),G1550+(11/12/24)),"")</f>
    </nc>
  </rcc>
  <rcc rId="778" sId="2">
    <oc r="G1552">
      <f>IFERROR(IF(ISERROR(SEARCH("dfgg",$B1527)),IF(H1552="",G1527+ROUNDUP(VLOOKUP(D1552,Feuil2!$B$2:$C$250,2,FALSE)*6,0)/6/24,G1527+ROUNDUP(VLOOKUP(D1552,Feuil2!$B$2:$C$250,2,FALSE)*6,0)/6/24+$I$1),G1527+(11/12/24)),"")</f>
    </oc>
    <nc r="G1552">
      <f>IFERROR(IF(ISERROR(SEARCH("dfgg",$B1551)),IF(H1552="",G1551+ROUNDUP(VLOOKUP(D1552,Feuil2!$B$2:$C$250,2,FALSE)*6,0)/6/24,G1551+ROUNDUP(VLOOKUP(D1552,Feuil2!$B$2:$C$250,2,FALSE)*6,0)/6/24+$I$1),G1551+(11/12/24)),"")</f>
    </nc>
  </rcc>
  <rcc rId="779" sId="2">
    <oc r="G1553">
      <f>IFERROR(IF(ISERROR(SEARCH("dfgg",$B1552)),IF(H1553="",G1552+ROUNDUP(VLOOKUP(D1553,Feuil2!$B$2:$C$250,2,FALSE)*6,0)/6/24,G1552+ROUNDUP(VLOOKUP(D1553,Feuil2!$B$2:$C$250,2,FALSE)*6,0)/6/24+$I$1),G1552+(11/12/24)),"")</f>
    </oc>
    <nc r="G1553">
      <f>IFERROR(IF(ISERROR(SEARCH("dfgg",$B1552)),IF(H1553="",G1552+ROUNDUP(VLOOKUP(D1553,Feuil2!$B$2:$C$250,2,FALSE)*6,0)/6/24,G1552+ROUNDUP(VLOOKUP(D1553,Feuil2!$B$2:$C$250,2,FALSE)*6,0)/6/24+$I$1),G1552+(11/12/24)),"")</f>
    </nc>
  </rcc>
  <rcc rId="780" sId="2">
    <oc r="G1554">
      <f>IFERROR(IF(ISERROR(SEARCH("dfgg",$B1553)),IF(H1554="",G1553+ROUNDUP(VLOOKUP(D1554,Feuil2!$B$2:$C$250,2,FALSE)*6,0)/6/24,G1553+ROUNDUP(VLOOKUP(D1554,Feuil2!$B$2:$C$250,2,FALSE)*6,0)/6/24+$I$1),G1553+(11/12/24)),"")</f>
    </oc>
    <nc r="G1554">
      <f>IFERROR(IF(ISERROR(SEARCH("dfgg",$B1553)),IF(H1554="",G1553+ROUNDUP(VLOOKUP(D1554,Feuil2!$B$2:$C$250,2,FALSE)*6,0)/6/24,G1553+ROUNDUP(VLOOKUP(D1554,Feuil2!$B$2:$C$250,2,FALSE)*6,0)/6/24+$I$1),G1553+(11/12/24)),"")</f>
    </nc>
  </rcc>
  <rcc rId="781" sId="2">
    <oc r="G1555">
      <f>IFERROR(IF(ISERROR(SEARCH("dfgg",$B1554)),IF(H1555="",G1554+ROUNDUP(VLOOKUP(D1555,Feuil2!$B$2:$C$250,2,FALSE)*6,0)/6/24,G1554+ROUNDUP(VLOOKUP(D1555,Feuil2!$B$2:$C$250,2,FALSE)*6,0)/6/24+$I$1),G1554+(11/12/24)),"")</f>
    </oc>
    <nc r="G1555">
      <f>IFERROR(IF(ISERROR(SEARCH("dfgg",$B1554)),IF(H1555="",G1554+ROUNDUP(VLOOKUP(D1555,Feuil2!$B$2:$C$250,2,FALSE)*6,0)/6/24,G1554+ROUNDUP(VLOOKUP(D1555,Feuil2!$B$2:$C$250,2,FALSE)*6,0)/6/24+$I$1),G1554+(11/12/24)),"")</f>
    </nc>
  </rcc>
  <rcc rId="782" sId="2">
    <oc r="G1556">
      <f>IFERROR(IF(ISERROR(SEARCH("dfgg",$B1551)),IF(H1556="",G1551+ROUNDUP(VLOOKUP(D1556,Feuil2!$B$2:$C$250,2,FALSE)*6,0)/6/24,G1551+ROUNDUP(VLOOKUP(D1556,Feuil2!$B$2:$C$250,2,FALSE)*6,0)/6/24+$I$1),G1551+(11/12/24)),"")</f>
    </oc>
    <nc r="G1556">
      <f>IFERROR(IF(ISERROR(SEARCH("dfgg",$B1555)),IF(H1556="",G1555+ROUNDUP(VLOOKUP(D1556,Feuil2!$B$2:$C$250,2,FALSE)*6,0)/6/24,G1555+ROUNDUP(VLOOKUP(D1556,Feuil2!$B$2:$C$250,2,FALSE)*6,0)/6/24+$I$1),G1555+(11/12/24)),"")</f>
    </nc>
  </rcc>
  <rcc rId="783" sId="2">
    <oc r="G1557">
      <f>IFERROR(IF(ISERROR(SEARCH("dfgg",$B1556)),IF(H1557="",G1556+ROUNDUP(VLOOKUP(D1557,Feuil2!$B$2:$C$250,2,FALSE)*6,0)/6/24,G1556+ROUNDUP(VLOOKUP(D1557,Feuil2!$B$2:$C$250,2,FALSE)*6,0)/6/24+$I$1),G1556+(11/12/24)),"")</f>
    </oc>
    <nc r="G1557">
      <f>IFERROR(IF(ISERROR(SEARCH("dfgg",$B1556)),IF(H1557="",G1556+ROUNDUP(VLOOKUP(D1557,Feuil2!$B$2:$C$250,2,FALSE)*6,0)/6/24,G1556+ROUNDUP(VLOOKUP(D1557,Feuil2!$B$2:$C$250,2,FALSE)*6,0)/6/24+$I$1),G1556+(11/12/24)),"")</f>
    </nc>
  </rcc>
  <rcc rId="784" sId="2">
    <oc r="G1558">
      <f>IFERROR(IF(ISERROR(SEARCH("dfgg",$B1557)),IF(H1558="",G1557+ROUNDUP(VLOOKUP(D1558,Feuil2!$B$2:$C$250,2,FALSE)*6,0)/6/24,G1557+ROUNDUP(VLOOKUP(D1558,Feuil2!$B$2:$C$250,2,FALSE)*6,0)/6/24+$I$1),G1557+(11/12/24)),"")</f>
    </oc>
    <nc r="G1558">
      <f>IFERROR(IF(ISERROR(SEARCH("dfgg",$B1557)),IF(H1558="",G1557+ROUNDUP(VLOOKUP(D1558,Feuil2!$B$2:$C$250,2,FALSE)*6,0)/6/24,G1557+ROUNDUP(VLOOKUP(D1558,Feuil2!$B$2:$C$250,2,FALSE)*6,0)/6/24+$I$1),G1557+(11/12/24)),"")</f>
    </nc>
  </rcc>
  <rcc rId="785" sId="2">
    <oc r="G1559">
      <f>IFERROR(IF(ISERROR(SEARCH("dfgg",$B1558)),IF(H1559="",G1558+ROUNDUP(VLOOKUP(D1559,Feuil2!$B$2:$C$250,2,FALSE)*6,0)/6/24,G1558+ROUNDUP(VLOOKUP(D1559,Feuil2!$B$2:$C$250,2,FALSE)*6,0)/6/24+$I$1),G1558+(11/12/24)),"")</f>
    </oc>
    <nc r="G1559">
      <f>IFERROR(IF(ISERROR(SEARCH("dfgg",$B1558)),IF(H1559="",G1558+ROUNDUP(VLOOKUP(D1559,Feuil2!$B$2:$C$250,2,FALSE)*6,0)/6/24,G1558+ROUNDUP(VLOOKUP(D1559,Feuil2!$B$2:$C$250,2,FALSE)*6,0)/6/24+$I$1),G1558+(11/12/24)),"")</f>
    </nc>
  </rcc>
  <rcc rId="786" sId="2">
    <oc r="G1560">
      <f>IFERROR(IF(ISERROR(SEARCH("dfgg",$B1559)),IF(H1560="",G1559+ROUNDUP(VLOOKUP(D1560,Feuil2!$B$2:$C$250,2,FALSE)*6,0)/6/24,G1559+ROUNDUP(VLOOKUP(D1560,Feuil2!$B$2:$C$250,2,FALSE)*6,0)/6/24+$I$1),G1559+(11/12/24)),"")</f>
    </oc>
    <nc r="G1560">
      <f>IFERROR(IF(ISERROR(SEARCH("dfgg",$B1559)),IF(H1560="",G1559+ROUNDUP(VLOOKUP(D1560,Feuil2!$B$2:$C$250,2,FALSE)*6,0)/6/24,G1559+ROUNDUP(VLOOKUP(D1560,Feuil2!$B$2:$C$250,2,FALSE)*6,0)/6/24+$I$1),G1559+(11/12/24)),"")</f>
    </nc>
  </rcc>
  <rcc rId="787" sId="2">
    <oc r="G1561">
      <f>IFERROR(IF(ISERROR(SEARCH("dfgg",$B1560)),IF(H1561="",G1560+ROUNDUP(VLOOKUP(D1561,Feuil2!$B$2:$C$250,2,FALSE)*6,0)/6/24,G1560+ROUNDUP(VLOOKUP(D1561,Feuil2!$B$2:$C$250,2,FALSE)*6,0)/6/24+$I$1),G1560+(11/12/24)),"")</f>
    </oc>
    <nc r="G1561">
      <f>IFERROR(IF(ISERROR(SEARCH("dfgg",$B1560)),IF(H1561="",G1560+ROUNDUP(VLOOKUP(D1561,Feuil2!$B$2:$C$250,2,FALSE)*6,0)/6/24,G1560+ROUNDUP(VLOOKUP(D1561,Feuil2!$B$2:$C$250,2,FALSE)*6,0)/6/24+$I$1),G1560+(11/12/24)),"")</f>
    </nc>
  </rcc>
  <rcc rId="788" sId="2">
    <oc r="G1562">
      <f>IFERROR(IF(ISERROR(SEARCH("dfgg",$B1561)),IF(H1562="",G1561+ROUNDUP(VLOOKUP(D1562,Feuil2!$B$2:$C$250,2,FALSE)*6,0)/6/24,G1561+ROUNDUP(VLOOKUP(D1562,Feuil2!$B$2:$C$250,2,FALSE)*6,0)/6/24+$I$1),G1561+(11/12/24)),"")</f>
    </oc>
    <nc r="G1562">
      <f>IFERROR(IF(ISERROR(SEARCH("dfgg",$B1561)),IF(H1562="",G1561+ROUNDUP(VLOOKUP(D1562,Feuil2!$B$2:$C$250,2,FALSE)*6,0)/6/24,G1561+ROUNDUP(VLOOKUP(D1562,Feuil2!$B$2:$C$250,2,FALSE)*6,0)/6/24+$I$1),G1561+(11/12/24)),"")</f>
    </nc>
  </rcc>
  <rcc rId="789" sId="2">
    <oc r="G1563">
      <f>IFERROR(IF(ISERROR(SEARCH("dfgg",$B1562)),IF(H1563="",G1562+ROUNDUP(VLOOKUP(D1563,Feuil2!$B$2:$C$250,2,FALSE)*6,0)/6/24,G1562+ROUNDUP(VLOOKUP(D1563,Feuil2!$B$2:$C$250,2,FALSE)*6,0)/6/24+$I$1),G1562+(11/12/24)),"")</f>
    </oc>
    <nc r="G1563">
      <f>IFERROR(IF(ISERROR(SEARCH("dfgg",$B1562)),IF(H1563="",G1562+ROUNDUP(VLOOKUP(D1563,Feuil2!$B$2:$C$250,2,FALSE)*6,0)/6/24,G1562+ROUNDUP(VLOOKUP(D1563,Feuil2!$B$2:$C$250,2,FALSE)*6,0)/6/24+$I$1),G1562+(11/12/24)),"")</f>
    </nc>
  </rcc>
  <rcc rId="790" sId="2">
    <oc r="G1564">
      <f>IFERROR(IF(ISERROR(SEARCH("dfgg",$B1563)),IF(H1564="",G1563+ROUNDUP(VLOOKUP(D1564,Feuil2!$B$2:$C$250,2,FALSE)*6,0)/6/24,G1563+ROUNDUP(VLOOKUP(D1564,Feuil2!$B$2:$C$250,2,FALSE)*6,0)/6/24+$I$1),G1563+(11/12/24)),"")</f>
    </oc>
    <nc r="G1564">
      <f>IFERROR(IF(ISERROR(SEARCH("dfgg",$B1563)),IF(H1564="",G1563+ROUNDUP(VLOOKUP(D1564,Feuil2!$B$2:$C$250,2,FALSE)*6,0)/6/24,G1563+ROUNDUP(VLOOKUP(D1564,Feuil2!$B$2:$C$250,2,FALSE)*6,0)/6/24+$I$1),G1563+(11/12/24)),"")</f>
    </nc>
  </rcc>
  <rcc rId="791" sId="2">
    <oc r="G1565">
      <f>IFERROR(IF(ISERROR(SEARCH("dfgg",$B1564)),IF(H1565="",G1564+ROUNDUP(VLOOKUP(D1565,Feuil2!$B$2:$C$250,2,FALSE)*6,0)/6/24,G1564+ROUNDUP(VLOOKUP(D1565,Feuil2!$B$2:$C$250,2,FALSE)*6,0)/6/24+$I$1),G1564+(11/12/24)),"")</f>
    </oc>
    <nc r="G1565">
      <f>IFERROR(IF(ISERROR(SEARCH("dfgg",$B1564)),IF(H1565="",G1564+ROUNDUP(VLOOKUP(D1565,Feuil2!$B$2:$C$250,2,FALSE)*6,0)/6/24,G1564+ROUNDUP(VLOOKUP(D1565,Feuil2!$B$2:$C$250,2,FALSE)*6,0)/6/24+$I$1),G1564+(11/12/24)),"")</f>
    </nc>
  </rcc>
  <rcc rId="792" sId="2">
    <oc r="G1566">
      <f>IFERROR(IF(ISERROR(SEARCH("dfgg",$B1565)),IF(H1566="",G1565+ROUNDUP(VLOOKUP(D1566,Feuil2!$B$2:$C$250,2,FALSE)*6,0)/6/24,G1565+ROUNDUP(VLOOKUP(D1566,Feuil2!$B$2:$C$250,2,FALSE)*6,0)/6/24+$I$1),G1565+(11/12/24)),"")</f>
    </oc>
    <nc r="G1566">
      <f>IFERROR(IF(ISERROR(SEARCH("dfgg",$B1565)),IF(H1566="",G1565+ROUNDUP(VLOOKUP(D1566,Feuil2!$B$2:$C$250,2,FALSE)*6,0)/6/24,G1565+ROUNDUP(VLOOKUP(D1566,Feuil2!$B$2:$C$250,2,FALSE)*6,0)/6/24+$I$1),G1565+(11/12/24)),"")</f>
    </nc>
  </rcc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7" sId="2">
    <oc r="H1551" t="inlineStr">
      <is>
        <t>recyclage à intégrer</t>
      </is>
    </oc>
    <nc r="H1551" t="inlineStr">
      <is>
        <t>213 KG à recycler, inclus dans OP sur JDE</t>
      </is>
    </nc>
  </rcc>
  <rrc rId="798" sId="2" ref="A1566:XFD1567" action="insertRow">
    <undo index="65535" exp="area" ref3D="1" dr="$F$1:$F$1048576" dn="Z_F75A0FC8_0A1B_4DE0_9A32_5143F6752B3E_.wvu.Cols" sId="2"/>
  </rrc>
  <rm rId="799" sheetId="2" source="A1550:XFD1551" destination="A1566:XFD1567" sourceSheetId="2">
    <rfmt sheetId="2" xfDxf="1" sqref="A1566:XFD1566" start="0" length="0">
      <dxf>
        <alignment horizontal="center" vertical="center"/>
      </dxf>
    </rfmt>
    <rfmt sheetId="2" xfDxf="1" sqref="A1567:XFD1567" start="0" length="0">
      <dxf>
        <alignment horizontal="center" vertical="center"/>
      </dxf>
    </rfmt>
    <rfmt sheetId="2" sqref="A156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66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66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566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566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56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66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6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66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66" start="0" length="0">
      <dxf>
        <numFmt numFmtId="167" formatCode="dd\.mm\.yyyy;@"/>
      </dxf>
    </rfmt>
    <rfmt sheetId="2" sqref="A156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67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67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567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567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56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67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6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67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67" start="0" length="0">
      <dxf>
        <numFmt numFmtId="167" formatCode="dd\.mm\.yyyy;@"/>
      </dxf>
    </rfmt>
  </rm>
  <rrc rId="800" sId="2" ref="A1550:XFD1550" action="deleteRow">
    <undo index="65535" exp="area" ref3D="1" dr="$F$1:$F$1048576" dn="Z_F75A0FC8_0A1B_4DE0_9A32_5143F6752B3E_.wvu.Cols" sId="2"/>
    <rfmt sheetId="2" xfDxf="1" sqref="A1550:XFD1550" start="0" length="0">
      <dxf>
        <alignment horizontal="center" vertical="center"/>
      </dxf>
    </rfmt>
    <rfmt sheetId="2" sqref="A155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50" start="0" length="0">
      <dxf>
        <font>
          <sz val="10"/>
          <color auto="1"/>
          <name val="MS Sans Serif"/>
          <family val="2"/>
          <scheme val="none"/>
        </font>
      </dxf>
    </rfmt>
    <rfmt sheetId="2" sqref="C1550" start="0" length="0">
      <dxf>
        <alignment horizontal="general" vertical="bottom"/>
      </dxf>
    </rfmt>
    <rfmt sheetId="2" sqref="D1550" start="0" length="0">
      <dxf>
        <font>
          <sz val="10"/>
          <color auto="1"/>
          <name val="MS Sans Serif"/>
          <family val="2"/>
          <scheme val="none"/>
        </font>
      </dxf>
    </rfmt>
    <rfmt sheetId="2" sqref="E1550" start="0" length="0">
      <dxf>
        <font>
          <sz val="10"/>
          <color auto="1"/>
          <name val="MS Sans Serif"/>
          <family val="2"/>
          <scheme val="none"/>
        </font>
      </dxf>
    </rfmt>
    <rfmt sheetId="2" sqref="F1550" start="0" length="0">
      <dxf>
        <font>
          <sz val="10"/>
          <color auto="1"/>
          <name val="MS Sans Serif"/>
          <family val="2"/>
          <scheme val="none"/>
        </font>
      </dxf>
    </rfmt>
    <rfmt sheetId="2" sqref="G1550" start="0" length="0">
      <dxf>
        <font>
          <sz val="10"/>
          <color auto="1"/>
          <name val="MS Sans Serif"/>
          <family val="2"/>
          <scheme val="none"/>
        </font>
      </dxf>
    </rfmt>
    <rfmt sheetId="2" sqref="H1550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50" start="0" length="0">
      <dxf>
        <numFmt numFmtId="167" formatCode="dd\.mm\.yyyy;@"/>
      </dxf>
    </rfmt>
  </rrc>
  <rrc rId="801" sId="2" ref="A1550:XFD1550" action="deleteRow">
    <undo index="65535" exp="area" ref3D="1" dr="$F$1:$F$1048576" dn="Z_F75A0FC8_0A1B_4DE0_9A32_5143F6752B3E_.wvu.Cols" sId="2"/>
    <rfmt sheetId="2" xfDxf="1" sqref="A1550:XFD1550" start="0" length="0">
      <dxf>
        <alignment horizontal="center" vertical="center"/>
      </dxf>
    </rfmt>
    <rfmt sheetId="2" sqref="A155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50" start="0" length="0">
      <dxf>
        <font>
          <sz val="10"/>
          <color auto="1"/>
          <name val="MS Sans Serif"/>
          <family val="2"/>
          <scheme val="none"/>
        </font>
      </dxf>
    </rfmt>
    <rfmt sheetId="2" sqref="C1550" start="0" length="0">
      <dxf>
        <alignment horizontal="general" vertical="bottom"/>
      </dxf>
    </rfmt>
    <rfmt sheetId="2" sqref="D1550" start="0" length="0">
      <dxf>
        <font>
          <sz val="10"/>
          <color auto="1"/>
          <name val="MS Sans Serif"/>
          <family val="2"/>
          <scheme val="none"/>
        </font>
      </dxf>
    </rfmt>
    <rfmt sheetId="2" sqref="E1550" start="0" length="0">
      <dxf>
        <font>
          <sz val="10"/>
          <color auto="1"/>
          <name val="MS Sans Serif"/>
          <family val="2"/>
          <scheme val="none"/>
        </font>
      </dxf>
    </rfmt>
    <rfmt sheetId="2" sqref="F1550" start="0" length="0">
      <dxf>
        <font>
          <sz val="10"/>
          <color auto="1"/>
          <name val="MS Sans Serif"/>
          <family val="2"/>
          <scheme val="none"/>
        </font>
      </dxf>
    </rfmt>
    <rfmt sheetId="2" sqref="G1550" start="0" length="0">
      <dxf>
        <font>
          <sz val="10"/>
          <color auto="1"/>
          <name val="MS Sans Serif"/>
          <family val="2"/>
          <scheme val="none"/>
        </font>
      </dxf>
    </rfmt>
    <rfmt sheetId="2" sqref="H1550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50" start="0" length="0">
      <dxf>
        <numFmt numFmtId="167" formatCode="dd\.mm\.yyyy;@"/>
      </dxf>
    </rfmt>
  </rrc>
  <rcc rId="802" sId="2">
    <oc r="G1548">
      <f>IFERROR(IF(ISERROR(SEARCH("dfgg",$B1547)),IF(H1548="",G1547+ROUNDUP(VLOOKUP(D1548,Feuil2!$B$2:$C$250,2,FALSE)*6,0)/6/24,G1547+ROUNDUP(VLOOKUP(D1548,Feuil2!$B$2:$C$250,2,FALSE)*6,0)/6/24+$I$1),G1547+(11/12/24)),"")</f>
    </oc>
    <nc r="G1548">
      <f>IFERROR(IF(ISERROR(SEARCH("dfgg",$B1547)),IF(H1548="",G1547+ROUNDUP(VLOOKUP(D1548,Feuil2!$B$2:$C$250,2,FALSE)*6,0)/6/24,G1547+ROUNDUP(VLOOKUP(D1548,Feuil2!$B$2:$C$250,2,FALSE)*6,0)/6/24+$I$1),G1547+(11/12/24)),"")</f>
    </nc>
  </rcc>
  <rcc rId="803" sId="2">
    <oc r="G1549">
      <f>IFERROR(IF(ISERROR(SEARCH("dfgg",$B1548)),IF(H1549="",G1548+ROUNDUP(VLOOKUP(D1549,Feuil2!$B$2:$C$250,2,FALSE)*6,0)/6/24,G1548+ROUNDUP(VLOOKUP(D1549,Feuil2!$B$2:$C$250,2,FALSE)*6,0)/6/24+$I$1),G1548+(11/12/24)),"")</f>
    </oc>
    <nc r="G1549">
      <f>IFERROR(IF(ISERROR(SEARCH("dfgg",$B1548)),IF(H1549="",G1548+ROUNDUP(VLOOKUP(D1549,Feuil2!$B$2:$C$250,2,FALSE)*6,0)/6/24,G1548+ROUNDUP(VLOOKUP(D1549,Feuil2!$B$2:$C$250,2,FALSE)*6,0)/6/24+$I$1),G1548+(11/12/24)),"")</f>
    </nc>
  </rcc>
  <rcc rId="804" sId="2">
    <oc r="G1550">
      <f>IFERROR(IF(ISERROR(SEARCH("dfgg",$B1565)),IF(H1550="",G1565+ROUNDUP(VLOOKUP(D1550,Feuil2!$B$2:$C$250,2,FALSE)*6,0)/6/24,G1565+ROUNDUP(VLOOKUP(D1550,Feuil2!$B$2:$C$250,2,FALSE)*6,0)/6/24+$I$1),G1565+(11/12/24)),"")</f>
    </oc>
    <nc r="G1550">
      <f>IFERROR(IF(ISERROR(SEARCH("dfgg",$B1549)),IF(H1550="",G1549+ROUNDUP(VLOOKUP(D1550,Feuil2!$B$2:$C$250,2,FALSE)*6,0)/6/24,G1549+ROUNDUP(VLOOKUP(D1550,Feuil2!$B$2:$C$250,2,FALSE)*6,0)/6/24+$I$1),G1549+(11/12/24)),"")</f>
    </nc>
  </rcc>
  <rcc rId="805" sId="2">
    <oc r="G1551">
      <f>IFERROR(IF(ISERROR(SEARCH("dfgg",$B1550)),IF(H1551="",G1550+ROUNDUP(VLOOKUP(D1551,Feuil2!$B$2:$C$250,2,FALSE)*6,0)/6/24,G1550+ROUNDUP(VLOOKUP(D1551,Feuil2!$B$2:$C$250,2,FALSE)*6,0)/6/24+$I$1),G1550+(11/12/24)),"")</f>
    </oc>
    <nc r="G1551">
      <f>IFERROR(IF(ISERROR(SEARCH("dfgg",$B1550)),IF(H1551="",G1550+ROUNDUP(VLOOKUP(D1551,Feuil2!$B$2:$C$250,2,FALSE)*6,0)/6/24,G1550+ROUNDUP(VLOOKUP(D1551,Feuil2!$B$2:$C$250,2,FALSE)*6,0)/6/24+$I$1),G1550+(11/12/24)),"")</f>
    </nc>
  </rcc>
  <rcc rId="806" sId="2">
    <oc r="G1552">
      <f>IFERROR(IF(ISERROR(SEARCH("dfgg",$B1551)),IF(H1552="",G1551+ROUNDUP(VLOOKUP(D1552,Feuil2!$B$2:$C$250,2,FALSE)*6,0)/6/24,G1551+ROUNDUP(VLOOKUP(D1552,Feuil2!$B$2:$C$250,2,FALSE)*6,0)/6/24+$I$1),G1551+(11/12/24)),"")</f>
    </oc>
    <nc r="G1552">
      <f>IFERROR(IF(ISERROR(SEARCH("dfgg",$B1551)),IF(H1552="",G1551+ROUNDUP(VLOOKUP(D1552,Feuil2!$B$2:$C$250,2,FALSE)*6,0)/6/24,G1551+ROUNDUP(VLOOKUP(D1552,Feuil2!$B$2:$C$250,2,FALSE)*6,0)/6/24+$I$1),G1551+(11/12/24)),"")</f>
    </nc>
  </rcc>
  <rcc rId="807" sId="2">
    <oc r="G1553">
      <f>IFERROR(IF(ISERROR(SEARCH("dfgg",$B1552)),IF(H1553="",G1552+ROUNDUP(VLOOKUP(D1553,Feuil2!$B$2:$C$250,2,FALSE)*6,0)/6/24,G1552+ROUNDUP(VLOOKUP(D1553,Feuil2!$B$2:$C$250,2,FALSE)*6,0)/6/24+$I$1),G1552+(11/12/24)),"")</f>
    </oc>
    <nc r="G1553">
      <f>IFERROR(IF(ISERROR(SEARCH("dfgg",$B1552)),IF(H1553="",G1552+ROUNDUP(VLOOKUP(D1553,Feuil2!$B$2:$C$250,2,FALSE)*6,0)/6/24,G1552+ROUNDUP(VLOOKUP(D1553,Feuil2!$B$2:$C$250,2,FALSE)*6,0)/6/24+$I$1),G1552+(11/12/24)),"")</f>
    </nc>
  </rcc>
  <rcc rId="808" sId="2">
    <oc r="G1554">
      <f>IFERROR(IF(ISERROR(SEARCH("dfgg",$B1553)),IF(H1554="",G1553+ROUNDUP(VLOOKUP(D1554,Feuil2!$B$2:$C$250,2,FALSE)*6,0)/6/24,G1553+ROUNDUP(VLOOKUP(D1554,Feuil2!$B$2:$C$250,2,FALSE)*6,0)/6/24+$I$1),G1553+(11/12/24)),"")</f>
    </oc>
    <nc r="G1554">
      <f>IFERROR(IF(ISERROR(SEARCH("dfgg",$B1553)),IF(H1554="",G1553+ROUNDUP(VLOOKUP(D1554,Feuil2!$B$2:$C$250,2,FALSE)*6,0)/6/24,G1553+ROUNDUP(VLOOKUP(D1554,Feuil2!$B$2:$C$250,2,FALSE)*6,0)/6/24+$I$1),G1553+(11/12/24)),"")</f>
    </nc>
  </rcc>
  <rcc rId="809" sId="2">
    <oc r="G1555">
      <f>IFERROR(IF(ISERROR(SEARCH("dfgg",$B1554)),IF(H1555="",G1554+ROUNDUP(VLOOKUP(D1555,Feuil2!$B$2:$C$250,2,FALSE)*6,0)/6/24,G1554+ROUNDUP(VLOOKUP(D1555,Feuil2!$B$2:$C$250,2,FALSE)*6,0)/6/24+$I$1),G1554+(11/12/24)),"")</f>
    </oc>
    <nc r="G1555">
      <f>IFERROR(IF(ISERROR(SEARCH("dfgg",$B1554)),IF(H1555="",G1554+ROUNDUP(VLOOKUP(D1555,Feuil2!$B$2:$C$250,2,FALSE)*6,0)/6/24,G1554+ROUNDUP(VLOOKUP(D1555,Feuil2!$B$2:$C$250,2,FALSE)*6,0)/6/24+$I$1),G1554+(11/12/24)),"")</f>
    </nc>
  </rcc>
  <rcc rId="810" sId="2">
    <oc r="G1556">
      <f>IFERROR(IF(ISERROR(SEARCH("dfgg",$B1555)),IF(H1556="",G1555+ROUNDUP(VLOOKUP(D1556,Feuil2!$B$2:$C$250,2,FALSE)*6,0)/6/24,G1555+ROUNDUP(VLOOKUP(D1556,Feuil2!$B$2:$C$250,2,FALSE)*6,0)/6/24+$I$1),G1555+(11/12/24)),"")</f>
    </oc>
    <nc r="G1556">
      <f>IFERROR(IF(ISERROR(SEARCH("dfgg",$B1555)),IF(H1556="",G1555+ROUNDUP(VLOOKUP(D1556,Feuil2!$B$2:$C$250,2,FALSE)*6,0)/6/24,G1555+ROUNDUP(VLOOKUP(D1556,Feuil2!$B$2:$C$250,2,FALSE)*6,0)/6/24+$I$1),G1555+(11/12/24)),"")</f>
    </nc>
  </rcc>
  <rcc rId="811" sId="2">
    <oc r="G1557">
      <f>IFERROR(IF(ISERROR(SEARCH("dfgg",$B1556)),IF(H1557="",G1556+ROUNDUP(VLOOKUP(D1557,Feuil2!$B$2:$C$250,2,FALSE)*6,0)/6/24,G1556+ROUNDUP(VLOOKUP(D1557,Feuil2!$B$2:$C$250,2,FALSE)*6,0)/6/24+$I$1),G1556+(11/12/24)),"")</f>
    </oc>
    <nc r="G1557">
      <f>IFERROR(IF(ISERROR(SEARCH("dfgg",$B1556)),IF(H1557="",G1556+ROUNDUP(VLOOKUP(D1557,Feuil2!$B$2:$C$250,2,FALSE)*6,0)/6/24,G1556+ROUNDUP(VLOOKUP(D1557,Feuil2!$B$2:$C$250,2,FALSE)*6,0)/6/24+$I$1),G1556+(11/12/24)),"")</f>
    </nc>
  </rcc>
  <rcc rId="812" sId="2">
    <oc r="G1558">
      <f>IFERROR(IF(ISERROR(SEARCH("dfgg",$B1557)),IF(H1558="",G1557+ROUNDUP(VLOOKUP(D1558,Feuil2!$B$2:$C$250,2,FALSE)*6,0)/6/24,G1557+ROUNDUP(VLOOKUP(D1558,Feuil2!$B$2:$C$250,2,FALSE)*6,0)/6/24+$I$1),G1557+(11/12/24)),"")</f>
    </oc>
    <nc r="G1558">
      <f>IFERROR(IF(ISERROR(SEARCH("dfgg",$B1557)),IF(H1558="",G1557+ROUNDUP(VLOOKUP(D1558,Feuil2!$B$2:$C$250,2,FALSE)*6,0)/6/24,G1557+ROUNDUP(VLOOKUP(D1558,Feuil2!$B$2:$C$250,2,FALSE)*6,0)/6/24+$I$1),G1557+(11/12/24)),"")</f>
    </nc>
  </rcc>
  <rcc rId="813" sId="2">
    <oc r="G1559">
      <f>IFERROR(IF(ISERROR(SEARCH("dfgg",$B1558)),IF(H1559="",G1558+ROUNDUP(VLOOKUP(D1559,Feuil2!$B$2:$C$250,2,FALSE)*6,0)/6/24,G1558+ROUNDUP(VLOOKUP(D1559,Feuil2!$B$2:$C$250,2,FALSE)*6,0)/6/24+$I$1),G1558+(11/12/24)),"")</f>
    </oc>
    <nc r="G1559">
      <f>IFERROR(IF(ISERROR(SEARCH("dfgg",$B1558)),IF(H1559="",G1558+ROUNDUP(VLOOKUP(D1559,Feuil2!$B$2:$C$250,2,FALSE)*6,0)/6/24,G1558+ROUNDUP(VLOOKUP(D1559,Feuil2!$B$2:$C$250,2,FALSE)*6,0)/6/24+$I$1),G1558+(11/12/24)),"")</f>
    </nc>
  </rcc>
  <rcc rId="814" sId="2">
    <oc r="G1560">
      <f>IFERROR(IF(ISERROR(SEARCH("dfgg",$B1559)),IF(H1560="",G1559+ROUNDUP(VLOOKUP(D1560,Feuil2!$B$2:$C$250,2,FALSE)*6,0)/6/24,G1559+ROUNDUP(VLOOKUP(D1560,Feuil2!$B$2:$C$250,2,FALSE)*6,0)/6/24+$I$1),G1559+(11/12/24)),"")</f>
    </oc>
    <nc r="G1560">
      <f>IFERROR(IF(ISERROR(SEARCH("dfgg",$B1559)),IF(H1560="",G1559+ROUNDUP(VLOOKUP(D1560,Feuil2!$B$2:$C$250,2,FALSE)*6,0)/6/24,G1559+ROUNDUP(VLOOKUP(D1560,Feuil2!$B$2:$C$250,2,FALSE)*6,0)/6/24+$I$1),G1559+(11/12/24)),"")</f>
    </nc>
  </rcc>
  <rcc rId="815" sId="2">
    <oc r="G1561">
      <f>IFERROR(IF(ISERROR(SEARCH("dfgg",$B1560)),IF(H1561="",G1560+ROUNDUP(VLOOKUP(D1561,Feuil2!$B$2:$C$250,2,FALSE)*6,0)/6/24,G1560+ROUNDUP(VLOOKUP(D1561,Feuil2!$B$2:$C$250,2,FALSE)*6,0)/6/24+$I$1),G1560+(11/12/24)),"")</f>
    </oc>
    <nc r="G1561">
      <f>IFERROR(IF(ISERROR(SEARCH("dfgg",$B1560)),IF(H1561="",G1560+ROUNDUP(VLOOKUP(D1561,Feuil2!$B$2:$C$250,2,FALSE)*6,0)/6/24,G1560+ROUNDUP(VLOOKUP(D1561,Feuil2!$B$2:$C$250,2,FALSE)*6,0)/6/24+$I$1),G1560+(11/12/24)),"")</f>
    </nc>
  </rcc>
  <rcc rId="816" sId="2">
    <oc r="G1562">
      <f>IFERROR(IF(ISERROR(SEARCH("dfgg",$B1561)),IF(H1562="",G1561+ROUNDUP(VLOOKUP(D1562,Feuil2!$B$2:$C$250,2,FALSE)*6,0)/6/24,G1561+ROUNDUP(VLOOKUP(D1562,Feuil2!$B$2:$C$250,2,FALSE)*6,0)/6/24+$I$1),G1561+(11/12/24)),"")</f>
    </oc>
    <nc r="G1562">
      <f>IFERROR(IF(ISERROR(SEARCH("dfgg",$B1561)),IF(H1562="",G1561+ROUNDUP(VLOOKUP(D1562,Feuil2!$B$2:$C$250,2,FALSE)*6,0)/6/24,G1561+ROUNDUP(VLOOKUP(D1562,Feuil2!$B$2:$C$250,2,FALSE)*6,0)/6/24+$I$1),G1561+(11/12/24)),"")</f>
    </nc>
  </rcc>
  <rcc rId="817" sId="2">
    <oc r="G1563">
      <f>IFERROR(IF(ISERROR(SEARCH("dfgg",$B1562)),IF(H1563="",G1562+ROUNDUP(VLOOKUP(D1563,Feuil2!$B$2:$C$250,2,FALSE)*6,0)/6/24,G1562+ROUNDUP(VLOOKUP(D1563,Feuil2!$B$2:$C$250,2,FALSE)*6,0)/6/24+$I$1),G1562+(11/12/24)),"")</f>
    </oc>
    <nc r="G1563">
      <f>IFERROR(IF(ISERROR(SEARCH("dfgg",$B1562)),IF(H1563="",G1562+ROUNDUP(VLOOKUP(D1563,Feuil2!$B$2:$C$250,2,FALSE)*6,0)/6/24,G1562+ROUNDUP(VLOOKUP(D1563,Feuil2!$B$2:$C$250,2,FALSE)*6,0)/6/24+$I$1),G1562+(11/12/24)),"")</f>
    </nc>
  </rcc>
  <rcc rId="818" sId="2">
    <oc r="G1564">
      <f>IFERROR(IF(ISERROR(SEARCH("dfgg",$B1549)),IF(H1564="",G1549+ROUNDUP(VLOOKUP(D1564,Feuil2!$B$2:$C$250,2,FALSE)*6,0)/6/24,G1549+ROUNDUP(VLOOKUP(D1564,Feuil2!$B$2:$C$250,2,FALSE)*6,0)/6/24+$I$1),G1549+(11/12/24)),"")</f>
    </oc>
    <nc r="G1564">
      <f>IFERROR(IF(ISERROR(SEARCH("dfgg",$B1563)),IF(H1564="",G1563+ROUNDUP(VLOOKUP(D1564,Feuil2!$B$2:$C$250,2,FALSE)*6,0)/6/24,G1563+ROUNDUP(VLOOKUP(D1564,Feuil2!$B$2:$C$250,2,FALSE)*6,0)/6/24+$I$1),G1563+(11/12/24)),"")</f>
    </nc>
  </rcc>
  <rcc rId="819" sId="2">
    <oc r="G1565">
      <f>IFERROR(IF(ISERROR(SEARCH("dfgg",$B1564)),IF(H1565="",G1564+ROUNDUP(VLOOKUP(D1565,Feuil2!$B$2:$C$250,2,FALSE)*6,0)/6/24,G1564+ROUNDUP(VLOOKUP(D1565,Feuil2!$B$2:$C$250,2,FALSE)*6,0)/6/24+$I$1),G1564+(11/12/24)),"")</f>
    </oc>
    <nc r="G1565">
      <f>IFERROR(IF(ISERROR(SEARCH("dfgg",$B1564)),IF(H1565="",G1564+ROUNDUP(VLOOKUP(D1565,Feuil2!$B$2:$C$250,2,FALSE)*6,0)/6/24,G1564+ROUNDUP(VLOOKUP(D1565,Feuil2!$B$2:$C$250,2,FALSE)*6,0)/6/24+$I$1),G1564+(11/12/24)),"")</f>
    </nc>
  </rcc>
  <rcc rId="820" sId="2">
    <oc r="G1566">
      <f>IFERROR(IF(ISERROR(SEARCH("dfgg",$B1563)),IF(H1566="",G1563+ROUNDUP(VLOOKUP(D1566,Feuil2!$B$2:$C$250,2,FALSE)*6,0)/6/24,G1563+ROUNDUP(VLOOKUP(D1566,Feuil2!$B$2:$C$250,2,FALSE)*6,0)/6/24+$I$1),G1563+(11/12/24)),"")</f>
    </oc>
    <nc r="G1566">
      <f>IFERROR(IF(ISERROR(SEARCH("dfgg",$B1565)),IF(H1566="",G1565+ROUNDUP(VLOOKUP(D1566,Feuil2!$B$2:$C$250,2,FALSE)*6,0)/6/24,G1565+ROUNDUP(VLOOKUP(D1566,Feuil2!$B$2:$C$250,2,FALSE)*6,0)/6/24+$I$1),G1565+(11/12/24)),"")</f>
    </nc>
  </rcc>
  <rcc rId="821" sId="2">
    <oc r="G1567">
      <f>IFERROR(IF(ISERROR(SEARCH("dfgg",$B1566)),IF(H1567="",G1566+ROUNDUP(VLOOKUP(D1567,Feuil2!$B$2:$C$250,2,FALSE)*6,0)/6/24,G1566+ROUNDUP(VLOOKUP(D1567,Feuil2!$B$2:$C$250,2,FALSE)*6,0)/6/24+$I$1),G1566+(11/12/24)),"")</f>
    </oc>
    <nc r="G1567">
      <f>IFERROR(IF(ISERROR(SEARCH("dfgg",$B1566)),IF(H1567="",G1566+ROUNDUP(VLOOKUP(D1567,Feuil2!$B$2:$C$250,2,FALSE)*6,0)/6/24,G1566+ROUNDUP(VLOOKUP(D1567,Feuil2!$B$2:$C$250,2,FALSE)*6,0)/6/24+$I$1),G1566+(11/12/24)),"")</f>
    </nc>
  </rcc>
  <rcc rId="822" sId="2">
    <oc r="G1568">
      <f>IFERROR(IF(ISERROR(SEARCH("dfgg",$B1567)),IF(H1568="",G1567+ROUNDUP(VLOOKUP(D1568,Feuil2!$B$2:$C$250,2,FALSE)*6,0)/6/24,G1567+ROUNDUP(VLOOKUP(D1568,Feuil2!$B$2:$C$250,2,FALSE)*6,0)/6/24+$I$1),G1567+(11/12/24)),"")</f>
    </oc>
    <nc r="G1568">
      <f>IFERROR(IF(ISERROR(SEARCH("dfgg",$B1567)),IF(H1568="",G1567+ROUNDUP(VLOOKUP(D1568,Feuil2!$B$2:$C$250,2,FALSE)*6,0)/6/24,G1567+ROUNDUP(VLOOKUP(D1568,Feuil2!$B$2:$C$250,2,FALSE)*6,0)/6/24+$I$1),G1567+(11/12/24)),"")</f>
    </nc>
  </rcc>
  <rfmt sheetId="2" sqref="H1575" start="0" length="0">
    <dxf/>
  </rfmt>
  <rcc rId="823" sId="2">
    <oc r="H1575" t="inlineStr">
      <is>
        <t>recyclage</t>
      </is>
    </oc>
    <nc r="H1575" t="inlineStr">
      <is>
        <t>500 KG à recycler, inclus dans OP sur JDE</t>
      </is>
    </nc>
  </rcc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8" sId="2">
    <oc r="G1526">
      <f>IFERROR(IF(ISERROR(SEARCH("dfgg",$B1525)),IF(H1526="",G1525+ROUNDUP(VLOOKUP(D1526,Feuil2!$B$2:$C$250,2,FALSE)*6,0)/6/24,G1525+ROUNDUP(VLOOKUP(D1526,Feuil2!$B$2:$C$250,2,FALSE)*6,0)/6/24+$I$1),G1525+(11/12/24)),"")</f>
    </oc>
    <nc r="G1526">
      <f>IFERROR(IF(ISERROR(SEARCH("dfgg",$B1525)),IF(H1526="",G1525+ROUNDUP(VLOOKUP(D1526,Feuil2!$B$2:$C$250,2,FALSE)*6,0)/6/24,G1525+ROUNDUP(VLOOKUP(D1526,Feuil2!$B$2:$C$250,2,FALSE)*6,0)/6/24+$I$1),G1525+(11/12/24)),"")</f>
    </nc>
  </rcc>
  <rcc rId="829" sId="2">
    <oc r="G1527">
      <f>IFERROR(IF(ISERROR(SEARCH("dfgg",$B1526)),IF(H1527="",G1526+ROUNDUP(VLOOKUP(D1527,Feuil2!$B$2:$C$250,2,FALSE)*6,0)/6/24,G1526+ROUNDUP(VLOOKUP(D1527,Feuil2!$B$2:$C$250,2,FALSE)*6,0)/6/24+$I$1),G1526+(11/12/24)),"")</f>
    </oc>
    <nc r="G1527">
      <f>IFERROR(IF(ISERROR(SEARCH("dfgg",$B1526)),IF(H1527="",G1526+ROUNDUP(VLOOKUP(D1527,Feuil2!$B$2:$C$250,2,FALSE)*6,0)/6/24,G1526+ROUNDUP(VLOOKUP(D1527,Feuil2!$B$2:$C$250,2,FALSE)*6,0)/6/24+$I$1),G1526+(11/12/24)),"")</f>
    </nc>
  </rcc>
  <rcc rId="830" sId="2">
    <nc r="I1544" t="inlineStr">
      <is>
        <t>fait</t>
      </is>
    </nc>
  </rcc>
  <rcc rId="831" sId="2">
    <nc r="I1545" t="inlineStr">
      <is>
        <t>fait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2" sId="2">
    <oc r="H1567" t="inlineStr">
      <is>
        <t>150 KG en seaux, reste en recyclage</t>
      </is>
    </oc>
    <nc r="H1567" t="inlineStr">
      <is>
        <t>700 KG à recycler, inclus dans OP sur JDE</t>
      </is>
    </nc>
  </rcc>
  <rcc rId="833" sId="2" odxf="1" dxf="1">
    <oc r="H1568" t="inlineStr">
      <is>
        <t>reste en recyclage recyclage</t>
      </is>
    </oc>
    <nc r="H1568" t="inlineStr">
      <is>
        <t>700 KG à recycler, inclus dans OP sur JDE</t>
      </is>
    </nc>
    <odxf/>
    <ndxf/>
  </rcc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8" sId="2">
    <nc r="I1555" t="inlineStr">
      <is>
        <t>fait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9" sId="2">
    <oc r="H1575" t="inlineStr">
      <is>
        <t>500 KG à recycler, inclus dans OP sur JDE</t>
      </is>
    </oc>
    <nc r="H1575" t="inlineStr">
      <is>
        <t>500 KG à recycler, inclus dans OP sur JDE + 8 bacs 2.5L à prélever pour R&amp;D</t>
      </is>
    </nc>
  </rcc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8" sId="2">
    <oc r="E1575">
      <v>800</v>
    </oc>
    <nc r="E1575">
      <v>1500</v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49" sId="2" ref="A1578:XFD1580" action="insertRow">
    <undo index="65535" exp="area" ref3D="1" dr="$F$1:$F$1048576" dn="Z_F75A0FC8_0A1B_4DE0_9A32_5143F6752B3E_.wvu.Cols" sId="2"/>
  </rrc>
  <rfmt sheetId="2" sqref="A1578" start="0" length="0">
    <dxf>
      <font>
        <b val="0"/>
        <sz val="18"/>
      </font>
      <fill>
        <patternFill patternType="none">
          <bgColor indexed="65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850" sId="2" odxf="1" dxf="1">
    <nc r="B1578" t="inlineStr">
      <is>
        <t>SEMAINE</t>
      </is>
    </nc>
    <odxf>
      <font>
        <b val="0"/>
        <name val="MS Sans Serif"/>
      </font>
      <fill>
        <patternFill patternType="none">
          <bgColor indexed="65"/>
        </patternFill>
      </fill>
      <alignment horizontal="center" wrapText="0"/>
      <border outline="0">
        <left/>
        <top/>
        <bottom/>
      </border>
    </odxf>
    <ndxf>
      <font>
        <b/>
        <sz val="18"/>
        <name val="Verdana"/>
      </font>
      <fill>
        <patternFill patternType="solid">
          <bgColor theme="0"/>
        </patternFill>
      </fill>
      <alignment horizontal="right"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2" sqref="C1578" start="0" length="0">
    <dxf>
      <font>
        <b/>
        <sz val="18"/>
        <color rgb="FF000000"/>
        <name val="Verdana"/>
        <family val="2"/>
        <scheme val="none"/>
      </font>
      <fill>
        <patternFill patternType="solid">
          <bgColor theme="0"/>
        </patternFill>
      </fill>
      <alignment horizontal="left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D1578" start="0" length="0">
    <dxf>
      <font>
        <sz val="11"/>
        <color rgb="FF000000"/>
        <name val="Verdana"/>
      </font>
      <fill>
        <patternFill patternType="solid">
          <bgColor theme="0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E1578" start="0" length="0">
    <dxf>
      <font>
        <sz val="11"/>
        <color rgb="FF000000"/>
        <name val="Verdana"/>
      </font>
      <fill>
        <patternFill patternType="solid">
          <bgColor theme="0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F1578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0"/>
        </patternFill>
      </fill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578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0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H1578" start="0" length="0">
    <dxf>
      <numFmt numFmtId="21" formatCode="dd\-mmm"/>
      <fill>
        <patternFill patternType="solid">
          <bgColor theme="0"/>
        </patternFill>
      </fill>
      <border outline="0">
        <top style="thin">
          <color indexed="64"/>
        </top>
        <bottom style="thin">
          <color indexed="64"/>
        </bottom>
      </border>
    </dxf>
  </rfmt>
  <rfmt sheetId="2" sqref="I1578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51" sId="2" odxf="1" dxf="1">
    <nc r="J1578" t="inlineStr">
      <is>
        <t>DATE PROD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wrapText="0"/>
      <border outline="0">
        <bottom/>
      </border>
    </odxf>
    <ndxf>
      <font>
        <b/>
        <sz val="12"/>
        <color auto="1"/>
        <name val="MS Sans Serif"/>
        <family val="2"/>
        <scheme val="none"/>
      </font>
      <fill>
        <patternFill patternType="solid">
          <bgColor indexed="41"/>
        </patternFill>
      </fill>
      <alignment wrapText="1"/>
      <border outline="0">
        <bottom style="thin">
          <color indexed="64"/>
        </bottom>
      </border>
    </ndxf>
  </rcc>
  <rcc rId="852" sId="2" odxf="1" dxf="1">
    <nc r="K1578" t="inlineStr">
      <is>
        <t>SITE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wrapText="0"/>
      <border outline="0">
        <right/>
        <bottom/>
      </border>
    </odxf>
    <ndxf>
      <font>
        <b/>
        <sz val="12"/>
        <color auto="1"/>
        <name val="MS Sans Serif"/>
        <family val="2"/>
        <scheme val="none"/>
      </font>
      <fill>
        <patternFill patternType="solid">
          <bgColor indexed="41"/>
        </patternFill>
      </fill>
      <alignment wrapText="1"/>
      <border outline="0">
        <right style="thin">
          <color indexed="64"/>
        </right>
        <bottom style="thin">
          <color indexed="64"/>
        </bottom>
      </border>
    </ndxf>
  </rcc>
  <rcc rId="853" sId="2" odxf="1" dxf="1">
    <nc r="L1578" t="inlineStr">
      <is>
        <t>Comm.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wrapText="0"/>
      <border outline="0">
        <right/>
        <bottom/>
      </border>
    </odxf>
    <ndxf>
      <font>
        <b/>
        <sz val="12"/>
        <color auto="1"/>
        <name val="MS Sans Serif"/>
        <family val="2"/>
        <scheme val="none"/>
      </font>
      <fill>
        <patternFill patternType="solid">
          <bgColor indexed="41"/>
        </patternFill>
      </fill>
      <alignment wrapText="1"/>
      <border outline="0">
        <right style="thin">
          <color indexed="64"/>
        </right>
        <bottom style="thin">
          <color indexed="64"/>
        </bottom>
      </border>
    </ndxf>
  </rcc>
  <rfmt sheetId="2" sqref="A1579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579" start="0" length="0">
    <dxf>
      <font>
        <b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579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cc rId="854" sId="2" odxf="1" dxf="1">
    <nc r="D1579" t="inlineStr">
      <is>
        <t>LUNDI</t>
      </is>
    </nc>
    <odxf>
      <font>
        <b val="0"/>
        <name val="MS Sans Serif"/>
      </font>
      <fill>
        <patternFill patternType="none">
          <bgColor indexed="65"/>
        </patternFill>
      </fill>
      <border outline="0">
        <bottom/>
      </border>
    </odxf>
    <ndxf>
      <font>
        <b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ndxf>
  </rcc>
  <rfmt sheetId="2" sqref="E1579" start="0" length="0">
    <dxf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579" start="0" length="0">
    <dxf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579" start="0" length="0">
    <dxf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H1579" start="0" length="0"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cc rId="855" sId="2" odxf="1" dxf="1">
    <nc r="I1579">
      <f>IFERROR(E1579*VLOOKUP(D1579,#REF!,5,FALSE),0)</f>
    </nc>
    <odxf>
      <font>
        <b val="0"/>
        <sz val="10"/>
        <color auto="1"/>
        <name val="Arial"/>
        <family val="2"/>
        <scheme val="none"/>
      </font>
      <numFmt numFmtId="0" formatCode="General"/>
      <border outline="0">
        <left/>
        <right/>
        <bottom/>
      </border>
    </odxf>
    <ndxf>
      <font>
        <b/>
        <sz val="10"/>
        <color auto="1"/>
        <name val="MS Sans Serif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fmt sheetId="2" sqref="A1580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580" start="0" length="0">
    <dxf>
      <font>
        <b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580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cc rId="856" sId="2" odxf="1" dxf="1">
    <nc r="D1580" t="inlineStr">
      <is>
        <t>LUNDI</t>
      </is>
    </nc>
    <odxf>
      <font>
        <b val="0"/>
        <name val="MS Sans Serif"/>
      </font>
      <fill>
        <patternFill patternType="none">
          <bgColor indexed="65"/>
        </patternFill>
      </fill>
      <border outline="0">
        <bottom/>
      </border>
    </odxf>
    <ndxf>
      <font>
        <b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ndxf>
  </rcc>
  <rfmt sheetId="2" sqref="E1580" start="0" length="0">
    <dxf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580" start="0" length="0">
    <dxf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580" start="0" length="0">
    <dxf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H1580" start="0" length="0"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cc rId="857" sId="2" odxf="1" dxf="1">
    <nc r="I1580">
      <f>IFERROR(E1580*VLOOKUP(D1580,#REF!,5,FALSE),0)</f>
    </nc>
    <odxf>
      <font>
        <b val="0"/>
        <sz val="10"/>
        <color auto="1"/>
        <name val="Arial"/>
        <family val="2"/>
        <scheme val="none"/>
      </font>
      <numFmt numFmtId="0" formatCode="General"/>
      <border outline="0">
        <left/>
        <right/>
        <bottom/>
      </border>
    </odxf>
    <ndxf>
      <font>
        <b/>
        <sz val="10"/>
        <color auto="1"/>
        <name val="MS Sans Serif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858" sId="2">
    <nc r="C1578">
      <v>30</v>
    </nc>
  </rcc>
  <rcc rId="859" sId="2" numFmtId="23">
    <nc r="G1579">
      <v>43668.208333333336</v>
    </nc>
  </rcc>
  <rcc rId="860" sId="2" numFmtId="23">
    <nc r="G1580">
      <v>43668.291666666664</v>
    </nc>
  </rcc>
  <rrc rId="861" sId="2" ref="A1589:XFD1589" action="insertRow">
    <undo index="65535" exp="area" ref3D="1" dr="$F$1:$F$1048576" dn="Z_F75A0FC8_0A1B_4DE0_9A32_5143F6752B3E_.wvu.Cols" sId="2"/>
  </rrc>
  <rfmt sheetId="2" sqref="A1589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589" start="0" length="0">
    <dxf>
      <font>
        <b/>
        <sz val="11"/>
        <color rgb="FFFF0000"/>
        <name val="MS Sans Serif"/>
      </font>
      <fill>
        <patternFill patternType="solid">
          <bgColor theme="4" tint="0.59999389629810485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2" sqref="C1589" start="0" length="0">
    <dxf>
      <font>
        <sz val="11"/>
        <color rgb="FF000000"/>
        <name val="Verdana"/>
        <family val="2"/>
        <scheme val="none"/>
      </font>
      <fill>
        <patternFill patternType="solid">
          <bgColor theme="4" tint="0.59999389629810485"/>
        </patternFill>
      </fill>
      <alignment horizontal="center" vertical="center" wrapText="1"/>
      <border outline="0">
        <top style="thin">
          <color indexed="64"/>
        </top>
      </border>
    </dxf>
  </rfmt>
  <rcc rId="862" sId="2" odxf="1" dxf="1">
    <nc r="D1589" t="inlineStr">
      <is>
        <t>NEP</t>
      </is>
    </nc>
    <odxf>
      <font>
        <b val="0"/>
        <name val="MS Sans Serif"/>
      </font>
      <fill>
        <patternFill patternType="none">
          <bgColor indexed="65"/>
        </patternFill>
      </fill>
      <alignment wrapText="0"/>
      <border outline="0">
        <top/>
      </border>
    </odxf>
    <ndxf>
      <font>
        <b/>
        <sz val="11"/>
        <color rgb="FFFF0000"/>
        <name val="Verdana"/>
      </font>
      <fill>
        <patternFill patternType="solid">
          <bgColor theme="4" tint="0.59999389629810485"/>
        </patternFill>
      </fill>
      <alignment wrapText="1"/>
      <border outline="0">
        <top style="thin">
          <color indexed="64"/>
        </top>
      </border>
    </ndxf>
  </rcc>
  <rfmt sheetId="2" sqref="E1589" start="0" length="0">
    <dxf>
      <font>
        <sz val="11"/>
        <color rgb="FF000000"/>
        <name val="Verdana"/>
      </font>
      <fill>
        <patternFill patternType="solid">
          <bgColor theme="4" tint="0.59999389629810485"/>
        </patternFill>
      </fill>
      <alignment wrapText="1"/>
      <border outline="0">
        <top style="thin">
          <color indexed="64"/>
        </top>
      </border>
    </dxf>
  </rfmt>
  <rfmt sheetId="2" sqref="F1589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4" tint="0.59999389629810485"/>
        </patternFill>
      </fill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89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8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89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63" sId="2">
    <nc r="J1589" t="inlineStr">
      <is>
        <t/>
      </is>
    </nc>
  </rcc>
  <rcc rId="864" sId="2">
    <nc r="K1589" t="inlineStr">
      <is>
        <t/>
      </is>
    </nc>
  </rcc>
  <rfmt sheetId="2" sqref="L1589" start="0" length="0">
    <dxf>
      <numFmt numFmtId="19" formatCode="dd/mm/yyyy"/>
    </dxf>
  </rfmt>
  <rrc rId="865" sId="2" ref="A1591:XFD1591" action="insertRow">
    <undo index="65535" exp="area" ref3D="1" dr="$F$1:$F$1048576" dn="Z_F75A0FC8_0A1B_4DE0_9A32_5143F6752B3E_.wvu.Cols" sId="2"/>
  </rrc>
  <rfmt sheetId="2" sqref="A1591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591" start="0" length="0">
    <dxf>
      <font>
        <b/>
        <sz val="11"/>
        <color rgb="FFFF0000"/>
        <name val="MS Sans Serif"/>
      </font>
      <fill>
        <patternFill patternType="solid">
          <bgColor theme="4" tint="0.59999389629810485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2" sqref="C1591" start="0" length="0">
    <dxf>
      <font>
        <sz val="11"/>
        <color rgb="FF000000"/>
        <name val="Verdana"/>
        <family val="2"/>
        <scheme val="none"/>
      </font>
      <fill>
        <patternFill patternType="solid">
          <bgColor theme="4" tint="0.59999389629810485"/>
        </patternFill>
      </fill>
      <alignment horizontal="center" vertical="center" wrapText="1"/>
      <border outline="0">
        <top style="thin">
          <color indexed="64"/>
        </top>
      </border>
    </dxf>
  </rfmt>
  <rfmt sheetId="2" sqref="D1591" start="0" length="0">
    <dxf>
      <font>
        <b/>
        <sz val="11"/>
        <color rgb="FFFF0000"/>
        <name val="Verdana"/>
      </font>
      <fill>
        <patternFill patternType="solid">
          <bgColor theme="4" tint="0.59999389629810485"/>
        </patternFill>
      </fill>
      <alignment wrapText="1"/>
      <border outline="0">
        <top style="thin">
          <color indexed="64"/>
        </top>
      </border>
    </dxf>
  </rfmt>
  <rfmt sheetId="2" sqref="E1591" start="0" length="0">
    <dxf>
      <font>
        <sz val="11"/>
        <color rgb="FF000000"/>
        <name val="Verdana"/>
      </font>
      <fill>
        <patternFill patternType="solid">
          <bgColor theme="4" tint="0.59999389629810485"/>
        </patternFill>
      </fill>
      <alignment wrapText="1"/>
      <border outline="0">
        <top style="thin">
          <color indexed="64"/>
        </top>
      </border>
    </dxf>
  </rfmt>
  <rfmt sheetId="2" sqref="F1591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4" tint="0.59999389629810485"/>
        </patternFill>
      </fill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91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9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91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66" sId="2">
    <nc r="J1591" t="inlineStr">
      <is>
        <t/>
      </is>
    </nc>
  </rcc>
  <rcc rId="867" sId="2">
    <nc r="K1591" t="inlineStr">
      <is>
        <t/>
      </is>
    </nc>
  </rcc>
  <rfmt sheetId="2" sqref="L1591" start="0" length="0">
    <dxf>
      <numFmt numFmtId="19" formatCode="dd/mm/yyyy"/>
    </dxf>
  </rfmt>
  <rcc rId="868" sId="2" odxf="1" dxf="1">
    <nc r="D1591" t="inlineStr">
      <is>
        <t>NEP KITKAT</t>
      </is>
    </nc>
    <ndxf>
      <font>
        <sz val="11"/>
        <color rgb="FFFF0000"/>
        <name val="Verdana"/>
      </font>
    </ndxf>
  </rcc>
  <rfmt sheetId="2" sqref="A1581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69" sId="2" odxf="1" dxf="1">
    <nc r="B1581" t="inlineStr">
      <is>
        <t>Enrob Batonnet KITKAT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870" sId="2" odxf="1" dxf="1">
    <nc r="C1581">
      <v>2998954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871" sId="2" odxf="1" dxf="1">
    <nc r="D1581">
      <v>22000475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872" sId="2" odxf="1" dxf="1">
    <nc r="E1581">
      <v>1000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81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81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81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81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82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73" sId="2" odxf="1" dxf="1">
    <nc r="B1582" t="inlineStr">
      <is>
        <t>Enrob Batonnet KITKAT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874" sId="2" odxf="1" dxf="1">
    <nc r="C1582">
      <v>3031326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875" sId="2" odxf="1" dxf="1">
    <nc r="D1582">
      <v>22000475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876" sId="2" odxf="1" dxf="1">
    <nc r="E1582">
      <v>1000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82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82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82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82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83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77" sId="2" odxf="1" dxf="1">
    <nc r="B1583" t="inlineStr">
      <is>
        <t>Enrob Batonnet KITKAT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878" sId="2" odxf="1" dxf="1">
    <nc r="C1583">
      <v>3031347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879" sId="2" odxf="1" dxf="1">
    <nc r="D1583">
      <v>22000475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880" sId="2" odxf="1" dxf="1">
    <nc r="E1583">
      <v>1000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83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83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83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83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84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81" sId="2" odxf="1" dxf="1">
    <nc r="B1584" t="inlineStr">
      <is>
        <t>Enrob Batonnet KITKAT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882" sId="2" odxf="1" dxf="1">
    <nc r="C1584">
      <v>3031348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883" sId="2" odxf="1" dxf="1">
    <nc r="D1584">
      <v>22000475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884" sId="2" odxf="1" dxf="1">
    <nc r="E1584">
      <v>1000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84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84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84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84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85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85" sId="2" odxf="1" dxf="1">
    <nc r="B1585" t="inlineStr">
      <is>
        <t>Enrob Batonnet KITKAT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886" sId="2" odxf="1" dxf="1">
    <nc r="C1585">
      <v>3031349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887" sId="2" odxf="1" dxf="1">
    <nc r="D1585">
      <v>22000475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888" sId="2" odxf="1" dxf="1">
    <nc r="E1585">
      <v>1000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85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85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85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85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86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89" sId="2" odxf="1" dxf="1">
    <nc r="B1586" t="inlineStr">
      <is>
        <t>Enrob Batonnet KITKAT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890" sId="2" odxf="1" dxf="1">
    <nc r="C1586">
      <v>3031350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891" sId="2" odxf="1" dxf="1">
    <nc r="D1586">
      <v>22000475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892" sId="2" odxf="1" dxf="1">
    <nc r="E1586">
      <v>1000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86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86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86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86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87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93" sId="2" odxf="1" dxf="1">
    <nc r="B1587" t="inlineStr">
      <is>
        <t>Enrob Batonnet KITKAT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894" sId="2" odxf="1" dxf="1">
    <nc r="C1587">
      <v>3069444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895" sId="2" odxf="1" dxf="1">
    <nc r="D1587">
      <v>22000475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896" sId="2" odxf="1" dxf="1">
    <nc r="E1587">
      <v>1000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87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87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87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87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88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97" sId="2" odxf="1" dxf="1">
    <nc r="B1588" t="inlineStr">
      <is>
        <t>Enrob Batonnet KITKAT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898" sId="2" odxf="1" dxf="1">
    <nc r="C1588">
      <v>3092328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899" sId="2" odxf="1" dxf="1">
    <nc r="D1588">
      <v>22000475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900" sId="2" odxf="1" dxf="1">
    <nc r="E1588">
      <v>1000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88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88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88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88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90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01" sId="2" odxf="1" dxf="1">
    <nc r="B1590" t="inlineStr">
      <is>
        <t>A/SCE Chocolat C3 PALL/0278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902" sId="2" odxf="1" dxf="1">
    <nc r="C1590">
      <v>3244586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903" sId="2" odxf="1" dxf="1">
    <nc r="D1590">
      <v>22000049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904" sId="2" odxf="1" dxf="1">
    <nc r="E1590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90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90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90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90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92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05" sId="2" odxf="1" dxf="1">
    <nc r="B1592" t="inlineStr">
      <is>
        <t>Enrob Batonnet KITKAT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906" sId="2" odxf="1" dxf="1">
    <nc r="C1592">
      <v>3139238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907" sId="2" odxf="1" dxf="1">
    <nc r="D1592">
      <v>22000475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908" sId="2" odxf="1" dxf="1">
    <nc r="E1592">
      <v>1000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92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92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92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92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93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09" sId="2" odxf="1" dxf="1">
    <nc r="B1593" t="inlineStr">
      <is>
        <t>Enrob Batonnet KITKAT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910" sId="2" odxf="1" dxf="1">
    <nc r="C1593">
      <v>3139246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911" sId="2" odxf="1" dxf="1">
    <nc r="D1593">
      <v>22000475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912" sId="2" odxf="1" dxf="1">
    <nc r="E1593">
      <v>1000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93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93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93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93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94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13" sId="2" odxf="1" dxf="1">
    <nc r="B1594" t="inlineStr">
      <is>
        <t>Enrob Batonnet KITKAT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914" sId="2" odxf="1" dxf="1">
    <nc r="C1594">
      <v>3139249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915" sId="2" odxf="1" dxf="1">
    <nc r="D1594">
      <v>22000475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916" sId="2" odxf="1" dxf="1">
    <nc r="E1594">
      <v>1000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94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94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94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94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95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17" sId="2" odxf="1" dxf="1">
    <nc r="B1595" t="inlineStr">
      <is>
        <t>Enrob Batonnet KITKAT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918" sId="2" odxf="1" dxf="1">
    <nc r="C1595">
      <v>3139251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919" sId="2" odxf="1" dxf="1">
    <nc r="D1595">
      <v>22000475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920" sId="2" odxf="1" dxf="1">
    <nc r="E1595">
      <v>1000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95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95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95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95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96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21" sId="2" odxf="1" dxf="1">
    <nc r="B1596" t="inlineStr">
      <is>
        <t>Enrob Batonnet KITKAT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922" sId="2" odxf="1" dxf="1">
    <nc r="C1596">
      <v>3139326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923" sId="2" odxf="1" dxf="1">
    <nc r="D1596">
      <v>22000475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924" sId="2" odxf="1" dxf="1">
    <nc r="E1596">
      <v>1000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96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96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96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96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97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25" sId="2" odxf="1" dxf="1">
    <nc r="B1597" t="inlineStr">
      <is>
        <t>Enrob Batonnet KITKAT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926" sId="2" odxf="1" dxf="1">
    <nc r="C1597">
      <v>3219968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927" sId="2" odxf="1" dxf="1">
    <nc r="D1597">
      <v>22000475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928" sId="2" odxf="1" dxf="1">
    <nc r="E1597">
      <v>1000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97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97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97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97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98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29" sId="2" odxf="1" dxf="1">
    <nc r="B1598" t="inlineStr">
      <is>
        <t>Enrob Batonnet KITKAT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930" sId="2" odxf="1" dxf="1">
    <nc r="C1598">
      <v>3313741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931" sId="2" odxf="1" dxf="1">
    <nc r="D1598">
      <v>22000475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932" sId="2" odxf="1" dxf="1">
    <nc r="E1598">
      <v>1000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98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98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98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98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599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33" sId="2" odxf="1" dxf="1">
    <nc r="B1599" t="inlineStr">
      <is>
        <t>Enrob Batonnet KITKAT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934" sId="2" odxf="1" dxf="1">
    <nc r="C1599">
      <v>3313742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935" sId="2" odxf="1" dxf="1">
    <nc r="D1599">
      <v>22000475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936" sId="2" odxf="1" dxf="1">
    <nc r="E1599">
      <v>1000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599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599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99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99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00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37" sId="2" odxf="1" dxf="1">
    <nc r="B1600" t="inlineStr">
      <is>
        <t>Enrob Batonnet KITKAT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938" sId="2" odxf="1" dxf="1">
    <nc r="C1600">
      <v>3313743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939" sId="2" odxf="1" dxf="1">
    <nc r="D1600">
      <v>22000475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940" sId="2" odxf="1" dxf="1">
    <nc r="E1600">
      <v>1000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00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00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00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00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01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41" sId="2" odxf="1" dxf="1">
    <nc r="B1601" t="inlineStr">
      <is>
        <t>SCE Citron Vert C8 PALL/0343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942" sId="2" odxf="1" dxf="1">
    <nc r="C1601">
      <v>3332314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943" sId="2" odxf="1" dxf="1">
    <nc r="D1601">
      <v>22000152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944" sId="2" odxf="1" dxf="1">
    <nc r="E1601">
      <v>1100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01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01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01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01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02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45" sId="2" odxf="1" dxf="1">
    <nc r="B1602" t="inlineStr">
      <is>
        <t>SCE Citron Vert C8 PALL/0343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946" sId="2" odxf="1" dxf="1">
    <nc r="C1602">
      <v>3332315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947" sId="2" odxf="1" dxf="1">
    <nc r="D1602">
      <v>22000152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948" sId="2" odxf="1" dxf="1">
    <nc r="E1602">
      <v>1100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02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02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02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02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03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49" sId="2" odxf="1" dxf="1">
    <nc r="B1603" t="inlineStr">
      <is>
        <t>SCE Caramel BS C9 PALL/0320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950" sId="2" odxf="1" dxf="1">
    <nc r="C1603">
      <v>3313710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951" sId="2" odxf="1" dxf="1">
    <nc r="D1603">
      <v>22000377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952" sId="2" odxf="1" dxf="1">
    <nc r="E1603">
      <v>700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03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03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03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03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04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53" sId="2" odxf="1" dxf="1">
    <nc r="B1604" t="inlineStr">
      <is>
        <t>SCE Caramel BS C10 PALL/36043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954" sId="2" odxf="1" dxf="1">
    <nc r="C1604">
      <v>3302306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955" sId="2" odxf="1" dxf="1">
    <nc r="D1604">
      <v>22000547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956" sId="2" odxf="1" dxf="1">
    <nc r="E1604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04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04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04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04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05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57" sId="2" odxf="1" dxf="1">
    <nc r="B1605" t="inlineStr">
      <is>
        <t>SCE Cacao Maigr C10 PALL/34963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958" sId="2" odxf="1" dxf="1">
    <nc r="C1605">
      <v>3031303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959" sId="2" odxf="1" dxf="1">
    <nc r="D1605">
      <v>22000474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960" sId="2" odxf="1" dxf="1">
    <nc r="E1605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05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05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05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05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06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61" sId="2" odxf="1" dxf="1">
    <nc r="B1606" t="inlineStr">
      <is>
        <t>SCE Cacao Maigr C10 PALL/34963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962" sId="2" odxf="1" dxf="1">
    <nc r="C1606">
      <v>3118607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963" sId="2" odxf="1" dxf="1">
    <nc r="D1606">
      <v>22000474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964" sId="2" odxf="1" dxf="1">
    <nc r="E1606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06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06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06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06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07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65" sId="2" odxf="1" dxf="1">
    <nc r="B1607" t="inlineStr">
      <is>
        <t>SCE Cacao Maigr C10 PALL/34963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966" sId="2" odxf="1" dxf="1">
    <nc r="C1607">
      <v>3118609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967" sId="2" odxf="1" dxf="1">
    <nc r="D1607">
      <v>22000474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968" sId="2" odxf="1" dxf="1">
    <nc r="E1607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07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07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07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07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08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69" sId="2" odxf="1" dxf="1">
    <nc r="B1608" t="inlineStr">
      <is>
        <t>SCE Cacao Maigr C10 PALL/34963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970" sId="2" odxf="1" dxf="1">
    <nc r="C1608">
      <v>3155235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971" sId="2" odxf="1" dxf="1">
    <nc r="D1608">
      <v>22000474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972" sId="2" odxf="1" dxf="1">
    <nc r="E1608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08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08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08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08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09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73" sId="2" odxf="1" dxf="1">
    <nc r="B1609" t="inlineStr">
      <is>
        <t>SCE Cacao Maigr C10 PALL/34963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974" sId="2" odxf="1" dxf="1">
    <nc r="C1609">
      <v>3155236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975" sId="2" odxf="1" dxf="1">
    <nc r="D1609">
      <v>22000474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976" sId="2" odxf="1" dxf="1">
    <nc r="E1609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09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09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09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09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10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77" sId="2" odxf="1" dxf="1">
    <nc r="B1610" t="inlineStr">
      <is>
        <t>SCE Cacao C10 PALL/36425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978" sId="2" odxf="1" dxf="1">
    <nc r="C1610">
      <v>3219978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979" sId="2" odxf="1" dxf="1">
    <nc r="D1610">
      <v>22000652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980" sId="2" odxf="1" dxf="1">
    <nc r="E1610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10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10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10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10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11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81" sId="2" odxf="1" dxf="1">
    <nc r="B1611" t="inlineStr">
      <is>
        <t>SCE Cacao C10 PALL/36425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982" sId="2" odxf="1" dxf="1">
    <nc r="C1611">
      <v>3219979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983" sId="2" odxf="1" dxf="1">
    <nc r="D1611">
      <v>22000652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984" sId="2" odxf="1" dxf="1">
    <nc r="E1611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11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11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11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11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12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85" sId="2" odxf="1" dxf="1">
    <nc r="B1612" t="inlineStr">
      <is>
        <t>SCE Cacao C10 PALL/36425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986" sId="2" odxf="1" dxf="1">
    <nc r="C1612">
      <v>3219980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987" sId="2" odxf="1" dxf="1">
    <nc r="D1612">
      <v>22000652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988" sId="2" odxf="1" dxf="1">
    <nc r="E1612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12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12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12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12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13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89" sId="2" odxf="1" dxf="1">
    <nc r="B1613" t="inlineStr">
      <is>
        <t>SCE Cacao C10 PALL/36425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990" sId="2" odxf="1" dxf="1">
    <nc r="C1613">
      <v>3302310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991" sId="2" odxf="1" dxf="1">
    <nc r="D1613">
      <v>22000652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992" sId="2" odxf="1" dxf="1">
    <nc r="E1613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13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13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13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13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14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3" sId="2" odxf="1" dxf="1">
    <nc r="B1614" t="inlineStr">
      <is>
        <t>SCE Cacao C10 PALL/36425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994" sId="2" odxf="1" dxf="1">
    <nc r="C1614">
      <v>3302311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995" sId="2" odxf="1" dxf="1">
    <nc r="D1614">
      <v>22000652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996" sId="2" odxf="1" dxf="1">
    <nc r="E1614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14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14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14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14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15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7" sId="2" odxf="1" dxf="1">
    <nc r="B1615" t="inlineStr">
      <is>
        <t>Enrob Batonnet OREO New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998" sId="2" odxf="1" dxf="1">
    <nc r="C1615">
      <v>3031416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999" sId="2" odxf="1" dxf="1">
    <nc r="D1615">
      <v>22000478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000" sId="2" odxf="1" dxf="1">
    <nc r="E1615">
      <v>1000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15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15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15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15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16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01" sId="2" odxf="1" dxf="1">
    <nc r="B1616" t="inlineStr">
      <is>
        <t>Enrob Batonnet OREO New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1002" sId="2" odxf="1" dxf="1">
    <nc r="C1616">
      <v>3092343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003" sId="2" odxf="1" dxf="1">
    <nc r="D1616">
      <v>22000478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004" sId="2" odxf="1" dxf="1">
    <nc r="E1616">
      <v>1000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16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16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16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16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17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05" sId="2" odxf="1" dxf="1">
    <nc r="B1617" t="inlineStr">
      <is>
        <t>Enrob Batonnet OREO New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1006" sId="2" odxf="1" dxf="1">
    <nc r="C1617">
      <v>3313748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007" sId="2" odxf="1" dxf="1">
    <nc r="D1617">
      <v>22000478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008" sId="2" odxf="1" dxf="1">
    <nc r="E1617">
      <v>1000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17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17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17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17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1009" sId="2" ref="A1601:XFD1601" action="insertRow">
    <undo index="65535" exp="area" ref3D="1" dr="$F$1:$F$1048576" dn="Z_F75A0FC8_0A1B_4DE0_9A32_5143F6752B3E_.wvu.Cols" sId="2"/>
  </rrc>
  <rfmt sheetId="2" sqref="B1601" start="0" length="0">
    <dxf>
      <font>
        <b/>
        <sz val="11"/>
        <color rgb="FFFF0000"/>
        <name val="MS Sans Serif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C1601" start="0" length="0">
    <dxf>
      <font>
        <sz val="11"/>
        <color rgb="FF000000"/>
        <name val="Verdana"/>
      </font>
      <fill>
        <patternFill>
          <bgColor theme="4" tint="0.59999389629810485"/>
        </patternFill>
      </fill>
    </dxf>
  </rfmt>
  <rfmt sheetId="2" sqref="D1601" start="0" length="0">
    <dxf>
      <font>
        <b/>
        <sz val="11"/>
        <color rgb="FFFF0000"/>
        <name val="Verdana"/>
      </font>
      <fill>
        <patternFill>
          <bgColor theme="4" tint="0.59999389629810485"/>
        </patternFill>
      </fill>
    </dxf>
  </rfmt>
  <rfmt sheetId="2" sqref="E1601" start="0" length="0">
    <dxf>
      <font>
        <sz val="11"/>
        <color rgb="FF000000"/>
        <name val="Verdana"/>
      </font>
      <fill>
        <patternFill>
          <bgColor theme="4" tint="0.59999389629810485"/>
        </patternFill>
      </fill>
    </dxf>
  </rfmt>
  <rfmt sheetId="2" sqref="F1601" start="0" length="0">
    <dxf>
      <font>
        <sz val="12"/>
        <color indexed="10"/>
        <name val="Calibri"/>
        <scheme val="minor"/>
      </font>
      <fill>
        <patternFill patternType="solid">
          <bgColor theme="4" tint="0.59999389629810485"/>
        </patternFill>
      </fill>
    </dxf>
  </rfmt>
  <rfmt sheetId="2" sqref="H1601" start="0" length="0">
    <dxf>
      <numFmt numFmtId="0" formatCode="General"/>
    </dxf>
  </rfmt>
  <rcc rId="1010" sId="2">
    <nc r="J1601" t="inlineStr">
      <is>
        <t/>
      </is>
    </nc>
  </rcc>
  <rcc rId="1011" sId="2">
    <nc r="K1601" t="inlineStr">
      <is>
        <t/>
      </is>
    </nc>
  </rcc>
  <rfmt sheetId="2" sqref="L1601" start="0" length="0">
    <dxf>
      <numFmt numFmtId="19" formatCode="dd/mm/yyyy"/>
    </dxf>
  </rfmt>
  <rrc rId="1012" sId="2" ref="A1604:XFD1604" action="insertRow">
    <undo index="65535" exp="area" ref3D="1" dr="$F$1:$F$1048576" dn="Z_F75A0FC8_0A1B_4DE0_9A32_5143F6752B3E_.wvu.Cols" sId="2"/>
  </rrc>
  <rfmt sheetId="2" sqref="B1604" start="0" length="0">
    <dxf>
      <font>
        <b/>
        <sz val="11"/>
        <color rgb="FFFF0000"/>
        <name val="MS Sans Serif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C1604" start="0" length="0">
    <dxf>
      <font>
        <sz val="11"/>
        <color rgb="FF000000"/>
        <name val="Verdana"/>
      </font>
      <fill>
        <patternFill>
          <bgColor theme="4" tint="0.59999389629810485"/>
        </patternFill>
      </fill>
    </dxf>
  </rfmt>
  <rcc rId="1013" sId="2" odxf="1" dxf="1">
    <nc r="D1604" t="inlineStr">
      <is>
        <t>NEP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11"/>
        <color rgb="FFFF0000"/>
        <name val="Verdana"/>
      </font>
      <fill>
        <patternFill>
          <bgColor theme="4" tint="0.59999389629810485"/>
        </patternFill>
      </fill>
    </ndxf>
  </rcc>
  <rfmt sheetId="2" sqref="E1604" start="0" length="0">
    <dxf>
      <font>
        <sz val="11"/>
        <color rgb="FF000000"/>
        <name val="Verdana"/>
      </font>
      <fill>
        <patternFill>
          <bgColor theme="4" tint="0.59999389629810485"/>
        </patternFill>
      </fill>
    </dxf>
  </rfmt>
  <rfmt sheetId="2" sqref="F1604" start="0" length="0">
    <dxf>
      <font>
        <sz val="12"/>
        <color indexed="10"/>
        <name val="Calibri"/>
        <scheme val="minor"/>
      </font>
      <fill>
        <patternFill patternType="solid">
          <bgColor theme="4" tint="0.59999389629810485"/>
        </patternFill>
      </fill>
    </dxf>
  </rfmt>
  <rfmt sheetId="2" sqref="H1604" start="0" length="0">
    <dxf>
      <numFmt numFmtId="0" formatCode="General"/>
    </dxf>
  </rfmt>
  <rcc rId="1014" sId="2">
    <nc r="J1604" t="inlineStr">
      <is>
        <t/>
      </is>
    </nc>
  </rcc>
  <rcc rId="1015" sId="2">
    <nc r="K1604" t="inlineStr">
      <is>
        <t/>
      </is>
    </nc>
  </rcc>
  <rfmt sheetId="2" sqref="L1604" start="0" length="0">
    <dxf>
      <numFmt numFmtId="19" formatCode="dd/mm/yyyy"/>
    </dxf>
  </rfmt>
  <rrc rId="1016" sId="2" ref="A1606:XFD1606" action="insertRow">
    <undo index="65535" exp="area" ref3D="1" dr="$F$1:$F$1048576" dn="Z_F75A0FC8_0A1B_4DE0_9A32_5143F6752B3E_.wvu.Cols" sId="2"/>
  </rrc>
  <rfmt sheetId="2" sqref="B1606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606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1017" sId="2" odxf="1" dxf="1">
    <nc r="D1606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606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606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fmt sheetId="2" sqref="L1606" start="0" length="0">
    <dxf>
      <numFmt numFmtId="19" formatCode="dd/mm/yyyy"/>
    </dxf>
  </rfmt>
  <rrc rId="1018" sId="2" ref="A1608:XFD1608" action="insertRow">
    <undo index="65535" exp="area" ref3D="1" dr="$F$1:$F$1048576" dn="Z_F75A0FC8_0A1B_4DE0_9A32_5143F6752B3E_.wvu.Cols" sId="2"/>
  </rrc>
  <rfmt sheetId="2" sqref="B1608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608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1019" sId="2" odxf="1" dxf="1">
    <nc r="D1608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608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608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fmt sheetId="2" sqref="L1608" start="0" length="0">
    <dxf>
      <numFmt numFmtId="19" formatCode="dd/mm/yyyy"/>
    </dxf>
  </rfmt>
  <rrc rId="1020" sId="2" ref="A1611:XFD1611" action="insertRow">
    <undo index="65535" exp="area" ref3D="1" dr="$F$1:$F$1048576" dn="Z_F75A0FC8_0A1B_4DE0_9A32_5143F6752B3E_.wvu.Cols" sId="2"/>
  </rrc>
  <rfmt sheetId="2" sqref="B1611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611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1021" sId="2" odxf="1" dxf="1">
    <nc r="D1611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611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611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fmt sheetId="2" sqref="L1611" start="0" length="0">
    <dxf>
      <numFmt numFmtId="19" formatCode="dd/mm/yyyy"/>
    </dxf>
  </rfmt>
  <rrc rId="1022" sId="2" ref="A1615:XFD1615" action="insertRow">
    <undo index="65535" exp="area" ref3D="1" dr="$F$1:$F$1048576" dn="Z_F75A0FC8_0A1B_4DE0_9A32_5143F6752B3E_.wvu.Cols" sId="2"/>
  </rrc>
  <rfmt sheetId="2" sqref="B1615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615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1023" sId="2" odxf="1" dxf="1">
    <nc r="D1615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615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615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fmt sheetId="2" sqref="L1615" start="0" length="0">
    <dxf>
      <numFmt numFmtId="19" formatCode="dd/mm/yyyy"/>
    </dxf>
  </rfmt>
  <rrc rId="1024" sId="2" ref="A1618:XFD1618" action="insertRow">
    <undo index="65535" exp="area" ref3D="1" dr="$F$1:$F$1048576" dn="Z_F75A0FC8_0A1B_4DE0_9A32_5143F6752B3E_.wvu.Cols" sId="2"/>
  </rrc>
  <rfmt sheetId="2" sqref="B1618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618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1025" sId="2" odxf="1" dxf="1">
    <nc r="D1618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618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618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fmt sheetId="2" sqref="L1618" start="0" length="0">
    <dxf>
      <numFmt numFmtId="19" formatCode="dd/mm/yyyy"/>
    </dxf>
  </rfmt>
  <rcc rId="1026" sId="2">
    <nc r="H1622" t="inlineStr">
      <is>
        <t>[GLACIER] démarrage 11h vendredi 26/07/2019</t>
      </is>
    </nc>
  </rcc>
  <rcc rId="1027" sId="2">
    <nc r="H1623" t="inlineStr">
      <is>
        <t>[GLACIER]</t>
      </is>
    </nc>
  </rcc>
  <rcc rId="1028" sId="2">
    <nc r="H1624" t="inlineStr">
      <is>
        <t>[GLACIER]</t>
      </is>
    </nc>
  </rcc>
  <rcc rId="1029" sId="2">
    <nc r="H1581" t="inlineStr">
      <is>
        <t>[Z.500] démarrage 18H lundi 22/07/2019</t>
      </is>
    </nc>
  </rcc>
  <rcc rId="1030" sId="2" xfDxf="1" dxf="1">
    <nc r="H1582" t="inlineStr">
      <is>
        <t>[Z.500]</t>
      </is>
    </nc>
    <ndxf>
      <font>
        <sz val="12"/>
        <color indexed="10"/>
        <name val="Calibri"/>
        <scheme val="minor"/>
      </font>
      <numFmt numFmtId="21" formatCode="dd\-mmm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1" sId="2">
    <nc r="H1583" t="inlineStr">
      <is>
        <t>[Z.500]</t>
      </is>
    </nc>
  </rcc>
  <rcc rId="1032" sId="2">
    <nc r="H1584" t="inlineStr">
      <is>
        <t>[Z.500]</t>
      </is>
    </nc>
  </rcc>
  <rcc rId="1033" sId="2">
    <nc r="H1585" t="inlineStr">
      <is>
        <t>[Z.500]</t>
      </is>
    </nc>
  </rcc>
  <rcc rId="1034" sId="2">
    <nc r="H1586" t="inlineStr">
      <is>
        <t>[Z.500]</t>
      </is>
    </nc>
  </rcc>
  <rcc rId="1035" sId="2">
    <nc r="H1587" t="inlineStr">
      <is>
        <t>[Z.500]</t>
      </is>
    </nc>
  </rcc>
  <rcc rId="1036" sId="2">
    <nc r="H1588" t="inlineStr">
      <is>
        <t>[Z.500]</t>
      </is>
    </nc>
  </rcc>
  <rcc rId="1037" sId="2">
    <nc r="H1592" t="inlineStr">
      <is>
        <t>[Z.500]</t>
      </is>
    </nc>
  </rcc>
  <rcc rId="1038" sId="2">
    <nc r="H1593" t="inlineStr">
      <is>
        <t>[Z.500]</t>
      </is>
    </nc>
  </rcc>
  <rcc rId="1039" sId="2">
    <nc r="H1594" t="inlineStr">
      <is>
        <t>[Z.500]</t>
      </is>
    </nc>
  </rcc>
  <rcc rId="1040" sId="2">
    <nc r="H1595" t="inlineStr">
      <is>
        <t>[Z.500]</t>
      </is>
    </nc>
  </rcc>
  <rcc rId="1041" sId="2">
    <nc r="H1596" t="inlineStr">
      <is>
        <t>[Z.500]</t>
      </is>
    </nc>
  </rcc>
  <rcc rId="1042" sId="2">
    <nc r="H1597" t="inlineStr">
      <is>
        <t>[Z.500]</t>
      </is>
    </nc>
  </rcc>
  <rcc rId="1043" sId="2">
    <nc r="H1598" t="inlineStr">
      <is>
        <t>[Z.500]</t>
      </is>
    </nc>
  </rcc>
  <rcc rId="1044" sId="2">
    <nc r="H1599" t="inlineStr">
      <is>
        <t>[Z.500] ajust.</t>
      </is>
    </nc>
  </rcc>
  <rcc rId="1045" sId="2">
    <nc r="H1600" t="inlineStr">
      <is>
        <t>[Z.500] ajust.</t>
      </is>
    </nc>
  </rcc>
  <rrc rId="1046" sId="2" ref="A1622:XFD1622" action="insertRow">
    <undo index="65535" exp="area" ref3D="1" dr="$F$1:$F$1048576" dn="Z_F75A0FC8_0A1B_4DE0_9A32_5143F6752B3E_.wvu.Cols" sId="2"/>
  </rrc>
  <rfmt sheetId="2" sqref="B1622" start="0" length="0">
    <dxf>
      <font>
        <b/>
        <sz val="11"/>
        <color rgb="FFFF0000"/>
        <name val="MS Sans Serif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C1622" start="0" length="0">
    <dxf>
      <font>
        <sz val="11"/>
        <color rgb="FF000000"/>
        <name val="Verdana"/>
      </font>
      <fill>
        <patternFill>
          <bgColor theme="4" tint="0.59999389629810485"/>
        </patternFill>
      </fill>
    </dxf>
  </rfmt>
  <rcc rId="1047" sId="2" odxf="1" dxf="1">
    <nc r="D1622" t="inlineStr">
      <is>
        <t>NEP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11"/>
        <color rgb="FFFF0000"/>
        <name val="Verdana"/>
      </font>
      <fill>
        <patternFill>
          <bgColor theme="4" tint="0.59999389629810485"/>
        </patternFill>
      </fill>
    </ndxf>
  </rcc>
  <rfmt sheetId="2" sqref="E1622" start="0" length="0">
    <dxf>
      <font>
        <sz val="11"/>
        <color rgb="FF000000"/>
        <name val="Verdana"/>
      </font>
      <fill>
        <patternFill>
          <bgColor theme="4" tint="0.59999389629810485"/>
        </patternFill>
      </fill>
    </dxf>
  </rfmt>
  <rfmt sheetId="2" sqref="F1622" start="0" length="0">
    <dxf>
      <font>
        <sz val="12"/>
        <color indexed="10"/>
        <name val="Calibri"/>
        <scheme val="minor"/>
      </font>
      <fill>
        <patternFill patternType="solid">
          <bgColor theme="4" tint="0.59999389629810485"/>
        </patternFill>
      </fill>
    </dxf>
  </rfmt>
  <rfmt sheetId="2" sqref="H1622" start="0" length="0">
    <dxf>
      <numFmt numFmtId="0" formatCode="General"/>
    </dxf>
  </rfmt>
  <rcc rId="1048" sId="2">
    <nc r="J1622" t="inlineStr">
      <is>
        <t/>
      </is>
    </nc>
  </rcc>
  <rcc rId="1049" sId="2">
    <nc r="K1622" t="inlineStr">
      <is>
        <t/>
      </is>
    </nc>
  </rcc>
  <rfmt sheetId="2" sqref="L1622" start="0" length="0">
    <dxf>
      <numFmt numFmtId="19" formatCode="dd/mm/yyyy"/>
    </dxf>
  </rfmt>
  <rcc rId="1050" sId="2">
    <nc r="G1581">
      <f>IFERROR(IF(ISERROR(SEARCH("dfgg",$B1580)),IF(H1581="",G1580+ROUNDUP(VLOOKUP(D1581,Feuil2!$B$2:$C$250,2,FALSE)*6,0)/6/24,G1580+ROUNDUP(VLOOKUP(D1581,Feuil2!$B$2:$C$250,2,FALSE)*6,0)/6/24+$I$1),G1580+(11/12/24)),"")</f>
    </nc>
  </rcc>
  <rcc rId="1051" sId="2">
    <nc r="G1582">
      <f>IFERROR(IF(ISERROR(SEARCH("dfgg",$B1581)),IF(H1582="",G1581+ROUNDUP(VLOOKUP(D1582,Feuil2!$B$2:$C$250,2,FALSE)*6,0)/6/24,G1581+ROUNDUP(VLOOKUP(D1582,Feuil2!$B$2:$C$250,2,FALSE)*6,0)/6/24+$I$1),G1581+(11/12/24)),"")</f>
    </nc>
  </rcc>
  <rcc rId="1052" sId="2">
    <nc r="G1583">
      <f>IFERROR(IF(ISERROR(SEARCH("dfgg",$B1582)),IF(H1583="",G1582+ROUNDUP(VLOOKUP(D1583,Feuil2!$B$2:$C$250,2,FALSE)*6,0)/6/24,G1582+ROUNDUP(VLOOKUP(D1583,Feuil2!$B$2:$C$250,2,FALSE)*6,0)/6/24+$I$1),G1582+(11/12/24)),"")</f>
    </nc>
  </rcc>
  <rcc rId="1053" sId="2">
    <nc r="G1584">
      <f>IFERROR(IF(ISERROR(SEARCH("dfgg",$B1583)),IF(H1584="",G1583+ROUNDUP(VLOOKUP(D1584,Feuil2!$B$2:$C$250,2,FALSE)*6,0)/6/24,G1583+ROUNDUP(VLOOKUP(D1584,Feuil2!$B$2:$C$250,2,FALSE)*6,0)/6/24+$I$1),G1583+(11/12/24)),"")</f>
    </nc>
  </rcc>
  <rcc rId="1054" sId="2">
    <nc r="G1585">
      <f>IFERROR(IF(ISERROR(SEARCH("dfgg",$B1584)),IF(H1585="",G1584+ROUNDUP(VLOOKUP(D1585,Feuil2!$B$2:$C$250,2,FALSE)*6,0)/6/24,G1584+ROUNDUP(VLOOKUP(D1585,Feuil2!$B$2:$C$250,2,FALSE)*6,0)/6/24+$I$1),G1584+(11/12/24)),"")</f>
    </nc>
  </rcc>
  <rcc rId="1055" sId="2">
    <nc r="G1586">
      <f>IFERROR(IF(ISERROR(SEARCH("dfgg",$B1585)),IF(H1586="",G1585+ROUNDUP(VLOOKUP(D1586,Feuil2!$B$2:$C$250,2,FALSE)*6,0)/6/24,G1585+ROUNDUP(VLOOKUP(D1586,Feuil2!$B$2:$C$250,2,FALSE)*6,0)/6/24+$I$1),G1585+(11/12/24)),"")</f>
    </nc>
  </rcc>
  <rcc rId="1056" sId="2">
    <nc r="G1587">
      <f>IFERROR(IF(ISERROR(SEARCH("dfgg",$B1586)),IF(H1587="",G1586+ROUNDUP(VLOOKUP(D1587,Feuil2!$B$2:$C$250,2,FALSE)*6,0)/6/24,G1586+ROUNDUP(VLOOKUP(D1587,Feuil2!$B$2:$C$250,2,FALSE)*6,0)/6/24+$I$1),G1586+(11/12/24)),"")</f>
    </nc>
  </rcc>
  <rcc rId="1057" sId="2">
    <nc r="G1588">
      <f>IFERROR(IF(ISERROR(SEARCH("dfgg",$B1587)),IF(H1588="",G1587+ROUNDUP(VLOOKUP(D1588,Feuil2!$B$2:$C$250,2,FALSE)*6,0)/6/24,G1587+ROUNDUP(VLOOKUP(D1588,Feuil2!$B$2:$C$250,2,FALSE)*6,0)/6/24+$I$1),G1587+(11/12/24)),"")</f>
    </nc>
  </rcc>
  <rcc rId="1058" sId="2">
    <nc r="G1589">
      <f>IFERROR(IF(ISERROR(SEARCH("dfgg",$B1588)),IF(H1589="",G1588+ROUNDUP(VLOOKUP(D1589,Feuil2!$B$2:$C$250,2,FALSE)*6,0)/6/24,G1588+ROUNDUP(VLOOKUP(D1589,Feuil2!$B$2:$C$250,2,FALSE)*6,0)/6/24+$I$1),G1588+(11/12/24)),"")</f>
    </nc>
  </rcc>
  <rcc rId="1059" sId="2">
    <nc r="G1590">
      <f>IFERROR(IF(ISERROR(SEARCH("dfgg",$B1589)),IF(H1590="",G1589+ROUNDUP(VLOOKUP(D1590,Feuil2!$B$2:$C$250,2,FALSE)*6,0)/6/24,G1589+ROUNDUP(VLOOKUP(D1590,Feuil2!$B$2:$C$250,2,FALSE)*6,0)/6/24+$I$1),G1589+(11/12/24)),"")</f>
    </nc>
  </rcc>
  <rcc rId="1060" sId="2">
    <nc r="G1591">
      <f>IFERROR(IF(ISERROR(SEARCH("dfgg",$B1590)),IF(H1591="",G1590+ROUNDUP(VLOOKUP(D1591,Feuil2!$B$2:$C$250,2,FALSE)*6,0)/6/24,G1590+ROUNDUP(VLOOKUP(D1591,Feuil2!$B$2:$C$250,2,FALSE)*6,0)/6/24+$I$1),G1590+(11/12/24)),"")</f>
    </nc>
  </rcc>
  <rcc rId="1061" sId="2">
    <nc r="G1592">
      <f>IFERROR(IF(ISERROR(SEARCH("dfgg",$B1591)),IF(H1592="",G1591+ROUNDUP(VLOOKUP(D1592,Feuil2!$B$2:$C$250,2,FALSE)*6,0)/6/24,G1591+ROUNDUP(VLOOKUP(D1592,Feuil2!$B$2:$C$250,2,FALSE)*6,0)/6/24+$I$1),G1591+(11/12/24)),"")</f>
    </nc>
  </rcc>
  <rcc rId="1062" sId="2">
    <nc r="G1593">
      <f>IFERROR(IF(ISERROR(SEARCH("dfgg",$B1592)),IF(H1593="",G1592+ROUNDUP(VLOOKUP(D1593,Feuil2!$B$2:$C$250,2,FALSE)*6,0)/6/24,G1592+ROUNDUP(VLOOKUP(D1593,Feuil2!$B$2:$C$250,2,FALSE)*6,0)/6/24+$I$1),G1592+(11/12/24)),"")</f>
    </nc>
  </rcc>
  <rcc rId="1063" sId="2">
    <nc r="G1594">
      <f>IFERROR(IF(ISERROR(SEARCH("dfgg",$B1593)),IF(H1594="",G1593+ROUNDUP(VLOOKUP(D1594,Feuil2!$B$2:$C$250,2,FALSE)*6,0)/6/24,G1593+ROUNDUP(VLOOKUP(D1594,Feuil2!$B$2:$C$250,2,FALSE)*6,0)/6/24+$I$1),G1593+(11/12/24)),"")</f>
    </nc>
  </rcc>
  <rcc rId="1064" sId="2">
    <nc r="G1595">
      <f>IFERROR(IF(ISERROR(SEARCH("dfgg",$B1594)),IF(H1595="",G1594+ROUNDUP(VLOOKUP(D1595,Feuil2!$B$2:$C$250,2,FALSE)*6,0)/6/24,G1594+ROUNDUP(VLOOKUP(D1595,Feuil2!$B$2:$C$250,2,FALSE)*6,0)/6/24+$I$1),G1594+(11/12/24)),"")</f>
    </nc>
  </rcc>
  <rcc rId="1065" sId="2">
    <nc r="G1596">
      <f>IFERROR(IF(ISERROR(SEARCH("dfgg",$B1595)),IF(H1596="",G1595+ROUNDUP(VLOOKUP(D1596,Feuil2!$B$2:$C$250,2,FALSE)*6,0)/6/24,G1595+ROUNDUP(VLOOKUP(D1596,Feuil2!$B$2:$C$250,2,FALSE)*6,0)/6/24+$I$1),G1595+(11/12/24)),"")</f>
    </nc>
  </rcc>
  <rcc rId="1066" sId="2">
    <nc r="G1597">
      <f>IFERROR(IF(ISERROR(SEARCH("dfgg",$B1596)),IF(H1597="",G1596+ROUNDUP(VLOOKUP(D1597,Feuil2!$B$2:$C$250,2,FALSE)*6,0)/6/24,G1596+ROUNDUP(VLOOKUP(D1597,Feuil2!$B$2:$C$250,2,FALSE)*6,0)/6/24+$I$1),G1596+(11/12/24)),"")</f>
    </nc>
  </rcc>
  <rcc rId="1067" sId="2">
    <nc r="G1598">
      <f>IFERROR(IF(ISERROR(SEARCH("dfgg",$B1597)),IF(H1598="",G1597+ROUNDUP(VLOOKUP(D1598,Feuil2!$B$2:$C$250,2,FALSE)*6,0)/6/24,G1597+ROUNDUP(VLOOKUP(D1598,Feuil2!$B$2:$C$250,2,FALSE)*6,0)/6/24+$I$1),G1597+(11/12/24)),"")</f>
    </nc>
  </rcc>
  <rcc rId="1068" sId="2">
    <nc r="G1599">
      <f>IFERROR(IF(ISERROR(SEARCH("dfgg",$B1598)),IF(H1599="",G1598+ROUNDUP(VLOOKUP(D1599,Feuil2!$B$2:$C$250,2,FALSE)*6,0)/6/24,G1598+ROUNDUP(VLOOKUP(D1599,Feuil2!$B$2:$C$250,2,FALSE)*6,0)/6/24+$I$1),G1598+(11/12/24)),"")</f>
    </nc>
  </rcc>
  <rcc rId="1069" sId="2">
    <nc r="G1600">
      <f>IFERROR(IF(ISERROR(SEARCH("dfgg",$B1599)),IF(H1600="",G1599+ROUNDUP(VLOOKUP(D1600,Feuil2!$B$2:$C$250,2,FALSE)*6,0)/6/24,G1599+ROUNDUP(VLOOKUP(D1600,Feuil2!$B$2:$C$250,2,FALSE)*6,0)/6/24+$I$1),G1599+(11/12/24)),"")</f>
    </nc>
  </rcc>
  <rcc rId="1070" sId="2">
    <nc r="G1602">
      <f>IFERROR(IF(ISERROR(SEARCH("dfgg",$B1601)),IF(H1602="",G1601+ROUNDUP(VLOOKUP(D1602,Feuil2!$B$2:$C$250,2,FALSE)*6,0)/6/24,G1601+ROUNDUP(VLOOKUP(D1602,Feuil2!$B$2:$C$250,2,FALSE)*6,0)/6/24+$I$1),G1601+(11/12/24)),"")</f>
    </nc>
  </rcc>
  <rcc rId="1071" sId="2">
    <nc r="G1603">
      <f>IFERROR(IF(ISERROR(SEARCH("dfgg",$B1602)),IF(H1603="",G1602+ROUNDUP(VLOOKUP(D1603,Feuil2!$B$2:$C$250,2,FALSE)*6,0)/6/24,G1602+ROUNDUP(VLOOKUP(D1603,Feuil2!$B$2:$C$250,2,FALSE)*6,0)/6/24+$I$1),G1602+(11/12/24)),"")</f>
    </nc>
  </rcc>
  <rcc rId="1072" sId="2">
    <nc r="G1604">
      <f>IFERROR(IF(ISERROR(SEARCH("dfgg",$B1603)),IF(H1604="",G1603+ROUNDUP(VLOOKUP(D1604,Feuil2!$B$2:$C$250,2,FALSE)*6,0)/6/24,G1603+ROUNDUP(VLOOKUP(D1604,Feuil2!$B$2:$C$250,2,FALSE)*6,0)/6/24+$I$1),G1603+(11/12/24)),"")</f>
    </nc>
  </rcc>
  <rcc rId="1073" sId="2">
    <nc r="G1605">
      <f>IFERROR(IF(ISERROR(SEARCH("dfgg",$B1604)),IF(H1605="",G1604+ROUNDUP(VLOOKUP(D1605,Feuil2!$B$2:$C$250,2,FALSE)*6,0)/6/24,G1604+ROUNDUP(VLOOKUP(D1605,Feuil2!$B$2:$C$250,2,FALSE)*6,0)/6/24+$I$1),G1604+(11/12/24)),"")</f>
    </nc>
  </rcc>
  <rcc rId="1074" sId="2">
    <nc r="G1606">
      <f>IFERROR(IF(ISERROR(SEARCH("dfgg",$B1605)),IF(H1606="",G1605+ROUNDUP(VLOOKUP(D1606,Feuil2!$B$2:$C$250,2,FALSE)*6,0)/6/24,G1605+ROUNDUP(VLOOKUP(D1606,Feuil2!$B$2:$C$250,2,FALSE)*6,0)/6/24+$I$1),G1605+(11/12/24)),"")</f>
    </nc>
  </rcc>
  <rcc rId="1075" sId="2">
    <nc r="G1607">
      <f>IFERROR(IF(ISERROR(SEARCH("dfgg",$B1606)),IF(H1607="",G1606+ROUNDUP(VLOOKUP(D1607,Feuil2!$B$2:$C$250,2,FALSE)*6,0)/6/24,G1606+ROUNDUP(VLOOKUP(D1607,Feuil2!$B$2:$C$250,2,FALSE)*6,0)/6/24+$I$1),G1606+(11/12/24)),"")</f>
    </nc>
  </rcc>
  <rcc rId="1076" sId="2">
    <nc r="G1608">
      <f>IFERROR(IF(ISERROR(SEARCH("dfgg",$B1607)),IF(H1608="",G1607+ROUNDUP(VLOOKUP(D1608,Feuil2!$B$2:$C$250,2,FALSE)*6,0)/6/24,G1607+ROUNDUP(VLOOKUP(D1608,Feuil2!$B$2:$C$250,2,FALSE)*6,0)/6/24+$I$1),G1607+(11/12/24)),"")</f>
    </nc>
  </rcc>
  <rcc rId="1077" sId="2">
    <nc r="G1609">
      <f>IFERROR(IF(ISERROR(SEARCH("dfgg",$B1608)),IF(H1609="",G1608+ROUNDUP(VLOOKUP(D1609,Feuil2!$B$2:$C$250,2,FALSE)*6,0)/6/24,G1608+ROUNDUP(VLOOKUP(D1609,Feuil2!$B$2:$C$250,2,FALSE)*6,0)/6/24+$I$1),G1608+(11/12/24)),"")</f>
    </nc>
  </rcc>
  <rcc rId="1078" sId="2">
    <nc r="G1610">
      <f>IFERROR(IF(ISERROR(SEARCH("dfgg",$B1609)),IF(H1610="",G1609+ROUNDUP(VLOOKUP(D1610,Feuil2!$B$2:$C$250,2,FALSE)*6,0)/6/24,G1609+ROUNDUP(VLOOKUP(D1610,Feuil2!$B$2:$C$250,2,FALSE)*6,0)/6/24+$I$1),G1609+(11/12/24)),"")</f>
    </nc>
  </rcc>
  <rcc rId="1079" sId="2">
    <nc r="G1611">
      <f>IFERROR(IF(ISERROR(SEARCH("dfgg",$B1610)),IF(H1611="",G1610+ROUNDUP(VLOOKUP(D1611,Feuil2!$B$2:$C$250,2,FALSE)*6,0)/6/24,G1610+ROUNDUP(VLOOKUP(D1611,Feuil2!$B$2:$C$250,2,FALSE)*6,0)/6/24+$I$1),G1610+(11/12/24)),"")</f>
    </nc>
  </rcc>
  <rcc rId="1080" sId="2">
    <nc r="G1612">
      <f>IFERROR(IF(ISERROR(SEARCH("dfgg",$B1611)),IF(H1612="",G1611+ROUNDUP(VLOOKUP(D1612,Feuil2!$B$2:$C$250,2,FALSE)*6,0)/6/24,G1611+ROUNDUP(VLOOKUP(D1612,Feuil2!$B$2:$C$250,2,FALSE)*6,0)/6/24+$I$1),G1611+(11/12/24)),"")</f>
    </nc>
  </rcc>
  <rcc rId="1081" sId="2">
    <nc r="G1613">
      <f>IFERROR(IF(ISERROR(SEARCH("dfgg",$B1612)),IF(H1613="",G1612+ROUNDUP(VLOOKUP(D1613,Feuil2!$B$2:$C$250,2,FALSE)*6,0)/6/24,G1612+ROUNDUP(VLOOKUP(D1613,Feuil2!$B$2:$C$250,2,FALSE)*6,0)/6/24+$I$1),G1612+(11/12/24)),"")</f>
    </nc>
  </rcc>
  <rcc rId="1082" sId="2">
    <nc r="G1614">
      <f>IFERROR(IF(ISERROR(SEARCH("dfgg",$B1613)),IF(H1614="",G1613+ROUNDUP(VLOOKUP(D1614,Feuil2!$B$2:$C$250,2,FALSE)*6,0)/6/24,G1613+ROUNDUP(VLOOKUP(D1614,Feuil2!$B$2:$C$250,2,FALSE)*6,0)/6/24+$I$1),G1613+(11/12/24)),"")</f>
    </nc>
  </rcc>
  <rcc rId="1083" sId="2">
    <nc r="G1615">
      <f>IFERROR(IF(ISERROR(SEARCH("dfgg",$B1614)),IF(H1615="",G1614+ROUNDUP(VLOOKUP(D1615,Feuil2!$B$2:$C$250,2,FALSE)*6,0)/6/24,G1614+ROUNDUP(VLOOKUP(D1615,Feuil2!$B$2:$C$250,2,FALSE)*6,0)/6/24+$I$1),G1614+(11/12/24)),"")</f>
    </nc>
  </rcc>
  <rcc rId="1084" sId="2">
    <nc r="G1616">
      <f>IFERROR(IF(ISERROR(SEARCH("dfgg",$B1615)),IF(H1616="",G1615+ROUNDUP(VLOOKUP(D1616,Feuil2!$B$2:$C$250,2,FALSE)*6,0)/6/24,G1615+ROUNDUP(VLOOKUP(D1616,Feuil2!$B$2:$C$250,2,FALSE)*6,0)/6/24+$I$1),G1615+(11/12/24)),"")</f>
    </nc>
  </rcc>
  <rcc rId="1085" sId="2">
    <nc r="G1617">
      <f>IFERROR(IF(ISERROR(SEARCH("dfgg",$B1616)),IF(H1617="",G1616+ROUNDUP(VLOOKUP(D1617,Feuil2!$B$2:$C$250,2,FALSE)*6,0)/6/24,G1616+ROUNDUP(VLOOKUP(D1617,Feuil2!$B$2:$C$250,2,FALSE)*6,0)/6/24+$I$1),G1616+(11/12/24)),"")</f>
    </nc>
  </rcc>
  <rcc rId="1086" sId="2">
    <nc r="G1618">
      <f>IFERROR(IF(ISERROR(SEARCH("dfgg",$B1617)),IF(H1618="",G1617+ROUNDUP(VLOOKUP(D1618,Feuil2!$B$2:$C$250,2,FALSE)*6,0)/6/24,G1617+ROUNDUP(VLOOKUP(D1618,Feuil2!$B$2:$C$250,2,FALSE)*6,0)/6/24+$I$1),G1617+(11/12/24)),"")</f>
    </nc>
  </rcc>
  <rcc rId="1087" sId="2">
    <nc r="G1619">
      <f>IFERROR(IF(ISERROR(SEARCH("dfgg",$B1618)),IF(H1619="",G1618+ROUNDUP(VLOOKUP(D1619,Feuil2!$B$2:$C$250,2,FALSE)*6,0)/6/24,G1618+ROUNDUP(VLOOKUP(D1619,Feuil2!$B$2:$C$250,2,FALSE)*6,0)/6/24+$I$1),G1618+(11/12/24)),"")</f>
    </nc>
  </rcc>
  <rcc rId="1088" sId="2">
    <nc r="G1620">
      <f>IFERROR(IF(ISERROR(SEARCH("dfgg",$B1619)),IF(H1620="",G1619+ROUNDUP(VLOOKUP(D1620,Feuil2!$B$2:$C$250,2,FALSE)*6,0)/6/24,G1619+ROUNDUP(VLOOKUP(D1620,Feuil2!$B$2:$C$250,2,FALSE)*6,0)/6/24+$I$1),G1619+(11/12/24)),"")</f>
    </nc>
  </rcc>
  <rcc rId="1089" sId="2">
    <nc r="G1621">
      <f>IFERROR(IF(ISERROR(SEARCH("dfgg",$B1620)),IF(H1621="",G1620+ROUNDUP(VLOOKUP(D1621,Feuil2!$B$2:$C$250,2,FALSE)*6,0)/6/24,G1620+ROUNDUP(VLOOKUP(D1621,Feuil2!$B$2:$C$250,2,FALSE)*6,0)/6/24+$I$1),G1620+(11/12/24)),"")</f>
    </nc>
  </rcc>
  <rcc rId="1090" sId="2">
    <nc r="G1622">
      <f>IFERROR(IF(ISERROR(SEARCH("dfgg",$B1621)),IF(H1622="",G1621+ROUNDUP(VLOOKUP(D1622,Feuil2!$B$2:$C$250,2,FALSE)*6,0)/6/24,G1621+ROUNDUP(VLOOKUP(D1622,Feuil2!$B$2:$C$250,2,FALSE)*6,0)/6/24+$I$1),G1621+(11/12/24)),"")</f>
    </nc>
  </rcc>
  <rcc rId="1091" sId="2">
    <nc r="G1623">
      <f>IFERROR(IF(ISERROR(SEARCH("dfgg",$B1622)),IF(H1623="",G1622+ROUNDUP(VLOOKUP(D1623,Feuil2!$B$2:$C$250,2,FALSE)*6,0)/6/24,G1622+ROUNDUP(VLOOKUP(D1623,Feuil2!$B$2:$C$250,2,FALSE)*6,0)/6/24+$I$1),G1622+(11/12/24)),"")</f>
    </nc>
  </rcc>
  <rcc rId="1092" sId="2">
    <nc r="G1624">
      <f>IFERROR(IF(ISERROR(SEARCH("dfgg",$B1623)),IF(H1624="",G1623+ROUNDUP(VLOOKUP(D1624,Feuil2!$B$2:$C$250,2,FALSE)*6,0)/6/24,G1623+ROUNDUP(VLOOKUP(D1624,Feuil2!$B$2:$C$250,2,FALSE)*6,0)/6/24+$I$1),G1623+(11/12/24)),"")</f>
    </nc>
  </rcc>
  <rcc rId="1093" sId="2">
    <nc r="G1625">
      <f>IFERROR(IF(ISERROR(SEARCH("dfgg",$B1624)),IF(H1625="",G1624+ROUNDUP(VLOOKUP(D1625,Feuil2!$B$2:$C$250,2,FALSE)*6,0)/6/24,G1624+ROUNDUP(VLOOKUP(D1625,Feuil2!$B$2:$C$250,2,FALSE)*6,0)/6/24+$I$1),G1624+(11/12/24)),"")</f>
    </nc>
  </rcc>
  <rfmt sheetId="2" sqref="A1626" start="0" length="0">
    <dxf>
      <fill>
        <patternFill>
          <bgColor rgb="FFFFFFCC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2" sqref="B1626" start="0" length="0">
    <dxf>
      <font>
        <b/>
        <sz val="11"/>
        <name val="MS Sans Serif"/>
      </font>
      <fill>
        <patternFill patternType="solid">
          <bgColor rgb="FFCCCC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094" sId="2" odxf="1" dxf="1">
    <nc r="C1626" t="inlineStr">
      <is>
        <t>NETTOYAGE ATELIER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/>
      <border outline="0">
        <top/>
        <bottom/>
      </border>
    </odxf>
    <ndxf>
      <font>
        <b/>
        <sz val="11"/>
        <color rgb="FF000000"/>
        <name val="MS Sans Serif"/>
        <family val="2"/>
        <scheme val="none"/>
      </font>
      <fill>
        <patternFill patternType="solid">
          <bgColor rgb="FFCCCCFF"/>
        </patternFill>
      </fill>
      <alignment horizontal="center" vertical="center"/>
      <border outline="0">
        <top style="thin">
          <color indexed="64"/>
        </top>
        <bottom style="thin">
          <color indexed="64"/>
        </bottom>
      </border>
    </ndxf>
  </rcc>
  <rfmt sheetId="2" sqref="D1626" start="0" length="0">
    <dxf>
      <font>
        <b/>
        <sz val="11"/>
        <color rgb="FF000000"/>
        <name val="MS Sans Serif"/>
      </font>
      <fill>
        <patternFill patternType="solid">
          <bgColor rgb="FFCCCCFF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E1626" start="0" length="0">
    <dxf>
      <font>
        <b/>
        <sz val="11"/>
        <color rgb="FF000000"/>
        <name val="MS Sans Serif"/>
      </font>
      <fill>
        <patternFill patternType="solid">
          <bgColor rgb="FFCCCCFF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F1626" start="0" length="0">
    <dxf>
      <font>
        <b/>
        <sz val="12"/>
        <color indexed="10"/>
        <name val="Calibri"/>
        <scheme val="minor"/>
      </font>
      <fill>
        <patternFill patternType="solid">
          <bgColor rgb="FFCCCCFF"/>
        </patternFill>
      </fill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626" start="0" length="0">
    <dxf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H16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26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95" sId="2" odxf="1" dxf="1">
    <nc r="K1626">
      <f>IF(ISNA(VLOOKUP(C1626,'\\fr-file-1\Data\Production\SAUCES\J.Dom\planning sauces\sauces 2019\[planning sauce S03.xlsx]Sheet1'!$B:$AS,43,FALSE)),"",VLOOKUP(C1626,'\\fr-file-1\Data\Production\SAUCES\J.Dom\planning sauces\sauces 2019\[planning sauce S03.xlsx]Sheet1'!$B:$AS,43,FALSE))</f>
    </nc>
    <odxf>
      <numFmt numFmtId="0" formatCode="General"/>
    </odxf>
    <ndxf>
      <numFmt numFmtId="19" formatCode="dd/mm/yyyy"/>
    </ndxf>
  </rcc>
  <rcc rId="1096" sId="2" odxf="1">
    <nc r="L1626">
      <f>IF(ISNA(VLOOKUP(C1626,'\\fr-file-1\Data\Production\SAUCES\J.Dom\planning sauces\sauces 2019\[planning sauce S03.xlsx]Sheet1'!$B:$AS,44,FALSE)),"",VLOOKUP(C1626,'\\fr-file-1\Data\Production\SAUCES\J.Dom\planning sauces\sauces 2019\[planning sauce S03.xlsx]Sheet1'!$B:$AS,44,FALSE))</f>
    </nc>
    <odxf/>
  </rcc>
  <ris rId="1097" sheetId="6" name="[PHS 2019.xlsx]Feuil5" sheetPosition="2"/>
  <rcc rId="1098" sId="2" numFmtId="23">
    <nc r="G1626">
      <v>43672.875</v>
    </nc>
  </rcc>
  <rfmt sheetId="2" sqref="B1601:F1601">
    <dxf>
      <fill>
        <patternFill>
          <bgColor theme="5" tint="0.59999389629810485"/>
        </patternFill>
      </fill>
    </dxf>
  </rfmt>
  <rfmt sheetId="2" sqref="D1601" start="0" length="0">
    <dxf>
      <font>
        <sz val="11"/>
        <color rgb="FFFF0000"/>
        <name val="Verdana"/>
      </font>
    </dxf>
  </rfmt>
  <rcc rId="1099" sId="2" numFmtId="23">
    <nc r="G1601">
      <v>43670.291666666664</v>
    </nc>
  </rcc>
  <rfmt sheetId="2" sqref="C1601">
    <dxf>
      <alignment wrapText="0"/>
    </dxf>
  </rfmt>
  <rcc rId="1100" sId="2">
    <nc r="C1601" t="inlineStr">
      <is>
        <t>NETTOYAGE INTERMÉDIAIRE ATELIER</t>
      </is>
    </nc>
  </rcc>
  <rfmt sheetId="2" sqref="C1601" start="0" length="2147483647">
    <dxf>
      <font>
        <b/>
      </font>
    </dxf>
  </rfmt>
  <rfmt sheetId="2" sqref="C1601" start="0" length="2147483647">
    <dxf>
      <font>
        <color rgb="FFFF0000"/>
      </font>
    </dxf>
  </rfmt>
  <rfmt sheetId="2" sqref="C1601" start="0" length="2147483647">
    <dxf>
      <font>
        <color auto="1"/>
      </font>
    </dxf>
  </rfmt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9" sId="2" numFmtId="23">
    <oc r="G1580">
      <v>43668.291666666664</v>
    </oc>
    <nc r="G1580">
      <v>43669.208333333336</v>
    </nc>
  </rcc>
  <rcc rId="1110" sId="2">
    <oc r="G1558">
      <f>IFERROR(IF(ISERROR(SEARCH("dfgg",$B1557)),IF(H1558="",G1557+ROUNDUP(VLOOKUP(D1558,Feuil2!$B$2:$C$250,2,FALSE)*6,0)/6/24,G1557+ROUNDUP(VLOOKUP(D1558,Feuil2!$B$2:$C$250,2,FALSE)*6,0)/6/24+$I$1),G1557+(11/12/24)),"")</f>
    </oc>
    <nc r="G1558">
      <f>IFERROR(IF(ISERROR(SEARCH("dfgg",$B1557)),IF(H1558="",G1557+ROUNDUP(VLOOKUP(D1558,Feuil2!$B$2:$C$250,2,FALSE)*6,0)/6/24,G1557+ROUNDUP(VLOOKUP(D1558,Feuil2!$B$2:$C$250,2,FALSE)*6,0)/6/24+$I$1),G1557+(11/12/24)),"")</f>
    </nc>
  </rcc>
  <rcc rId="1111" sId="2">
    <oc r="G1559">
      <f>IFERROR(IF(ISERROR(SEARCH("dfgg",$B1558)),IF(H1559="",G1558+ROUNDUP(VLOOKUP(D1559,Feuil2!$B$2:$C$250,2,FALSE)*6,0)/6/24,G1558+ROUNDUP(VLOOKUP(D1559,Feuil2!$B$2:$C$250,2,FALSE)*6,0)/6/24+$I$1),G1558+(11/12/24)),"")</f>
    </oc>
    <nc r="G1559">
      <f>IFERROR(IF(ISERROR(SEARCH("dfgg",$B1558)),IF(H1559="",G1558+ROUNDUP(VLOOKUP(D1559,Feuil2!$B$2:$C$250,2,FALSE)*6,0)/6/24,G1558+ROUNDUP(VLOOKUP(D1559,Feuil2!$B$2:$C$250,2,FALSE)*6,0)/6/24+$I$1),G1558+(11/12/24)),"")</f>
    </nc>
  </rcc>
  <rcc rId="1112" sId="2">
    <oc r="G1560">
      <f>IFERROR(IF(ISERROR(SEARCH("dfgg",$B1559)),IF(H1560="",G1559+ROUNDUP(VLOOKUP(D1560,Feuil2!$B$2:$C$250,2,FALSE)*6,0)/6/24,G1559+ROUNDUP(VLOOKUP(D1560,Feuil2!$B$2:$C$250,2,FALSE)*6,0)/6/24+$I$1),G1559+(11/12/24)),"")</f>
    </oc>
    <nc r="G1560">
      <f>IFERROR(IF(ISERROR(SEARCH("dfgg",$B1559)),IF(H1560="",G1559+ROUNDUP(VLOOKUP(D1560,Feuil2!$B$2:$C$250,2,FALSE)*6,0)/6/24,G1559+ROUNDUP(VLOOKUP(D1560,Feuil2!$B$2:$C$250,2,FALSE)*6,0)/6/24+$I$1),G1559+(11/12/24)),"")</f>
    </nc>
  </rcc>
  <rcc rId="1113" sId="2">
    <oc r="G1561">
      <f>IFERROR(IF(ISERROR(SEARCH("dfgg",$B1560)),IF(H1561="",G1560+ROUNDUP(VLOOKUP(D1561,Feuil2!$B$2:$C$250,2,FALSE)*6,0)/6/24,G1560+ROUNDUP(VLOOKUP(D1561,Feuil2!$B$2:$C$250,2,FALSE)*6,0)/6/24+$I$1),G1560+(11/12/24)),"")</f>
    </oc>
    <nc r="G1561">
      <f>IFERROR(IF(ISERROR(SEARCH("dfgg",$B1560)),IF(H1561="",G1560+ROUNDUP(VLOOKUP(D1561,Feuil2!$B$2:$C$250,2,FALSE)*6,0)/6/24,G1560+ROUNDUP(VLOOKUP(D1561,Feuil2!$B$2:$C$250,2,FALSE)*6,0)/6/24+$I$1),G1560+(11/12/24)),"")</f>
    </nc>
  </rcc>
  <rcc rId="1114" sId="2">
    <oc r="G1562">
      <f>IFERROR(IF(ISERROR(SEARCH("dfgg",$B1561)),IF(H1562="",G1561+ROUNDUP(VLOOKUP(D1562,Feuil2!$B$2:$C$250,2,FALSE)*6,0)/6/24,G1561+ROUNDUP(VLOOKUP(D1562,Feuil2!$B$2:$C$250,2,FALSE)*6,0)/6/24+$I$1),G1561+(11/12/24)),"")</f>
    </oc>
    <nc r="G1562">
      <f>IFERROR(IF(ISERROR(SEARCH("dfgg",$B1561)),IF(H1562="",G1561+ROUNDUP(VLOOKUP(D1562,Feuil2!$B$2:$C$250,2,FALSE)*6,0)/6/24,G1561+ROUNDUP(VLOOKUP(D1562,Feuil2!$B$2:$C$250,2,FALSE)*6,0)/6/24+$I$1),G1561+(11/12/24)),"")</f>
    </nc>
  </rcc>
  <rcc rId="1115" sId="2">
    <oc r="G1563">
      <f>IFERROR(IF(ISERROR(SEARCH("dfgg",$B1562)),IF(H1563="",G1562+ROUNDUP(VLOOKUP(D1563,Feuil2!$B$2:$C$250,2,FALSE)*6,0)/6/24,G1562+ROUNDUP(VLOOKUP(D1563,Feuil2!$B$2:$C$250,2,FALSE)*6,0)/6/24+$I$1),G1562+(11/12/24)),"")</f>
    </oc>
    <nc r="G1563">
      <f>IFERROR(IF(ISERROR(SEARCH("dfgg",$B1562)),IF(H1563="",G1562+ROUNDUP(VLOOKUP(D1563,Feuil2!$B$2:$C$250,2,FALSE)*6,0)/6/24,G1562+ROUNDUP(VLOOKUP(D1563,Feuil2!$B$2:$C$250,2,FALSE)*6,0)/6/24+$I$1),G1562+(11/12/24)),"")</f>
    </nc>
  </rcc>
  <rcc rId="1116" sId="2">
    <oc r="G1564">
      <f>IFERROR(IF(ISERROR(SEARCH("dfgg",$B1563)),IF(H1564="",G1563+ROUNDUP(VLOOKUP(D1564,Feuil2!$B$2:$C$250,2,FALSE)*6,0)/6/24,G1563+ROUNDUP(VLOOKUP(D1564,Feuil2!$B$2:$C$250,2,FALSE)*6,0)/6/24+$I$1),G1563+(11/12/24)),"")</f>
    </oc>
    <nc r="G1564">
      <f>IFERROR(IF(ISERROR(SEARCH("dfgg",$B1563)),IF(H1564="",G1563+ROUNDUP(VLOOKUP(D1564,Feuil2!$B$2:$C$250,2,FALSE)*6,0)/6/24,G1563+ROUNDUP(VLOOKUP(D1564,Feuil2!$B$2:$C$250,2,FALSE)*6,0)/6/24+$I$1),G1563+(11/12/24)),"")</f>
    </nc>
  </rcc>
  <rcc rId="1117" sId="2">
    <oc r="G1565">
      <f>IFERROR(IF(ISERROR(SEARCH("dfgg",$B1564)),IF(H1565="",G1564+ROUNDUP(VLOOKUP(D1565,Feuil2!$B$2:$C$250,2,FALSE)*6,0)/6/24,G1564+ROUNDUP(VLOOKUP(D1565,Feuil2!$B$2:$C$250,2,FALSE)*6,0)/6/24+$I$1),G1564+(11/12/24)),"")</f>
    </oc>
    <nc r="G1565">
      <f>IFERROR(IF(ISERROR(SEARCH("dfgg",$B1564)),IF(H1565="",G1564+ROUNDUP(VLOOKUP(D1565,Feuil2!$B$2:$C$250,2,FALSE)*6,0)/6/24,G1564+ROUNDUP(VLOOKUP(D1565,Feuil2!$B$2:$C$250,2,FALSE)*6,0)/6/24+$I$1),G1564+(11/12/24)),"")</f>
    </nc>
  </rcc>
  <rcc rId="1118" sId="2">
    <oc r="G1566">
      <f>IFERROR(IF(ISERROR(SEARCH("dfgg",$B1565)),IF(H1566="",G1565+ROUNDUP(VLOOKUP(D1566,Feuil2!$B$2:$C$250,2,FALSE)*6,0)/6/24,G1565+ROUNDUP(VLOOKUP(D1566,Feuil2!$B$2:$C$250,2,FALSE)*6,0)/6/24+$I$1),G1565+(11/12/24)),"")</f>
    </oc>
    <nc r="G1566">
      <f>IFERROR(IF(ISERROR(SEARCH("dfgg",$B1565)),IF(H1566="",G1565+ROUNDUP(VLOOKUP(D1566,Feuil2!$B$2:$C$250,2,FALSE)*6,0)/6/24,G1565+ROUNDUP(VLOOKUP(D1566,Feuil2!$B$2:$C$250,2,FALSE)*6,0)/6/24+$I$1),G1565+(11/12/24)),"")</f>
    </nc>
  </rcc>
  <rcc rId="1119" sId="2">
    <oc r="G1567">
      <f>IFERROR(IF(ISERROR(SEARCH("dfgg",$B1566)),IF(H1567="",G1566+ROUNDUP(VLOOKUP(D1567,Feuil2!$B$2:$C$250,2,FALSE)*6,0)/6/24,G1566+ROUNDUP(VLOOKUP(D1567,Feuil2!$B$2:$C$250,2,FALSE)*6,0)/6/24+$I$1),G1566+(11/12/24)),"")</f>
    </oc>
    <nc r="G1567">
      <f>IFERROR(IF(ISERROR(SEARCH("dfgg",$B1566)),IF(H1567="",G1566+ROUNDUP(VLOOKUP(D1567,Feuil2!$B$2:$C$250,2,FALSE)*6,0)/6/24,G1566+ROUNDUP(VLOOKUP(D1567,Feuil2!$B$2:$C$250,2,FALSE)*6,0)/6/24+$I$1),G1566+(11/12/24)),"")</f>
    </nc>
  </rcc>
  <rcc rId="1120" sId="2">
    <oc r="G1568">
      <f>IFERROR(IF(ISERROR(SEARCH("dfgg",$B1567)),IF(H1568="",G1567+ROUNDUP(VLOOKUP(D1568,Feuil2!$B$2:$C$250,2,FALSE)*6,0)/6/24,G1567+ROUNDUP(VLOOKUP(D1568,Feuil2!$B$2:$C$250,2,FALSE)*6,0)/6/24+$I$1),G1567+(11/12/24)),"")</f>
    </oc>
    <nc r="G1568">
      <f>IFERROR(IF(ISERROR(SEARCH("dfgg",$B1567)),IF(H1568="",G1567+ROUNDUP(VLOOKUP(D1568,Feuil2!$B$2:$C$250,2,FALSE)*6,0)/6/24,G1567+ROUNDUP(VLOOKUP(D1568,Feuil2!$B$2:$C$250,2,FALSE)*6,0)/6/24+$I$1),G1567+(11/12/24)),"")</f>
    </nc>
  </rcc>
  <rcc rId="1121" sId="2">
    <oc r="G1569">
      <f>IFERROR(IF(ISERROR(SEARCH("dfgg",$B1568)),IF(H1569="",G1568+ROUNDUP(VLOOKUP(D1569,Feuil2!$B$2:$C$250,2,FALSE)*6,0)/6/24,G1568+ROUNDUP(VLOOKUP(D1569,Feuil2!$B$2:$C$250,2,FALSE)*6,0)/6/24+$I$1),G1568+(11/12/24)),"")</f>
    </oc>
    <nc r="G1569">
      <f>IFERROR(IF(ISERROR(SEARCH("dfgg",$B1568)),IF(H1569="",G1568+ROUNDUP(VLOOKUP(D1569,Feuil2!$B$2:$C$250,2,FALSE)*6,0)/6/24,G1568+ROUNDUP(VLOOKUP(D1569,Feuil2!$B$2:$C$250,2,FALSE)*6,0)/6/24+$I$1),G1568+(11/12/24)),"")</f>
    </nc>
  </rcc>
  <rcc rId="1122" sId="2">
    <oc r="G1570">
      <f>IFERROR(IF(ISERROR(SEARCH("dfgg",$B1569)),IF(H1570="",G1569+ROUNDUP(VLOOKUP(D1570,Feuil2!$B$2:$C$250,2,FALSE)*6,0)/6/24,G1569+ROUNDUP(VLOOKUP(D1570,Feuil2!$B$2:$C$250,2,FALSE)*6,0)/6/24+$I$1),G1569+(11/12/24)),"")</f>
    </oc>
    <nc r="G1570">
      <f>IFERROR(IF(ISERROR(SEARCH("dfgg",$B1569)),IF(H1570="",G1569+ROUNDUP(VLOOKUP(D1570,Feuil2!$B$2:$C$250,2,FALSE)*6,0)/6/24,G1569+ROUNDUP(VLOOKUP(D1570,Feuil2!$B$2:$C$250,2,FALSE)*6,0)/6/24+$I$1),G1569+(11/12/24)),"")</f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23" sId="2" ref="A1581:XFD1582" action="insertRow">
    <undo index="65535" exp="area" ref3D="1" dr="$F$1:$F$1048576" dn="Z_F75A0FC8_0A1B_4DE0_9A32_5143F6752B3E_.wvu.Cols" sId="2"/>
  </rrc>
  <rm rId="1124" sheetId="2" source="A1591:XFD1592" destination="A1581:XFD1582" sourceSheetId="2">
    <rfmt sheetId="2" xfDxf="1" sqref="A1581:XFD1581" start="0" length="0">
      <dxf>
        <alignment horizontal="center" vertical="center"/>
      </dxf>
    </rfmt>
    <rfmt sheetId="2" xfDxf="1" sqref="A1582:XFD1582" start="0" length="0">
      <dxf>
        <alignment horizontal="center" vertical="center"/>
      </dxf>
    </rfmt>
    <rfmt sheetId="2" sqref="A158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581" start="0" length="0">
      <dxf>
        <font>
          <b/>
          <sz val="10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</border>
      </dxf>
    </rfmt>
    <rfmt sheetId="2" sqref="C1581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D1581" start="0" length="0">
      <dxf>
        <font>
          <b/>
          <sz val="10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</dxf>
    </rfmt>
    <rfmt sheetId="2" sqref="E1581" start="0" length="0">
      <dxf>
        <font>
          <sz val="10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</dxf>
    </rfmt>
    <rfmt sheetId="2" sqref="F1581" start="0" length="0">
      <dxf>
        <font>
          <sz val="10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</border>
      </dxf>
    </rfmt>
    <rfmt sheetId="2" sqref="G1581" start="0" length="0">
      <dxf>
        <font>
          <sz val="10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581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581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J1581" start="0" length="0">
      <dxf>
        <numFmt numFmtId="167" formatCode="dd\.mm\.yyyy;@"/>
      </dxf>
    </rfmt>
    <rfmt sheetId="2" sqref="A158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582" start="0" length="0">
      <dxf>
        <font>
          <b/>
          <sz val="10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</border>
      </dxf>
    </rfmt>
    <rfmt sheetId="2" sqref="C1582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D1582" start="0" length="0">
      <dxf>
        <font>
          <b/>
          <sz val="10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</dxf>
    </rfmt>
    <rfmt sheetId="2" sqref="E1582" start="0" length="0">
      <dxf>
        <font>
          <sz val="10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</dxf>
    </rfmt>
    <rfmt sheetId="2" sqref="F1582" start="0" length="0">
      <dxf>
        <font>
          <sz val="10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</border>
      </dxf>
    </rfmt>
    <rfmt sheetId="2" sqref="G1582" start="0" length="0">
      <dxf>
        <font>
          <sz val="10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582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582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J1582" start="0" length="0">
      <dxf>
        <numFmt numFmtId="167" formatCode="dd\.mm\.yyyy;@"/>
      </dxf>
    </rfmt>
  </rm>
  <rrc rId="1125" sId="2" ref="A1591:XFD1591" action="deleteRow">
    <undo index="65535" exp="area" ref3D="1" dr="$F$1:$F$1048576" dn="Z_F75A0FC8_0A1B_4DE0_9A32_5143F6752B3E_.wvu.Cols" sId="2"/>
    <rfmt sheetId="2" xfDxf="1" sqref="A1591:XFD1591" start="0" length="0">
      <dxf>
        <alignment horizontal="center" vertical="center"/>
      </dxf>
    </rfmt>
    <rfmt sheetId="2" sqref="A159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91" start="0" length="0">
      <dxf>
        <font>
          <sz val="10"/>
          <color auto="1"/>
          <name val="MS Sans Serif"/>
          <family val="2"/>
          <scheme val="none"/>
        </font>
      </dxf>
    </rfmt>
    <rfmt sheetId="2" sqref="C1591" start="0" length="0">
      <dxf>
        <alignment horizontal="general" vertical="bottom"/>
      </dxf>
    </rfmt>
    <rfmt sheetId="2" sqref="D1591" start="0" length="0">
      <dxf>
        <font>
          <sz val="10"/>
          <color auto="1"/>
          <name val="MS Sans Serif"/>
          <family val="2"/>
          <scheme val="none"/>
        </font>
      </dxf>
    </rfmt>
    <rfmt sheetId="2" sqref="E1591" start="0" length="0">
      <dxf>
        <font>
          <sz val="10"/>
          <color auto="1"/>
          <name val="MS Sans Serif"/>
          <family val="2"/>
          <scheme val="none"/>
        </font>
      </dxf>
    </rfmt>
    <rfmt sheetId="2" sqref="F1591" start="0" length="0">
      <dxf>
        <font>
          <sz val="10"/>
          <color auto="1"/>
          <name val="MS Sans Serif"/>
          <family val="2"/>
          <scheme val="none"/>
        </font>
      </dxf>
    </rfmt>
    <rfmt sheetId="2" sqref="G1591" start="0" length="0">
      <dxf>
        <font>
          <sz val="10"/>
          <color auto="1"/>
          <name val="MS Sans Serif"/>
          <family val="2"/>
          <scheme val="none"/>
        </font>
      </dxf>
    </rfmt>
    <rfmt sheetId="2" sqref="H159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91" start="0" length="0">
      <dxf>
        <numFmt numFmtId="167" formatCode="dd\.mm\.yyyy;@"/>
      </dxf>
    </rfmt>
  </rrc>
  <rrc rId="1126" sId="2" ref="A1591:XFD1591" action="deleteRow">
    <undo index="65535" exp="area" ref3D="1" dr="$F$1:$F$1048576" dn="Z_F75A0FC8_0A1B_4DE0_9A32_5143F6752B3E_.wvu.Cols" sId="2"/>
    <rfmt sheetId="2" xfDxf="1" sqref="A1591:XFD1591" start="0" length="0">
      <dxf>
        <alignment horizontal="center" vertical="center"/>
      </dxf>
    </rfmt>
    <rfmt sheetId="2" sqref="A159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91" start="0" length="0">
      <dxf>
        <font>
          <sz val="10"/>
          <color auto="1"/>
          <name val="MS Sans Serif"/>
          <family val="2"/>
          <scheme val="none"/>
        </font>
      </dxf>
    </rfmt>
    <rfmt sheetId="2" sqref="C1591" start="0" length="0">
      <dxf>
        <alignment horizontal="general" vertical="bottom"/>
      </dxf>
    </rfmt>
    <rfmt sheetId="2" sqref="D1591" start="0" length="0">
      <dxf>
        <font>
          <sz val="10"/>
          <color auto="1"/>
          <name val="MS Sans Serif"/>
          <family val="2"/>
          <scheme val="none"/>
        </font>
      </dxf>
    </rfmt>
    <rfmt sheetId="2" sqref="E1591" start="0" length="0">
      <dxf>
        <font>
          <sz val="10"/>
          <color auto="1"/>
          <name val="MS Sans Serif"/>
          <family val="2"/>
          <scheme val="none"/>
        </font>
      </dxf>
    </rfmt>
    <rfmt sheetId="2" sqref="F1591" start="0" length="0">
      <dxf>
        <font>
          <sz val="10"/>
          <color auto="1"/>
          <name val="MS Sans Serif"/>
          <family val="2"/>
          <scheme val="none"/>
        </font>
      </dxf>
    </rfmt>
    <rfmt sheetId="2" sqref="G1591" start="0" length="0">
      <dxf>
        <font>
          <sz val="10"/>
          <color auto="1"/>
          <name val="MS Sans Serif"/>
          <family val="2"/>
          <scheme val="none"/>
        </font>
      </dxf>
    </rfmt>
    <rfmt sheetId="2" sqref="H159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91" start="0" length="0">
      <dxf>
        <numFmt numFmtId="167" formatCode="dd\.mm\.yyyy;@"/>
      </dxf>
    </rfmt>
  </rrc>
  <rrc rId="1127" sId="2" ref="A1583:XFD1583" action="insertRow">
    <undo index="65535" exp="area" ref3D="1" dr="$F$1:$F$1048576" dn="Z_F75A0FC8_0A1B_4DE0_9A32_5143F6752B3E_.wvu.Cols" sId="2"/>
  </rrc>
  <rm rId="1128" sheetId="2" source="A1581:XFD1581" destination="A1583:XFD1583" sourceSheetId="2">
    <rfmt sheetId="2" xfDxf="1" sqref="A1583:XFD1583" start="0" length="0">
      <dxf>
        <alignment horizontal="center" vertical="center"/>
      </dxf>
    </rfmt>
    <rfmt sheetId="2" sqref="A158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83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83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583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583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58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83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8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83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83" start="0" length="0">
      <dxf>
        <numFmt numFmtId="167" formatCode="dd\.mm\.yyyy;@"/>
      </dxf>
    </rfmt>
  </rm>
  <rrc rId="1129" sId="2" ref="A1581:XFD1581" action="deleteRow">
    <undo index="65535" exp="area" ref3D="1" dr="$F$1:$F$1048576" dn="Z_F75A0FC8_0A1B_4DE0_9A32_5143F6752B3E_.wvu.Cols" sId="2"/>
    <rfmt sheetId="2" xfDxf="1" sqref="A1581:XFD1581" start="0" length="0">
      <dxf>
        <alignment horizontal="center" vertical="center"/>
      </dxf>
    </rfmt>
    <rfmt sheetId="2" sqref="A158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81" start="0" length="0">
      <dxf>
        <font>
          <sz val="10"/>
          <color auto="1"/>
          <name val="MS Sans Serif"/>
          <family val="2"/>
          <scheme val="none"/>
        </font>
      </dxf>
    </rfmt>
    <rfmt sheetId="2" sqref="C1581" start="0" length="0">
      <dxf>
        <alignment horizontal="general" vertical="bottom"/>
      </dxf>
    </rfmt>
    <rfmt sheetId="2" sqref="D1581" start="0" length="0">
      <dxf>
        <font>
          <sz val="10"/>
          <color auto="1"/>
          <name val="MS Sans Serif"/>
          <family val="2"/>
          <scheme val="none"/>
        </font>
      </dxf>
    </rfmt>
    <rfmt sheetId="2" sqref="E1581" start="0" length="0">
      <dxf>
        <font>
          <sz val="10"/>
          <color auto="1"/>
          <name val="MS Sans Serif"/>
          <family val="2"/>
          <scheme val="none"/>
        </font>
      </dxf>
    </rfmt>
    <rfmt sheetId="2" sqref="F1581" start="0" length="0">
      <dxf>
        <font>
          <sz val="10"/>
          <color auto="1"/>
          <name val="MS Sans Serif"/>
          <family val="2"/>
          <scheme val="none"/>
        </font>
      </dxf>
    </rfmt>
    <rfmt sheetId="2" sqref="G1581" start="0" length="0">
      <dxf>
        <font>
          <sz val="10"/>
          <color auto="1"/>
          <name val="MS Sans Serif"/>
          <family val="2"/>
          <scheme val="none"/>
        </font>
      </dxf>
    </rfmt>
    <rfmt sheetId="2" sqref="H158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81" start="0" length="0">
      <dxf>
        <numFmt numFmtId="167" formatCode="dd\.mm\.yyyy;@"/>
      </dxf>
    </rfmt>
  </rrc>
  <rcc rId="1130" sId="2" odxf="1" dxf="1">
    <oc r="D1582" t="inlineStr">
      <is>
        <t>NEP</t>
      </is>
    </oc>
    <nc r="D1582" t="inlineStr">
      <is>
        <t>NEP KITKAT</t>
      </is>
    </nc>
    <odxf>
      <font>
        <sz val="11"/>
        <color rgb="FFFF0000"/>
        <name val="Verdana"/>
      </font>
    </odxf>
    <ndxf>
      <font>
        <sz val="11"/>
        <color rgb="FFFF0000"/>
        <name val="Verdana"/>
      </font>
    </ndxf>
  </rcc>
  <rcc rId="1131" sId="2" numFmtId="23">
    <oc r="G1579">
      <v>43668.208333333336</v>
    </oc>
    <nc r="G1579">
      <v>43667.875</v>
    </nc>
  </rcc>
  <rcc rId="1132" sId="2" numFmtId="23">
    <oc r="G1580">
      <v>43669.208333333336</v>
    </oc>
    <nc r="G1580">
      <v>43668.020833333336</v>
    </nc>
  </rcc>
  <rcc rId="1133" sId="2">
    <oc r="G1589">
      <f>IFERROR(IF(ISERROR(SEARCH("dfgg",$B1588)),IF(H1589="",G1588+ROUNDUP(VLOOKUP(D1589,Feuil2!$B$2:$C$250,2,FALSE)*6,0)/6/24,G1588+ROUNDUP(VLOOKUP(D1589,Feuil2!$B$2:$C$250,2,FALSE)*6,0)/6/24+$I$1),G1588+(11/12/24)),"")</f>
    </oc>
    <nc r="G1589">
      <f>IFERROR(IF(ISERROR(SEARCH("dfgg",$B1588)),IF(H1589="",G1588+ROUNDUP(VLOOKUP(D1589,Feuil2!$B$2:$C$250,2,FALSE)*6,0)/6/24,G1588+ROUNDUP(VLOOKUP(D1589,Feuil2!$B$2:$C$250,2,FALSE)*6,0)/6/24+$I$1),G1588+(11/12/24)),"")</f>
    </nc>
  </rcc>
  <rcc rId="1134" sId="2">
    <oc r="G1590">
      <f>IFERROR(IF(ISERROR(SEARCH("dfgg",$B1589)),IF(H1590="",G1589+ROUNDUP(VLOOKUP(D1590,Feuil2!$B$2:$C$250,2,FALSE)*6,0)/6/24,G1589+ROUNDUP(VLOOKUP(D1590,Feuil2!$B$2:$C$250,2,FALSE)*6,0)/6/24+$I$1),G1589+(11/12/24)),"")</f>
    </oc>
    <nc r="G1590">
      <f>IFERROR(IF(ISERROR(SEARCH("dfgg",$B1589)),IF(H1590="",G1589+ROUNDUP(VLOOKUP(D1590,Feuil2!$B$2:$C$250,2,FALSE)*6,0)/6/24,G1589+ROUNDUP(VLOOKUP(D1590,Feuil2!$B$2:$C$250,2,FALSE)*6,0)/6/24+$I$1),G1589+(11/12/24)),"")</f>
    </nc>
  </rcc>
  <rcc rId="1135" sId="2">
    <oc r="G1591">
      <f>IFERROR(IF(ISERROR(SEARCH("dfgg",$B1581)),IF(H1591="",G1581+ROUNDUP(VLOOKUP(D1591,Feuil2!$B$2:$C$250,2,FALSE)*6,0)/6/24,G1581+ROUNDUP(VLOOKUP(D1591,Feuil2!$B$2:$C$250,2,FALSE)*6,0)/6/24+$I$1),G1581+(11/12/24)),"")</f>
    </oc>
    <nc r="G1591">
      <f>IFERROR(IF(ISERROR(SEARCH("dfgg",$B1590)),IF(H1591="",G1590+ROUNDUP(VLOOKUP(D1591,Feuil2!$B$2:$C$250,2,FALSE)*6,0)/6/24,G1590+ROUNDUP(VLOOKUP(D1591,Feuil2!$B$2:$C$250,2,FALSE)*6,0)/6/24+$I$1),G1590+(11/12/24)),"")</f>
    </nc>
  </rcc>
  <rcc rId="1136" sId="2">
    <oc r="G1592">
      <f>IFERROR(IF(ISERROR(SEARCH("dfgg",$B1591)),IF(H1592="",G1591+ROUNDUP(VLOOKUP(D1592,Feuil2!$B$2:$C$250,2,FALSE)*6,0)/6/24,G1591+ROUNDUP(VLOOKUP(D1592,Feuil2!$B$2:$C$250,2,FALSE)*6,0)/6/24+$I$1),G1591+(11/12/24)),"")</f>
    </oc>
    <nc r="G1592">
      <f>IFERROR(IF(ISERROR(SEARCH("dfgg",$B1591)),IF(H1592="",G1591+ROUNDUP(VLOOKUP(D1592,Feuil2!$B$2:$C$250,2,FALSE)*6,0)/6/24,G1591+ROUNDUP(VLOOKUP(D1592,Feuil2!$B$2:$C$250,2,FALSE)*6,0)/6/24+$I$1),G1591+(11/12/24)),"")</f>
    </nc>
  </rcc>
  <rcc rId="1137" sId="2">
    <oc r="G1593">
      <f>IFERROR(IF(ISERROR(SEARCH("dfgg",$B1592)),IF(H1593="",G1592+ROUNDUP(VLOOKUP(D1593,Feuil2!$B$2:$C$250,2,FALSE)*6,0)/6/24,G1592+ROUNDUP(VLOOKUP(D1593,Feuil2!$B$2:$C$250,2,FALSE)*6,0)/6/24+$I$1),G1592+(11/12/24)),"")</f>
    </oc>
    <nc r="G1593">
      <f>IFERROR(IF(ISERROR(SEARCH("dfgg",$B1592)),IF(H1593="",G1592+ROUNDUP(VLOOKUP(D1593,Feuil2!$B$2:$C$250,2,FALSE)*6,0)/6/24,G1592+ROUNDUP(VLOOKUP(D1593,Feuil2!$B$2:$C$250,2,FALSE)*6,0)/6/24+$I$1),G1592+(11/12/24)),"")</f>
    </nc>
  </rcc>
  <rcc rId="1138" sId="2">
    <oc r="G1594">
      <f>IFERROR(IF(ISERROR(SEARCH("dfgg",$B1593)),IF(H1594="",G1593+ROUNDUP(VLOOKUP(D1594,Feuil2!$B$2:$C$250,2,FALSE)*6,0)/6/24,G1593+ROUNDUP(VLOOKUP(D1594,Feuil2!$B$2:$C$250,2,FALSE)*6,0)/6/24+$I$1),G1593+(11/12/24)),"")</f>
    </oc>
    <nc r="G1594">
      <f>IFERROR(IF(ISERROR(SEARCH("dfgg",$B1593)),IF(H1594="",G1593+ROUNDUP(VLOOKUP(D1594,Feuil2!$B$2:$C$250,2,FALSE)*6,0)/6/24,G1593+ROUNDUP(VLOOKUP(D1594,Feuil2!$B$2:$C$250,2,FALSE)*6,0)/6/24+$I$1),G1593+(11/12/24)),"")</f>
    </nc>
  </rcc>
  <rcc rId="1139" sId="2">
    <oc r="G1595">
      <f>IFERROR(IF(ISERROR(SEARCH("dfgg",$B1594)),IF(H1595="",G1594+ROUNDUP(VLOOKUP(D1595,Feuil2!$B$2:$C$250,2,FALSE)*6,0)/6/24,G1594+ROUNDUP(VLOOKUP(D1595,Feuil2!$B$2:$C$250,2,FALSE)*6,0)/6/24+$I$1),G1594+(11/12/24)),"")</f>
    </oc>
    <nc r="G1595">
      <f>IFERROR(IF(ISERROR(SEARCH("dfgg",$B1594)),IF(H1595="",G1594+ROUNDUP(VLOOKUP(D1595,Feuil2!$B$2:$C$250,2,FALSE)*6,0)/6/24,G1594+ROUNDUP(VLOOKUP(D1595,Feuil2!$B$2:$C$250,2,FALSE)*6,0)/6/24+$I$1),G1594+(11/12/24)),"")</f>
    </nc>
  </rcc>
  <rcc rId="1140" sId="2">
    <oc r="G1596">
      <f>IFERROR(IF(ISERROR(SEARCH("dfgg",$B1595)),IF(H1596="",G1595+ROUNDUP(VLOOKUP(D1596,Feuil2!$B$2:$C$250,2,FALSE)*6,0)/6/24,G1595+ROUNDUP(VLOOKUP(D1596,Feuil2!$B$2:$C$250,2,FALSE)*6,0)/6/24+$I$1),G1595+(11/12/24)),"")</f>
    </oc>
    <nc r="G1596">
      <f>IFERROR(IF(ISERROR(SEARCH("dfgg",$B1595)),IF(H1596="",G1595+ROUNDUP(VLOOKUP(D1596,Feuil2!$B$2:$C$250,2,FALSE)*6,0)/6/24,G1595+ROUNDUP(VLOOKUP(D1596,Feuil2!$B$2:$C$250,2,FALSE)*6,0)/6/24+$I$1),G1595+(11/12/24)),"")</f>
    </nc>
  </rcc>
  <rcc rId="1141" sId="2">
    <oc r="G1597">
      <f>IFERROR(IF(ISERROR(SEARCH("dfgg",$B1596)),IF(H1597="",G1596+ROUNDUP(VLOOKUP(D1597,Feuil2!$B$2:$C$250,2,FALSE)*6,0)/6/24,G1596+ROUNDUP(VLOOKUP(D1597,Feuil2!$B$2:$C$250,2,FALSE)*6,0)/6/24+$I$1),G1596+(11/12/24)),"")</f>
    </oc>
    <nc r="G1597">
      <f>IFERROR(IF(ISERROR(SEARCH("dfgg",$B1596)),IF(H1597="",G1596+ROUNDUP(VLOOKUP(D1597,Feuil2!$B$2:$C$250,2,FALSE)*6,0)/6/24,G1596+ROUNDUP(VLOOKUP(D1597,Feuil2!$B$2:$C$250,2,FALSE)*6,0)/6/24+$I$1),G1596+(11/12/24)),"")</f>
    </nc>
  </rcc>
  <rcc rId="1142" sId="2">
    <oc r="G1598">
      <f>IFERROR(IF(ISERROR(SEARCH("dfgg",$B1597)),IF(H1598="",G1597+ROUNDUP(VLOOKUP(D1598,Feuil2!$B$2:$C$250,2,FALSE)*6,0)/6/24,G1597+ROUNDUP(VLOOKUP(D1598,Feuil2!$B$2:$C$250,2,FALSE)*6,0)/6/24+$I$1),G1597+(11/12/24)),"")</f>
    </oc>
    <nc r="G1598">
      <f>IFERROR(IF(ISERROR(SEARCH("dfgg",$B1597)),IF(H1598="",G1597+ROUNDUP(VLOOKUP(D1598,Feuil2!$B$2:$C$250,2,FALSE)*6,0)/6/24,G1597+ROUNDUP(VLOOKUP(D1598,Feuil2!$B$2:$C$250,2,FALSE)*6,0)/6/24+$I$1),G1597+(11/12/24)),"")</f>
    </nc>
  </rcc>
  <rcc rId="1143" sId="2">
    <oc r="G1599">
      <f>IFERROR(IF(ISERROR(SEARCH("dfgg",$B1598)),IF(H1599="",G1598+ROUNDUP(VLOOKUP(D1599,Feuil2!$B$2:$C$250,2,FALSE)*6,0)/6/24,G1598+ROUNDUP(VLOOKUP(D1599,Feuil2!$B$2:$C$250,2,FALSE)*6,0)/6/24+$I$1),G1598+(11/12/24)),"")</f>
    </oc>
    <nc r="G1599">
      <f>IFERROR(IF(ISERROR(SEARCH("dfgg",$B1598)),IF(H1599="",G1598+ROUNDUP(VLOOKUP(D1599,Feuil2!$B$2:$C$250,2,FALSE)*6,0)/6/24,G1598+ROUNDUP(VLOOKUP(D1599,Feuil2!$B$2:$C$250,2,FALSE)*6,0)/6/24+$I$1),G1598+(11/12/24)),"")</f>
    </nc>
  </rcc>
  <rcc rId="1144" sId="2">
    <oc r="G1600">
      <f>IFERROR(IF(ISERROR(SEARCH("dfgg",$B1599)),IF(H1600="",G1599+ROUNDUP(VLOOKUP(D1600,Feuil2!$B$2:$C$250,2,FALSE)*6,0)/6/24,G1599+ROUNDUP(VLOOKUP(D1600,Feuil2!$B$2:$C$250,2,FALSE)*6,0)/6/24+$I$1),G1599+(11/12/24)),"")</f>
    </oc>
    <nc r="G1600">
      <f>IFERROR(IF(ISERROR(SEARCH("dfgg",$B1599)),IF(H1600="",G1599+ROUNDUP(VLOOKUP(D1600,Feuil2!$B$2:$C$250,2,FALSE)*6,0)/6/24,G1599+ROUNDUP(VLOOKUP(D1600,Feuil2!$B$2:$C$250,2,FALSE)*6,0)/6/24+$I$1),G1599+(11/12/24)),"")</f>
    </nc>
  </rcc>
  <rcc rId="1145" sId="2">
    <oc r="G1602">
      <f>IFERROR(IF(ISERROR(SEARCH("dfgg",$B1601)),IF(H1602="",G1601+ROUNDUP(VLOOKUP(D1602,Feuil2!$B$2:$C$250,2,FALSE)*6,0)/6/24,G1601+ROUNDUP(VLOOKUP(D1602,Feuil2!$B$2:$C$250,2,FALSE)*6,0)/6/24+$I$1),G1601+(11/12/24)),"")</f>
    </oc>
    <nc r="G1602">
      <f>IFERROR(IF(ISERROR(SEARCH("dfgg",$B1601)),IF(H1602="",G1601+ROUNDUP(VLOOKUP(D1602,Feuil2!$B$2:$C$250,2,FALSE)*6,0)/6/24,G1601+ROUNDUP(VLOOKUP(D1602,Feuil2!$B$2:$C$250,2,FALSE)*6,0)/6/24+$I$1),G1601+(11/12/24)),"")</f>
    </nc>
  </rcc>
  <rcc rId="1146" sId="2">
    <oc r="G1603">
      <f>IFERROR(IF(ISERROR(SEARCH("dfgg",$B1602)),IF(H1603="",G1602+ROUNDUP(VLOOKUP(D1603,Feuil2!$B$2:$C$250,2,FALSE)*6,0)/6/24,G1602+ROUNDUP(VLOOKUP(D1603,Feuil2!$B$2:$C$250,2,FALSE)*6,0)/6/24+$I$1),G1602+(11/12/24)),"")</f>
    </oc>
    <nc r="G1603">
      <f>IFERROR(IF(ISERROR(SEARCH("dfgg",$B1602)),IF(H1603="",G1602+ROUNDUP(VLOOKUP(D1603,Feuil2!$B$2:$C$250,2,FALSE)*6,0)/6/24,G1602+ROUNDUP(VLOOKUP(D1603,Feuil2!$B$2:$C$250,2,FALSE)*6,0)/6/24+$I$1),G1602+(11/12/24)),"")</f>
    </nc>
  </rcc>
  <rcc rId="1147" sId="2">
    <oc r="G1604">
      <f>IFERROR(IF(ISERROR(SEARCH("dfgg",$B1603)),IF(H1604="",G1603+ROUNDUP(VLOOKUP(D1604,Feuil2!$B$2:$C$250,2,FALSE)*6,0)/6/24,G1603+ROUNDUP(VLOOKUP(D1604,Feuil2!$B$2:$C$250,2,FALSE)*6,0)/6/24+$I$1),G1603+(11/12/24)),"")</f>
    </oc>
    <nc r="G1604">
      <f>IFERROR(IF(ISERROR(SEARCH("dfgg",$B1603)),IF(H1604="",G1603+ROUNDUP(VLOOKUP(D1604,Feuil2!$B$2:$C$250,2,FALSE)*6,0)/6/24,G1603+ROUNDUP(VLOOKUP(D1604,Feuil2!$B$2:$C$250,2,FALSE)*6,0)/6/24+$I$1),G1603+(11/12/24)),"")</f>
    </nc>
  </rcc>
  <rcc rId="1148" sId="2">
    <oc r="G1605">
      <f>IFERROR(IF(ISERROR(SEARCH("dfgg",$B1604)),IF(H1605="",G1604+ROUNDUP(VLOOKUP(D1605,Feuil2!$B$2:$C$250,2,FALSE)*6,0)/6/24,G1604+ROUNDUP(VLOOKUP(D1605,Feuil2!$B$2:$C$250,2,FALSE)*6,0)/6/24+$I$1),G1604+(11/12/24)),"")</f>
    </oc>
    <nc r="G1605">
      <f>IFERROR(IF(ISERROR(SEARCH("dfgg",$B1604)),IF(H1605="",G1604+ROUNDUP(VLOOKUP(D1605,Feuil2!$B$2:$C$250,2,FALSE)*6,0)/6/24,G1604+ROUNDUP(VLOOKUP(D1605,Feuil2!$B$2:$C$250,2,FALSE)*6,0)/6/24+$I$1),G1604+(11/12/24)),"")</f>
    </nc>
  </rcc>
  <rcc rId="1149" sId="2">
    <oc r="G1606">
      <f>IFERROR(IF(ISERROR(SEARCH("dfgg",$B1605)),IF(H1606="",G1605+ROUNDUP(VLOOKUP(D1606,Feuil2!$B$2:$C$250,2,FALSE)*6,0)/6/24,G1605+ROUNDUP(VLOOKUP(D1606,Feuil2!$B$2:$C$250,2,FALSE)*6,0)/6/24+$I$1),G1605+(11/12/24)),"")</f>
    </oc>
    <nc r="G1606">
      <f>IFERROR(IF(ISERROR(SEARCH("dfgg",$B1605)),IF(H1606="",G1605+ROUNDUP(VLOOKUP(D1606,Feuil2!$B$2:$C$250,2,FALSE)*6,0)/6/24,G1605+ROUNDUP(VLOOKUP(D1606,Feuil2!$B$2:$C$250,2,FALSE)*6,0)/6/24+$I$1),G1605+(11/12/24)),"")</f>
    </nc>
  </rcc>
  <rcc rId="1150" sId="2">
    <oc r="G1607">
      <f>IFERROR(IF(ISERROR(SEARCH("dfgg",$B1606)),IF(H1607="",G1606+ROUNDUP(VLOOKUP(D1607,Feuil2!$B$2:$C$250,2,FALSE)*6,0)/6/24,G1606+ROUNDUP(VLOOKUP(D1607,Feuil2!$B$2:$C$250,2,FALSE)*6,0)/6/24+$I$1),G1606+(11/12/24)),"")</f>
    </oc>
    <nc r="G1607">
      <f>IFERROR(IF(ISERROR(SEARCH("dfgg",$B1606)),IF(H1607="",G1606+ROUNDUP(VLOOKUP(D1607,Feuil2!$B$2:$C$250,2,FALSE)*6,0)/6/24,G1606+ROUNDUP(VLOOKUP(D1607,Feuil2!$B$2:$C$250,2,FALSE)*6,0)/6/24+$I$1),G1606+(11/12/24)),"")</f>
    </nc>
  </rcc>
  <rcc rId="1151" sId="2">
    <oc r="G1608">
      <f>IFERROR(IF(ISERROR(SEARCH("dfgg",$B1607)),IF(H1608="",G1607+ROUNDUP(VLOOKUP(D1608,Feuil2!$B$2:$C$250,2,FALSE)*6,0)/6/24,G1607+ROUNDUP(VLOOKUP(D1608,Feuil2!$B$2:$C$250,2,FALSE)*6,0)/6/24+$I$1),G1607+(11/12/24)),"")</f>
    </oc>
    <nc r="G1608">
      <f>IFERROR(IF(ISERROR(SEARCH("dfgg",$B1607)),IF(H1608="",G1607+ROUNDUP(VLOOKUP(D1608,Feuil2!$B$2:$C$250,2,FALSE)*6,0)/6/24,G1607+ROUNDUP(VLOOKUP(D1608,Feuil2!$B$2:$C$250,2,FALSE)*6,0)/6/24+$I$1),G1607+(11/12/24)),"")</f>
    </nc>
  </rcc>
  <rcc rId="1152" sId="2">
    <oc r="G1609">
      <f>IFERROR(IF(ISERROR(SEARCH("dfgg",$B1608)),IF(H1609="",G1608+ROUNDUP(VLOOKUP(D1609,Feuil2!$B$2:$C$250,2,FALSE)*6,0)/6/24,G1608+ROUNDUP(VLOOKUP(D1609,Feuil2!$B$2:$C$250,2,FALSE)*6,0)/6/24+$I$1),G1608+(11/12/24)),"")</f>
    </oc>
    <nc r="G1609">
      <f>IFERROR(IF(ISERROR(SEARCH("dfgg",$B1608)),IF(H1609="",G1608+ROUNDUP(VLOOKUP(D1609,Feuil2!$B$2:$C$250,2,FALSE)*6,0)/6/24,G1608+ROUNDUP(VLOOKUP(D1609,Feuil2!$B$2:$C$250,2,FALSE)*6,0)/6/24+$I$1),G1608+(11/12/24)),"")</f>
    </nc>
  </rcc>
  <rcc rId="1153" sId="2">
    <oc r="G1610">
      <f>IFERROR(IF(ISERROR(SEARCH("dfgg",$B1609)),IF(H1610="",G1609+ROUNDUP(VLOOKUP(D1610,Feuil2!$B$2:$C$250,2,FALSE)*6,0)/6/24,G1609+ROUNDUP(VLOOKUP(D1610,Feuil2!$B$2:$C$250,2,FALSE)*6,0)/6/24+$I$1),G1609+(11/12/24)),"")</f>
    </oc>
    <nc r="G1610">
      <f>IFERROR(IF(ISERROR(SEARCH("dfgg",$B1609)),IF(H1610="",G1609+ROUNDUP(VLOOKUP(D1610,Feuil2!$B$2:$C$250,2,FALSE)*6,0)/6/24,G1609+ROUNDUP(VLOOKUP(D1610,Feuil2!$B$2:$C$250,2,FALSE)*6,0)/6/24+$I$1),G1609+(11/12/24)),"")</f>
    </nc>
  </rcc>
  <rcc rId="1154" sId="2">
    <oc r="G1611">
      <f>IFERROR(IF(ISERROR(SEARCH("dfgg",$B1610)),IF(H1611="",G1610+ROUNDUP(VLOOKUP(D1611,Feuil2!$B$2:$C$250,2,FALSE)*6,0)/6/24,G1610+ROUNDUP(VLOOKUP(D1611,Feuil2!$B$2:$C$250,2,FALSE)*6,0)/6/24+$I$1),G1610+(11/12/24)),"")</f>
    </oc>
    <nc r="G1611">
      <f>IFERROR(IF(ISERROR(SEARCH("dfgg",$B1610)),IF(H1611="",G1610+ROUNDUP(VLOOKUP(D1611,Feuil2!$B$2:$C$250,2,FALSE)*6,0)/6/24,G1610+ROUNDUP(VLOOKUP(D1611,Feuil2!$B$2:$C$250,2,FALSE)*6,0)/6/24+$I$1),G1610+(11/12/24)),"")</f>
    </nc>
  </rcc>
  <rcc rId="1155" sId="2">
    <oc r="G1612">
      <f>IFERROR(IF(ISERROR(SEARCH("dfgg",$B1611)),IF(H1612="",G1611+ROUNDUP(VLOOKUP(D1612,Feuil2!$B$2:$C$250,2,FALSE)*6,0)/6/24,G1611+ROUNDUP(VLOOKUP(D1612,Feuil2!$B$2:$C$250,2,FALSE)*6,0)/6/24+$I$1),G1611+(11/12/24)),"")</f>
    </oc>
    <nc r="G1612">
      <f>IFERROR(IF(ISERROR(SEARCH("dfgg",$B1611)),IF(H1612="",G1611+ROUNDUP(VLOOKUP(D1612,Feuil2!$B$2:$C$250,2,FALSE)*6,0)/6/24,G1611+ROUNDUP(VLOOKUP(D1612,Feuil2!$B$2:$C$250,2,FALSE)*6,0)/6/24+$I$1),G1611+(11/12/24)),"")</f>
    </nc>
  </rcc>
  <rcc rId="1156" sId="2">
    <oc r="G1613">
      <f>IFERROR(IF(ISERROR(SEARCH("dfgg",$B1612)),IF(H1613="",G1612+ROUNDUP(VLOOKUP(D1613,Feuil2!$B$2:$C$250,2,FALSE)*6,0)/6/24,G1612+ROUNDUP(VLOOKUP(D1613,Feuil2!$B$2:$C$250,2,FALSE)*6,0)/6/24+$I$1),G1612+(11/12/24)),"")</f>
    </oc>
    <nc r="G1613">
      <f>IFERROR(IF(ISERROR(SEARCH("dfgg",$B1612)),IF(H1613="",G1612+ROUNDUP(VLOOKUP(D1613,Feuil2!$B$2:$C$250,2,FALSE)*6,0)/6/24,G1612+ROUNDUP(VLOOKUP(D1613,Feuil2!$B$2:$C$250,2,FALSE)*6,0)/6/24+$I$1),G1612+(11/12/24)),"")</f>
    </nc>
  </rcc>
  <rcc rId="1157" sId="2">
    <oc r="G1614">
      <f>IFERROR(IF(ISERROR(SEARCH("dfgg",$B1613)),IF(H1614="",G1613+ROUNDUP(VLOOKUP(D1614,Feuil2!$B$2:$C$250,2,FALSE)*6,0)/6/24,G1613+ROUNDUP(VLOOKUP(D1614,Feuil2!$B$2:$C$250,2,FALSE)*6,0)/6/24+$I$1),G1613+(11/12/24)),"")</f>
    </oc>
    <nc r="G1614">
      <f>IFERROR(IF(ISERROR(SEARCH("dfgg",$B1613)),IF(H1614="",G1613+ROUNDUP(VLOOKUP(D1614,Feuil2!$B$2:$C$250,2,FALSE)*6,0)/6/24,G1613+ROUNDUP(VLOOKUP(D1614,Feuil2!$B$2:$C$250,2,FALSE)*6,0)/6/24+$I$1),G1613+(11/12/24)),"")</f>
    </nc>
  </rcc>
  <rcc rId="1158" sId="2">
    <oc r="G1615">
      <f>IFERROR(IF(ISERROR(SEARCH("dfgg",$B1614)),IF(H1615="",G1614+ROUNDUP(VLOOKUP(D1615,Feuil2!$B$2:$C$250,2,FALSE)*6,0)/6/24,G1614+ROUNDUP(VLOOKUP(D1615,Feuil2!$B$2:$C$250,2,FALSE)*6,0)/6/24+$I$1),G1614+(11/12/24)),"")</f>
    </oc>
    <nc r="G1615">
      <f>IFERROR(IF(ISERROR(SEARCH("dfgg",$B1614)),IF(H1615="",G1614+ROUNDUP(VLOOKUP(D1615,Feuil2!$B$2:$C$250,2,FALSE)*6,0)/6/24,G1614+ROUNDUP(VLOOKUP(D1615,Feuil2!$B$2:$C$250,2,FALSE)*6,0)/6/24+$I$1),G1614+(11/12/24)),"")</f>
    </nc>
  </rcc>
  <rcc rId="1159" sId="2">
    <oc r="G1616">
      <f>IFERROR(IF(ISERROR(SEARCH("dfgg",$B1615)),IF(H1616="",G1615+ROUNDUP(VLOOKUP(D1616,Feuil2!$B$2:$C$250,2,FALSE)*6,0)/6/24,G1615+ROUNDUP(VLOOKUP(D1616,Feuil2!$B$2:$C$250,2,FALSE)*6,0)/6/24+$I$1),G1615+(11/12/24)),"")</f>
    </oc>
    <nc r="G1616">
      <f>IFERROR(IF(ISERROR(SEARCH("dfgg",$B1615)),IF(H1616="",G1615+ROUNDUP(VLOOKUP(D1616,Feuil2!$B$2:$C$250,2,FALSE)*6,0)/6/24,G1615+ROUNDUP(VLOOKUP(D1616,Feuil2!$B$2:$C$250,2,FALSE)*6,0)/6/24+$I$1),G1615+(11/12/24)),"")</f>
    </nc>
  </rcc>
  <rcc rId="1160" sId="2">
    <oc r="G1617">
      <f>IFERROR(IF(ISERROR(SEARCH("dfgg",$B1616)),IF(H1617="",G1616+ROUNDUP(VLOOKUP(D1617,Feuil2!$B$2:$C$250,2,FALSE)*6,0)/6/24,G1616+ROUNDUP(VLOOKUP(D1617,Feuil2!$B$2:$C$250,2,FALSE)*6,0)/6/24+$I$1),G1616+(11/12/24)),"")</f>
    </oc>
    <nc r="G1617">
      <f>IFERROR(IF(ISERROR(SEARCH("dfgg",$B1616)),IF(H1617="",G1616+ROUNDUP(VLOOKUP(D1617,Feuil2!$B$2:$C$250,2,FALSE)*6,0)/6/24,G1616+ROUNDUP(VLOOKUP(D1617,Feuil2!$B$2:$C$250,2,FALSE)*6,0)/6/24+$I$1),G1616+(11/12/24)),"")</f>
    </nc>
  </rcc>
  <rcc rId="1161" sId="2">
    <oc r="G1618">
      <f>IFERROR(IF(ISERROR(SEARCH("dfgg",$B1617)),IF(H1618="",G1617+ROUNDUP(VLOOKUP(D1618,Feuil2!$B$2:$C$250,2,FALSE)*6,0)/6/24,G1617+ROUNDUP(VLOOKUP(D1618,Feuil2!$B$2:$C$250,2,FALSE)*6,0)/6/24+$I$1),G1617+(11/12/24)),"")</f>
    </oc>
    <nc r="G1618">
      <f>IFERROR(IF(ISERROR(SEARCH("dfgg",$B1617)),IF(H1618="",G1617+ROUNDUP(VLOOKUP(D1618,Feuil2!$B$2:$C$250,2,FALSE)*6,0)/6/24,G1617+ROUNDUP(VLOOKUP(D1618,Feuil2!$B$2:$C$250,2,FALSE)*6,0)/6/24+$I$1),G1617+(11/12/24)),"")</f>
    </nc>
  </rcc>
  <rcc rId="1162" sId="2">
    <oc r="G1619">
      <f>IFERROR(IF(ISERROR(SEARCH("dfgg",$B1618)),IF(H1619="",G1618+ROUNDUP(VLOOKUP(D1619,Feuil2!$B$2:$C$250,2,FALSE)*6,0)/6/24,G1618+ROUNDUP(VLOOKUP(D1619,Feuil2!$B$2:$C$250,2,FALSE)*6,0)/6/24+$I$1),G1618+(11/12/24)),"")</f>
    </oc>
    <nc r="G1619">
      <f>IFERROR(IF(ISERROR(SEARCH("dfgg",$B1618)),IF(H1619="",G1618+ROUNDUP(VLOOKUP(D1619,Feuil2!$B$2:$C$250,2,FALSE)*6,0)/6/24,G1618+ROUNDUP(VLOOKUP(D1619,Feuil2!$B$2:$C$250,2,FALSE)*6,0)/6/24+$I$1),G1618+(11/12/24)),"")</f>
    </nc>
  </rcc>
  <rcc rId="1163" sId="2">
    <oc r="G1620">
      <f>IFERROR(IF(ISERROR(SEARCH("dfgg",$B1619)),IF(H1620="",G1619+ROUNDUP(VLOOKUP(D1620,Feuil2!$B$2:$C$250,2,FALSE)*6,0)/6/24,G1619+ROUNDUP(VLOOKUP(D1620,Feuil2!$B$2:$C$250,2,FALSE)*6,0)/6/24+$I$1),G1619+(11/12/24)),"")</f>
    </oc>
    <nc r="G1620">
      <f>IFERROR(IF(ISERROR(SEARCH("dfgg",$B1619)),IF(H1620="",G1619+ROUNDUP(VLOOKUP(D1620,Feuil2!$B$2:$C$250,2,FALSE)*6,0)/6/24,G1619+ROUNDUP(VLOOKUP(D1620,Feuil2!$B$2:$C$250,2,FALSE)*6,0)/6/24+$I$1),G1619+(11/12/24)),"")</f>
    </nc>
  </rcc>
  <rcc rId="1164" sId="2">
    <oc r="G1621">
      <f>IFERROR(IF(ISERROR(SEARCH("dfgg",$B1620)),IF(H1621="",G1620+ROUNDUP(VLOOKUP(D1621,Feuil2!$B$2:$C$250,2,FALSE)*6,0)/6/24,G1620+ROUNDUP(VLOOKUP(D1621,Feuil2!$B$2:$C$250,2,FALSE)*6,0)/6/24+$I$1),G1620+(11/12/24)),"")</f>
    </oc>
    <nc r="G1621">
      <f>IFERROR(IF(ISERROR(SEARCH("dfgg",$B1620)),IF(H1621="",G1620+ROUNDUP(VLOOKUP(D1621,Feuil2!$B$2:$C$250,2,FALSE)*6,0)/6/24,G1620+ROUNDUP(VLOOKUP(D1621,Feuil2!$B$2:$C$250,2,FALSE)*6,0)/6/24+$I$1),G1620+(11/12/24)),"")</f>
    </nc>
  </rcc>
  <rcc rId="1165" sId="2">
    <oc r="G1622">
      <f>IFERROR(IF(ISERROR(SEARCH("dfgg",$B1621)),IF(H1622="",G1621+ROUNDUP(VLOOKUP(D1622,Feuil2!$B$2:$C$250,2,FALSE)*6,0)/6/24,G1621+ROUNDUP(VLOOKUP(D1622,Feuil2!$B$2:$C$250,2,FALSE)*6,0)/6/24+$I$1),G1621+(11/12/24)),"")</f>
    </oc>
    <nc r="G1622">
      <f>IFERROR(IF(ISERROR(SEARCH("dfgg",$B1621)),IF(H1622="",G1621+ROUNDUP(VLOOKUP(D1622,Feuil2!$B$2:$C$250,2,FALSE)*6,0)/6/24,G1621+ROUNDUP(VLOOKUP(D1622,Feuil2!$B$2:$C$250,2,FALSE)*6,0)/6/24+$I$1),G1621+(11/12/24)),"")</f>
    </nc>
  </rcc>
  <rcc rId="1166" sId="2">
    <oc r="G1623">
      <f>IFERROR(IF(ISERROR(SEARCH("dfgg",$B1622)),IF(H1623="",G1622+ROUNDUP(VLOOKUP(D1623,Feuil2!$B$2:$C$250,2,FALSE)*6,0)/6/24,G1622+ROUNDUP(VLOOKUP(D1623,Feuil2!$B$2:$C$250,2,FALSE)*6,0)/6/24+$I$1),G1622+(11/12/24)),"")</f>
    </oc>
    <nc r="G1623">
      <f>IFERROR(IF(ISERROR(SEARCH("dfgg",$B1622)),IF(H1623="",G1622+ROUNDUP(VLOOKUP(D1623,Feuil2!$B$2:$C$250,2,FALSE)*6,0)/6/24,G1622+ROUNDUP(VLOOKUP(D1623,Feuil2!$B$2:$C$250,2,FALSE)*6,0)/6/24+$I$1),G1622+(11/12/24)),"")</f>
    </nc>
  </rcc>
  <rcc rId="1167" sId="2">
    <oc r="G1624">
      <f>IFERROR(IF(ISERROR(SEARCH("dfgg",$B1623)),IF(H1624="",G1623+ROUNDUP(VLOOKUP(D1624,Feuil2!$B$2:$C$250,2,FALSE)*6,0)/6/24,G1623+ROUNDUP(VLOOKUP(D1624,Feuil2!$B$2:$C$250,2,FALSE)*6,0)/6/24+$I$1),G1623+(11/12/24)),"")</f>
    </oc>
    <nc r="G1624">
      <f>IFERROR(IF(ISERROR(SEARCH("dfgg",$B1623)),IF(H1624="",G1623+ROUNDUP(VLOOKUP(D1624,Feuil2!$B$2:$C$250,2,FALSE)*6,0)/6/24,G1623+ROUNDUP(VLOOKUP(D1624,Feuil2!$B$2:$C$250,2,FALSE)*6,0)/6/24+$I$1),G1623+(11/12/24)),"")</f>
    </nc>
  </rcc>
  <rcc rId="1168" sId="2">
    <oc r="G1625">
      <f>IFERROR(IF(ISERROR(SEARCH("dfgg",$B1624)),IF(H1625="",G1624+ROUNDUP(VLOOKUP(D1625,Feuil2!$B$2:$C$250,2,FALSE)*6,0)/6/24,G1624+ROUNDUP(VLOOKUP(D1625,Feuil2!$B$2:$C$250,2,FALSE)*6,0)/6/24+$I$1),G1624+(11/12/24)),"")</f>
    </oc>
    <nc r="G1625">
      <f>IFERROR(IF(ISERROR(SEARCH("dfgg",$B1624)),IF(H1625="",G1624+ROUNDUP(VLOOKUP(D1625,Feuil2!$B$2:$C$250,2,FALSE)*6,0)/6/24,G1624+ROUNDUP(VLOOKUP(D1625,Feuil2!$B$2:$C$250,2,FALSE)*6,0)/6/24+$I$1),G1624+(11/12/24)),"")</f>
    </nc>
  </rcc>
  <rrc rId="1169" sId="2" ref="A1581:XFD1581" action="insertRow">
    <undo index="65535" exp="area" ref3D="1" dr="$F$1:$F$1048576" dn="Z_F75A0FC8_0A1B_4DE0_9A32_5143F6752B3E_.wvu.Cols" sId="2"/>
  </rrc>
  <rm rId="1170" sheetId="2" source="A1575:XFD1575" destination="A1581:XFD1581" sourceSheetId="2">
    <rfmt sheetId="2" xfDxf="1" sqref="A1581:XFD1581" start="0" length="0">
      <dxf>
        <alignment horizontal="center" vertical="center"/>
      </dxf>
    </rfmt>
    <rfmt sheetId="2" sqref="A158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581" start="0" length="0">
      <dxf>
        <font>
          <b/>
          <sz val="10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</border>
      </dxf>
    </rfmt>
    <rfmt sheetId="2" sqref="C1581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D1581" start="0" length="0">
      <dxf>
        <font>
          <b/>
          <sz val="10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</dxf>
    </rfmt>
    <rfmt sheetId="2" sqref="E1581" start="0" length="0">
      <dxf>
        <font>
          <sz val="10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</dxf>
    </rfmt>
    <rfmt sheetId="2" sqref="F1581" start="0" length="0">
      <dxf>
        <font>
          <sz val="10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</border>
      </dxf>
    </rfmt>
    <rfmt sheetId="2" sqref="G1581" start="0" length="0">
      <dxf>
        <font>
          <sz val="10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581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581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J1581" start="0" length="0">
      <dxf>
        <numFmt numFmtId="167" formatCode="dd\.mm\.yyyy;@"/>
      </dxf>
    </rfmt>
  </rm>
  <rrc rId="1171" sId="2" ref="A1575:XFD1575" action="deleteRow">
    <undo index="65535" exp="area" ref3D="1" dr="$F$1:$F$1048576" dn="Z_F75A0FC8_0A1B_4DE0_9A32_5143F6752B3E_.wvu.Cols" sId="2"/>
    <rfmt sheetId="2" xfDxf="1" sqref="A1575:XFD1575" start="0" length="0">
      <dxf>
        <alignment horizontal="center" vertical="center"/>
      </dxf>
    </rfmt>
    <rfmt sheetId="2" sqref="A157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75" start="0" length="0">
      <dxf>
        <font>
          <sz val="10"/>
          <color auto="1"/>
          <name val="MS Sans Serif"/>
          <family val="2"/>
          <scheme val="none"/>
        </font>
      </dxf>
    </rfmt>
    <rfmt sheetId="2" sqref="C1575" start="0" length="0">
      <dxf>
        <alignment horizontal="general" vertical="bottom"/>
      </dxf>
    </rfmt>
    <rfmt sheetId="2" sqref="D1575" start="0" length="0">
      <dxf>
        <font>
          <sz val="10"/>
          <color auto="1"/>
          <name val="MS Sans Serif"/>
          <family val="2"/>
          <scheme val="none"/>
        </font>
      </dxf>
    </rfmt>
    <rfmt sheetId="2" sqref="E1575" start="0" length="0">
      <dxf>
        <font>
          <sz val="10"/>
          <color auto="1"/>
          <name val="MS Sans Serif"/>
          <family val="2"/>
          <scheme val="none"/>
        </font>
      </dxf>
    </rfmt>
    <rfmt sheetId="2" sqref="F1575" start="0" length="0">
      <dxf>
        <font>
          <sz val="10"/>
          <color auto="1"/>
          <name val="MS Sans Serif"/>
          <family val="2"/>
          <scheme val="none"/>
        </font>
      </dxf>
    </rfmt>
    <rfmt sheetId="2" sqref="G1575" start="0" length="0">
      <dxf>
        <font>
          <sz val="10"/>
          <color auto="1"/>
          <name val="MS Sans Serif"/>
          <family val="2"/>
          <scheme val="none"/>
        </font>
      </dxf>
    </rfmt>
    <rfmt sheetId="2" sqref="H1575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75" start="0" length="0">
      <dxf>
        <numFmt numFmtId="167" formatCode="dd\.mm\.yyyy;@"/>
      </dxf>
    </rfmt>
  </rrc>
  <rrc rId="1172" sId="2" ref="A1582:XFD1582" action="insertRow">
    <undo index="65535" exp="area" ref3D="1" dr="$F$1:$F$1048576" dn="Z_F75A0FC8_0A1B_4DE0_9A32_5143F6752B3E_.wvu.Cols" sId="2"/>
  </rrc>
  <rcc rId="1173" sId="2" xfDxf="1" dxf="1">
    <nc r="C1582">
      <v>3031033</v>
    </nc>
    <ndxf>
      <font>
        <sz val="11"/>
        <color rgb="FF000000"/>
        <name val="Verdana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174" sId="2" xfDxf="1" dxf="1">
    <nc r="D1582">
      <v>22000105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</border>
    </ndxf>
  </rcc>
  <rcc rId="1175" sId="2" xfDxf="1" dxf="1">
    <nc r="B1582" t="inlineStr">
      <is>
        <t>SCE Cafe-Chocolat C12 FUT/0315</t>
      </is>
    </nc>
    <ndxf>
      <font>
        <sz val="11"/>
        <name val="Verdana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top style="thin">
          <color indexed="64"/>
        </top>
      </border>
    </ndxf>
  </rcc>
  <rcc rId="1176" sId="2">
    <nc r="E1582">
      <v>1300</v>
    </nc>
  </rcc>
  <rcc rId="1177" sId="2">
    <oc r="G1580">
      <f>IFERROR(IF(ISERROR(SEARCH("dfgg",$B1574)),IF(H1580="",G1574+ROUNDUP(VLOOKUP(D1580,Feuil2!$B$2:$C$250,2,FALSE)*6,0)/6/24,G1574+ROUNDUP(VLOOKUP(D1580,Feuil2!$B$2:$C$250,2,FALSE)*6,0)/6/24+$I$1),G1574+(11/12/24)),"")</f>
    </oc>
    <nc r="G1580">
      <f>IFERROR(IF(ISERROR(SEARCH("dfgg",$B1579)),IF(H1580="",G1579+ROUNDUP(VLOOKUP(D1580,Feuil2!$B$2:$C$250,2,FALSE)*6,0)/6/24,G1579+ROUNDUP(VLOOKUP(D1580,Feuil2!$B$2:$C$250,2,FALSE)*6,0)/6/24+$I$1),G1579+(11/12/24)),"")</f>
    </nc>
  </rcc>
  <rrc rId="1178" sId="2" ref="A1581:XFD1581" action="insertRow">
    <undo index="65535" exp="area" ref3D="1" dr="$F$1:$F$1048576" dn="Z_F75A0FC8_0A1B_4DE0_9A32_5143F6752B3E_.wvu.Cols" sId="2"/>
  </rrc>
  <rfmt sheetId="2" sqref="B1581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581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1179" sId="2" odxf="1" dxf="1">
    <nc r="D1581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581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581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fmt sheetId="2" sqref="L1581" start="0" length="0">
    <dxf>
      <numFmt numFmtId="19" formatCode="dd/mm/yyyy"/>
    </dxf>
  </rfmt>
  <rrc rId="1180" sId="2" ref="A1583:XFD1583" action="insertRow">
    <undo index="65535" exp="area" ref3D="1" dr="$F$1:$F$1048576" dn="Z_F75A0FC8_0A1B_4DE0_9A32_5143F6752B3E_.wvu.Cols" sId="2"/>
  </rrc>
  <rfmt sheetId="2" sqref="B1583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583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D1583" start="0" length="0">
    <dxf>
      <font>
        <b/>
        <sz val="8"/>
        <color rgb="FF000000"/>
        <name val="Verdana"/>
      </font>
      <fill>
        <patternFill>
          <bgColor theme="9" tint="0.59999389629810485"/>
        </patternFill>
      </fill>
    </dxf>
  </rfmt>
  <rfmt sheetId="2" sqref="E1583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583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fmt sheetId="2" sqref="L1583" start="0" length="0">
    <dxf>
      <numFmt numFmtId="19" formatCode="dd/mm/yyyy"/>
    </dxf>
  </rfmt>
  <rcc rId="1181" sId="2">
    <nc r="D1583" t="inlineStr">
      <is>
        <t>RINÇAGE</t>
      </is>
    </nc>
  </rcc>
  <rcc rId="1182" sId="2">
    <nc r="G1581">
      <f>IFERROR(IF(ISERROR(SEARCH("dfgg",$B1580)),IF(H1581="",G1580+ROUNDUP(VLOOKUP(D1581,Feuil2!$B$2:$C$250,2,FALSE)*6,0)/6/24,G1580+ROUNDUP(VLOOKUP(D1581,Feuil2!$B$2:$C$250,2,FALSE)*6,0)/6/24+$I$1),G1580+(11/12/24)),"")</f>
    </nc>
  </rcc>
  <rcc rId="1183" sId="2">
    <oc r="G1582">
      <f>IFERROR(IF(ISERROR(SEARCH("dfgg",$B1582)),IF(H1581="",G1582+ROUNDUP(VLOOKUP(D1581,Feuil2!$B$2:$C$250,2,FALSE)*6,0)/6/24,G1582+ROUNDUP(VLOOKUP(D1581,Feuil2!$B$2:$C$250,2,FALSE)*6,0)/6/24+$I$1),G1582+(11/12/24)),"")</f>
    </oc>
    <nc r="G1582">
      <f>IFERROR(IF(ISERROR(SEARCH("dfgg",$B1581)),IF(H1582="",G1581+ROUNDUP(VLOOKUP(D1582,Feuil2!$B$2:$C$250,2,FALSE)*6,0)/6/24,G1581+ROUNDUP(VLOOKUP(D1582,Feuil2!$B$2:$C$250,2,FALSE)*6,0)/6/24+$I$1),G1581+(11/12/24)),"")</f>
    </nc>
  </rcc>
  <rcc rId="1184" sId="2">
    <nc r="G1583">
      <f>IFERROR(IF(ISERROR(SEARCH("dfgg",$B1582)),IF(H1583="",G1582+ROUNDUP(VLOOKUP(D1583,Feuil2!$B$2:$C$250,2,FALSE)*6,0)/6/24,G1582+ROUNDUP(VLOOKUP(D1583,Feuil2!$B$2:$C$250,2,FALSE)*6,0)/6/24+$I$1),G1582+(11/12/24)),"")</f>
    </nc>
  </rcc>
  <rcc rId="1185" sId="2">
    <nc r="G1584">
      <f>IFERROR(IF(ISERROR(SEARCH("dfgg",$B1583)),IF(H1584="",G1583+ROUNDUP(VLOOKUP(D1584,Feuil2!$B$2:$C$250,2,FALSE)*6,0)/6/24,G1583+ROUNDUP(VLOOKUP(D1584,Feuil2!$B$2:$C$250,2,FALSE)*6,0)/6/24+$I$1),G1583+(11/12/24)),"")</f>
    </nc>
  </rcc>
  <rcc rId="1186" sId="2">
    <oc r="G1585">
      <f>IFERROR(IF(ISERROR(SEARCH("dfgg",$B1590)),IF(H1582="",G1590+ROUNDUP(VLOOKUP(D1582,Feuil2!$B$2:$C$250,2,FALSE)*6,0)/6/24,G1590+ROUNDUP(VLOOKUP(D1582,Feuil2!$B$2:$C$250,2,FALSE)*6,0)/6/24+$I$1),G1590+(11/12/24)),"")</f>
    </oc>
    <nc r="G1585">
      <f>IFERROR(IF(ISERROR(SEARCH("dfgg",$B1584)),IF(H1585="",G1584+ROUNDUP(VLOOKUP(D1585,Feuil2!$B$2:$C$250,2,FALSE)*6,0)/6/24,G1584+ROUNDUP(VLOOKUP(D1585,Feuil2!$B$2:$C$250,2,FALSE)*6,0)/6/24+$I$1),G1584+(11/12/24)),"")</f>
    </nc>
  </rcc>
  <rcc rId="1187" sId="2">
    <oc r="G1586">
      <f>IFERROR(IF(ISERROR(SEARCH("dfgg",$B1580)),IF(H1583="",G1580+ROUNDUP(VLOOKUP(D1583,Feuil2!$B$2:$C$250,2,FALSE)*6,0)/6/24,G1580+ROUNDUP(VLOOKUP(D1583,Feuil2!$B$2:$C$250,2,FALSE)*6,0)/6/24+$I$1),G1580+(11/12/24)),"")</f>
    </oc>
    <nc r="G1586">
      <f>IFERROR(IF(ISERROR(SEARCH("dfgg",$B1585)),IF(H1586="",G1585+ROUNDUP(VLOOKUP(D1586,Feuil2!$B$2:$C$250,2,FALSE)*6,0)/6/24,G1585+ROUNDUP(VLOOKUP(D1586,Feuil2!$B$2:$C$250,2,FALSE)*6,0)/6/24+$I$1),G1585+(11/12/24)),"")</f>
    </nc>
  </rcc>
  <rcc rId="1188" sId="2">
    <oc r="G1587">
      <f>IFERROR(IF(ISERROR(SEARCH("dfgg",$B1583)),IF(H1584="",G1583+ROUNDUP(VLOOKUP(D1584,Feuil2!$B$2:$C$250,2,FALSE)*6,0)/6/24,G1583+ROUNDUP(VLOOKUP(D1584,Feuil2!$B$2:$C$250,2,FALSE)*6,0)/6/24+$I$1),G1583+(11/12/24)),"")</f>
    </oc>
    <nc r="G1587">
      <f>IFERROR(IF(ISERROR(SEARCH("dfgg",$B1586)),IF(H1587="",G1586+ROUNDUP(VLOOKUP(D1587,Feuil2!$B$2:$C$250,2,FALSE)*6,0)/6/24,G1586+ROUNDUP(VLOOKUP(D1587,Feuil2!$B$2:$C$250,2,FALSE)*6,0)/6/24+$I$1),G1586+(11/12/24)),"")</f>
    </nc>
  </rcc>
  <rcc rId="1189" sId="2">
    <oc r="G1588">
      <f>IFERROR(IF(ISERROR(SEARCH("dfgg",$B1584)),IF(H1585="",G1584+ROUNDUP(VLOOKUP(D1585,Feuil2!$B$2:$C$250,2,FALSE)*6,0)/6/24,G1584+ROUNDUP(VLOOKUP(D1585,Feuil2!$B$2:$C$250,2,FALSE)*6,0)/6/24+$I$1),G1584+(11/12/24)),"")</f>
    </oc>
    <nc r="G1588">
      <f>IFERROR(IF(ISERROR(SEARCH("dfgg",$B1587)),IF(H1588="",G1587+ROUNDUP(VLOOKUP(D1588,Feuil2!$B$2:$C$250,2,FALSE)*6,0)/6/24,G1587+ROUNDUP(VLOOKUP(D1588,Feuil2!$B$2:$C$250,2,FALSE)*6,0)/6/24+$I$1),G1587+(11/12/24)),"")</f>
    </nc>
  </rcc>
  <rcc rId="1190" sId="2">
    <oc r="G1589">
      <f>IFERROR(IF(ISERROR(SEARCH("dfgg",$B1585)),IF(H1586="",G1585+ROUNDUP(VLOOKUP(D1586,Feuil2!$B$2:$C$250,2,FALSE)*6,0)/6/24,G1585+ROUNDUP(VLOOKUP(D1586,Feuil2!$B$2:$C$250,2,FALSE)*6,0)/6/24+$I$1),G1585+(11/12/24)),"")</f>
    </oc>
    <nc r="G1589">
      <f>IFERROR(IF(ISERROR(SEARCH("dfgg",$B1588)),IF(H1589="",G1588+ROUNDUP(VLOOKUP(D1589,Feuil2!$B$2:$C$250,2,FALSE)*6,0)/6/24,G1588+ROUNDUP(VLOOKUP(D1589,Feuil2!$B$2:$C$250,2,FALSE)*6,0)/6/24+$I$1),G1588+(11/12/24)),"")</f>
    </nc>
  </rcc>
  <rcc rId="1191" sId="2">
    <oc r="G1590">
      <f>IFERROR(IF(ISERROR(SEARCH("dfgg",$B1586)),IF(H1587="",G1586+ROUNDUP(VLOOKUP(D1587,Feuil2!$B$2:$C$250,2,FALSE)*6,0)/6/24,G1586+ROUNDUP(VLOOKUP(D1587,Feuil2!$B$2:$C$250,2,FALSE)*6,0)/6/24+$I$1),G1586+(11/12/24)),"")</f>
    </oc>
    <nc r="G1590">
      <f>IFERROR(IF(ISERROR(SEARCH("dfgg",$B1589)),IF(H1590="",G1589+ROUNDUP(VLOOKUP(D1590,Feuil2!$B$2:$C$250,2,FALSE)*6,0)/6/24,G1589+ROUNDUP(VLOOKUP(D1590,Feuil2!$B$2:$C$250,2,FALSE)*6,0)/6/24+$I$1),G1589+(11/12/24)),"")</f>
    </nc>
  </rcc>
  <rcc rId="1192" sId="2">
    <oc r="G1591">
      <f>IFERROR(IF(ISERROR(SEARCH("dfgg",$B1587)),IF(H1588="",G1587+ROUNDUP(VLOOKUP(D1588,Feuil2!$B$2:$C$250,2,FALSE)*6,0)/6/24,G1587+ROUNDUP(VLOOKUP(D1588,Feuil2!$B$2:$C$250,2,FALSE)*6,0)/6/24+$I$1),G1587+(11/12/24)),"")</f>
    </oc>
    <nc r="G1591">
      <f>IFERROR(IF(ISERROR(SEARCH("dfgg",$B1590)),IF(H1591="",G1590+ROUNDUP(VLOOKUP(D1591,Feuil2!$B$2:$C$250,2,FALSE)*6,0)/6/24,G1590+ROUNDUP(VLOOKUP(D1591,Feuil2!$B$2:$C$250,2,FALSE)*6,0)/6/24+$I$1),G1590+(11/12/24)),"")</f>
    </nc>
  </rcc>
  <rfmt sheetId="2" sqref="B1604" start="0" length="0">
    <dxf>
      <fill>
        <patternFill>
          <bgColor theme="4" tint="0.59999389629810485"/>
        </patternFill>
      </fill>
    </dxf>
  </rfmt>
  <rcc rId="1193" sId="2" odxf="1" dxf="1">
    <oc r="C1604" t="inlineStr">
      <is>
        <t>NETTOYAGE INTERMÉDIAIRE ATELIER</t>
      </is>
    </oc>
    <nc r="C1604"/>
    <odxf>
      <font>
        <b/>
        <sz val="11"/>
        <name val="Verdana"/>
      </font>
      <fill>
        <patternFill>
          <bgColor theme="5" tint="0.59999389629810485"/>
        </patternFill>
      </fill>
      <alignment wrapText="0"/>
    </odxf>
    <ndxf>
      <font>
        <b val="0"/>
        <sz val="11"/>
        <color rgb="FF000000"/>
        <name val="Verdana"/>
      </font>
      <fill>
        <patternFill>
          <bgColor theme="4" tint="0.59999389629810485"/>
        </patternFill>
      </fill>
      <alignment wrapText="1"/>
    </ndxf>
  </rcc>
  <rcc rId="1194" sId="2" odxf="1" dxf="1">
    <nc r="D1604" t="inlineStr">
      <is>
        <t>NEP</t>
      </is>
    </nc>
    <odxf>
      <fill>
        <patternFill>
          <bgColor theme="5" tint="0.59999389629810485"/>
        </patternFill>
      </fill>
    </odxf>
    <ndxf>
      <fill>
        <patternFill>
          <bgColor theme="4" tint="0.59999389629810485"/>
        </patternFill>
      </fill>
    </ndxf>
  </rcc>
  <rfmt sheetId="2" sqref="E1604" start="0" length="0">
    <dxf>
      <fill>
        <patternFill>
          <bgColor theme="4" tint="0.59999389629810485"/>
        </patternFill>
      </fill>
    </dxf>
  </rfmt>
  <rfmt sheetId="2" sqref="F1604" start="0" length="0">
    <dxf>
      <fill>
        <patternFill>
          <bgColor theme="4" tint="0.59999389629810485"/>
        </patternFill>
      </fill>
    </dxf>
  </rfmt>
  <rcc rId="1195" sId="2">
    <oc r="G1604">
      <v>43670.291666666664</v>
    </oc>
    <nc r="G1604">
      <f>IFERROR(IF(ISERROR(SEARCH("dfgg",$B1603)),IF(H1604="",G1603+ROUNDUP(VLOOKUP(D1604,Feuil2!$B$2:$C$250,2,FALSE)*6,0)/6/24,G1603+ROUNDUP(VLOOKUP(D1604,Feuil2!$B$2:$C$250,2,FALSE)*6,0)/6/24+$I$1),G1603+(11/12/24)),"")</f>
    </nc>
  </rcc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0" sId="2">
    <oc r="G1581">
      <f>IFERROR(IF(ISERROR(SEARCH("dfgg",$B1580)),IF(H1581="",G1580+ROUNDUP(VLOOKUP(D1581,Feuil2!$B$2:$C$250,2,FALSE)*6,0)/6/24,G1580+ROUNDUP(VLOOKUP(D1581,Feuil2!$B$2:$C$250,2,FALSE)*6,0)/6/24+$I$1),G1580+(11/12/24)),"")</f>
    </oc>
    <nc r="G1581">
      <f>IFERROR(IF(ISERROR(SEARCH("dfgg",$B1580)),IF(H1581="",G1580+ROUNDUP(VLOOKUP(D1581,Feuil2!$B$2:$C$250,2,FALSE)*6,0)/6/24,G1580+ROUNDUP(VLOOKUP(D1581,Feuil2!$B$2:$C$250,2,FALSE)*6,0)/6/24+$I$1),G1580+(11/12/24)),"")</f>
    </nc>
  </rcc>
  <rcc rId="1201" sId="2">
    <oc r="D1578" t="inlineStr">
      <is>
        <t>LUNDI</t>
      </is>
    </oc>
    <nc r="D1578" t="inlineStr">
      <is>
        <t>dimanche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2" sId="2">
    <nc r="I1580" t="inlineStr">
      <is>
        <t>EN SEAUX</t>
      </is>
    </nc>
  </rcc>
  <rfmt sheetId="2" sqref="I1580" start="0" length="2147483647">
    <dxf>
      <font>
        <sz val="11"/>
      </font>
    </dxf>
  </rfmt>
  <rfmt sheetId="2" sqref="I1580" start="0" length="2147483647">
    <dxf>
      <font>
        <sz val="12"/>
      </font>
    </dxf>
  </rfmt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1580:XFD1580">
    <dxf>
      <alignment wrapText="1"/>
    </dxf>
  </rfmt>
  <rcc rId="1211" sId="2">
    <oc r="I1580" t="inlineStr">
      <is>
        <t>EN SEAUX</t>
      </is>
    </oc>
    <nc r="I1580" t="inlineStr">
      <is>
        <t>EN SEAUX + METTRE EN CHAMBRE FROIDE NÉGATIVE</t>
      </is>
    </nc>
  </rcc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Feuil2!$B$1:$C$205</formula>
    <oldFormula>Feuil2!$B$1:$C$205</oldFormula>
  </rdn>
  <rcv guid="{F75A0FC8-0A1B-4DE0-9A32-5143F6752B3E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1" sId="2">
    <oc r="H1586" t="inlineStr">
      <is>
        <t>[Z.500] démarrage 18H lundi 22/07/2019</t>
      </is>
    </oc>
    <nc r="H1586" t="inlineStr">
      <is>
        <t>[Z.500] démarrage 19H30 lundi 22/07/2019</t>
      </is>
    </nc>
  </rcc>
  <rcv guid="{80E8011E-8CC6-40AA-A1BE-46C0FB529EE2}" action="delete"/>
  <rdn rId="0" localSheetId="2" customView="1" name="Z_80E8011E_8CC6_40AA_A1BE_46C0FB529EE2_.wvu.PrintArea" hidden="1" oldHidden="1">
    <formula>PHS!$B$201:$I$224</formula>
    <oldFormula>PHS!$B$201:$I$224</oldFormula>
  </rdn>
  <rdn rId="0" localSheetId="2" customView="1" name="Z_80E8011E_8CC6_40AA_A1BE_46C0FB529EE2_.wvu.PrintTitles" hidden="1" oldHidden="1">
    <formula>PHS!$1:$1</formula>
    <oldFormula>PHS!$1:$1</oldFormula>
  </rdn>
  <rdn rId="0" localSheetId="3" customView="1" name="Z_80E8011E_8CC6_40AA_A1BE_46C0FB529EE2_.wvu.FilterData" hidden="1" oldHidden="1">
    <formula>Feuil2!$B$1:$C$205</formula>
    <oldFormula>Feuil2!$B$1:$C$203</oldFormula>
  </rdn>
  <rcv guid="{80E8011E-8CC6-40AA-A1BE-46C0FB529EE2}" action="add"/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5" sId="2" numFmtId="23">
    <oc r="G1579">
      <v>43668.020833333336</v>
    </oc>
    <nc r="G1579">
      <v>43668.0625</v>
    </nc>
  </rcc>
  <rcv guid="{80E8011E-8CC6-40AA-A1BE-46C0FB529EE2}" action="delete"/>
  <rdn rId="0" localSheetId="2" customView="1" name="Z_80E8011E_8CC6_40AA_A1BE_46C0FB529EE2_.wvu.PrintArea" hidden="1" oldHidden="1">
    <formula>PHS!$B$201:$I$224</formula>
    <oldFormula>PHS!$B$201:$I$224</oldFormula>
  </rdn>
  <rdn rId="0" localSheetId="2" customView="1" name="Z_80E8011E_8CC6_40AA_A1BE_46C0FB529EE2_.wvu.PrintTitles" hidden="1" oldHidden="1">
    <formula>PHS!$1:$1</formula>
    <oldFormula>PHS!$1:$1</oldFormula>
  </rdn>
  <rdn rId="0" localSheetId="3" customView="1" name="Z_80E8011E_8CC6_40AA_A1BE_46C0FB529EE2_.wvu.FilterData" hidden="1" oldHidden="1">
    <formula>Feuil2!$B$1:$C$205</formula>
    <oldFormula>Feuil2!$B$1:$C$205</oldFormula>
  </rdn>
  <rcv guid="{80E8011E-8CC6-40AA-A1BE-46C0FB529EE2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CCB14D7-39B9-453A-BF20-39B53EFE65BB}" action="delete"/>
  <rdn rId="0" localSheetId="2" customView="1" name="Z_5CCB14D7_39B9_453A_BF20_39B53EFE65BB_.wvu.PrintArea" hidden="1" oldHidden="1">
    <formula>PHS!$A$1521:$I$1557</formula>
    <oldFormula>PHS!$A$1521:$I$1557</oldFormula>
  </rdn>
  <rdn rId="0" localSheetId="2" customView="1" name="Z_5CCB14D7_39B9_453A_BF20_39B53EFE65BB_.wvu.PrintTitles" hidden="1" oldHidden="1">
    <formula>PHS!$1:$1</formula>
    <oldFormula>PHS!$1:$1</oldFormula>
  </rdn>
  <rdn rId="0" localSheetId="3" customView="1" name="Z_5CCB14D7_39B9_453A_BF20_39B53EFE65BB_.wvu.FilterData" hidden="1" oldHidden="1">
    <formula>Feuil2!$B$1:$C$205</formula>
    <oldFormula>Feuil2!$B$1:$C$205</oldFormula>
  </rdn>
  <rcv guid="{5CCB14D7-39B9-453A-BF20-39B53EFE65BB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6" sId="2">
    <oc r="H1586" t="inlineStr">
      <is>
        <t>[Z.500] démarrage 19H30 lundi 22/07/2019</t>
      </is>
    </oc>
    <nc r="H1586" t="inlineStr">
      <is>
        <t>FAIT</t>
      </is>
    </nc>
  </rcc>
  <rcc rId="1237" sId="2" odxf="1" dxf="1">
    <oc r="H1587" t="inlineStr">
      <is>
        <t>[Z.500]</t>
      </is>
    </oc>
    <nc r="H1587" t="inlineStr">
      <is>
        <t>FAIT</t>
      </is>
    </nc>
    <odxf>
      <font>
        <sz val="12"/>
        <color indexed="10"/>
        <name val="Calibri"/>
        <scheme val="minor"/>
      </font>
    </odxf>
    <ndxf>
      <font>
        <sz val="12"/>
        <color indexed="10"/>
        <name val="Calibri"/>
        <scheme val="minor"/>
      </font>
    </ndxf>
  </rcc>
  <rcc rId="1238" sId="2">
    <oc r="H1588" t="inlineStr">
      <is>
        <t>[Z.500]</t>
      </is>
    </oc>
    <nc r="H1588" t="inlineStr">
      <is>
        <t>FAIT</t>
      </is>
    </nc>
  </rcc>
  <rcc rId="1239" sId="2">
    <oc r="H1589" t="inlineStr">
      <is>
        <t>[Z.500]</t>
      </is>
    </oc>
    <nc r="H1589" t="inlineStr">
      <is>
        <t>FAIT</t>
      </is>
    </nc>
  </rcc>
  <rcc rId="1240" sId="2">
    <oc r="H1590" t="inlineStr">
      <is>
        <t>[Z.500]</t>
      </is>
    </oc>
    <nc r="H1590" t="inlineStr">
      <is>
        <t>FAIT</t>
      </is>
    </nc>
  </rcc>
  <rcc rId="1241" sId="2">
    <oc r="H1591" t="inlineStr">
      <is>
        <t>[Z.500]</t>
      </is>
    </oc>
    <nc r="H1591" t="inlineStr">
      <is>
        <t>FAIT</t>
      </is>
    </nc>
  </rcc>
  <rcc rId="1242" sId="2">
    <oc r="H1592" t="inlineStr">
      <is>
        <t>[Z.500]</t>
      </is>
    </oc>
    <nc r="H1592" t="inlineStr">
      <is>
        <t>FAIT</t>
      </is>
    </nc>
  </rcc>
  <rcc rId="1243" sId="2">
    <oc r="H1593" t="inlineStr">
      <is>
        <t>[Z.500]</t>
      </is>
    </oc>
    <nc r="H1593" t="inlineStr">
      <is>
        <t>FAIT</t>
      </is>
    </nc>
  </rcc>
  <rcc rId="1244" sId="2">
    <oc r="H1595" t="inlineStr">
      <is>
        <t>[Z.500]</t>
      </is>
    </oc>
    <nc r="H1595" t="inlineStr">
      <is>
        <t>FAIT</t>
      </is>
    </nc>
  </rcc>
  <rcv guid="{80E8011E-8CC6-40AA-A1BE-46C0FB529EE2}" action="delete"/>
  <rdn rId="0" localSheetId="2" customView="1" name="Z_80E8011E_8CC6_40AA_A1BE_46C0FB529EE2_.wvu.PrintArea" hidden="1" oldHidden="1">
    <formula>PHS!$B$201:$I$224</formula>
    <oldFormula>PHS!$B$201:$I$224</oldFormula>
  </rdn>
  <rdn rId="0" localSheetId="2" customView="1" name="Z_80E8011E_8CC6_40AA_A1BE_46C0FB529EE2_.wvu.PrintTitles" hidden="1" oldHidden="1">
    <formula>PHS!$1:$1</formula>
    <oldFormula>PHS!$1:$1</oldFormula>
  </rdn>
  <rdn rId="0" localSheetId="3" customView="1" name="Z_80E8011E_8CC6_40AA_A1BE_46C0FB529EE2_.wvu.FilterData" hidden="1" oldHidden="1">
    <formula>Feuil2!$B$1:$C$205</formula>
    <oldFormula>Feuil2!$B$1:$C$205</oldFormula>
  </rdn>
  <rcv guid="{80E8011E-8CC6-40AA-A1BE-46C0FB529EE2}" action="add"/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48" sId="2" ref="A1596:XFD1596" action="insertRow">
    <undo index="65535" exp="area" ref3D="1" dr="$F$1:$F$1048576" dn="Z_F75A0FC8_0A1B_4DE0_9A32_5143F6752B3E_.wvu.Cols" sId="2"/>
  </rrc>
  <rm rId="1249" sheetId="2" source="A1594:XFD1594" destination="A1596:XFD1596" sourceSheetId="2">
    <rfmt sheetId="2" xfDxf="1" sqref="A1596:XFD1596" start="0" length="0">
      <dxf>
        <alignment horizontal="center" vertical="center"/>
      </dxf>
    </rfmt>
    <rfmt sheetId="2" sqref="A159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596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596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596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596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59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596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59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596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96" start="0" length="0">
      <dxf>
        <numFmt numFmtId="167" formatCode="dd\.mm\.yyyy;@"/>
      </dxf>
    </rfmt>
  </rm>
  <rrc rId="1250" sId="2" ref="A1594:XFD1594" action="deleteRow">
    <undo index="65535" exp="area" ref3D="1" dr="$F$1:$F$1048576" dn="Z_F75A0FC8_0A1B_4DE0_9A32_5143F6752B3E_.wvu.Cols" sId="2"/>
    <rfmt sheetId="2" xfDxf="1" sqref="A1594:XFD1594" start="0" length="0">
      <dxf>
        <alignment horizontal="center" vertical="center"/>
      </dxf>
    </rfmt>
    <rfmt sheetId="2" sqref="A159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594" start="0" length="0">
      <dxf>
        <font>
          <sz val="10"/>
          <color auto="1"/>
          <name val="MS Sans Serif"/>
          <family val="2"/>
          <scheme val="none"/>
        </font>
      </dxf>
    </rfmt>
    <rfmt sheetId="2" sqref="C1594" start="0" length="0">
      <dxf>
        <alignment horizontal="general" vertical="bottom"/>
      </dxf>
    </rfmt>
    <rfmt sheetId="2" sqref="D1594" start="0" length="0">
      <dxf>
        <font>
          <sz val="10"/>
          <color auto="1"/>
          <name val="MS Sans Serif"/>
          <family val="2"/>
          <scheme val="none"/>
        </font>
      </dxf>
    </rfmt>
    <rfmt sheetId="2" sqref="E1594" start="0" length="0">
      <dxf>
        <font>
          <sz val="10"/>
          <color auto="1"/>
          <name val="MS Sans Serif"/>
          <family val="2"/>
          <scheme val="none"/>
        </font>
      </dxf>
    </rfmt>
    <rfmt sheetId="2" sqref="F1594" start="0" length="0">
      <dxf>
        <font>
          <sz val="10"/>
          <color auto="1"/>
          <name val="MS Sans Serif"/>
          <family val="2"/>
          <scheme val="none"/>
        </font>
      </dxf>
    </rfmt>
    <rfmt sheetId="2" sqref="G1594" start="0" length="0">
      <dxf>
        <font>
          <sz val="10"/>
          <color auto="1"/>
          <name val="MS Sans Serif"/>
          <family val="2"/>
          <scheme val="none"/>
        </font>
      </dxf>
    </rfmt>
    <rfmt sheetId="2" sqref="H1594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594" start="0" length="0">
      <dxf>
        <numFmt numFmtId="167" formatCode="dd\.mm\.yyyy;@"/>
      </dxf>
    </rfmt>
  </rrc>
  <rcc rId="1251" sId="2">
    <oc r="G1587">
      <f>IFERROR(IF(ISERROR(SEARCH("dfgg",$B1586)),IF(H1587="",G1586+ROUNDUP(VLOOKUP(D1587,Feuil2!$B$2:$C$250,2,FALSE)*6,0)/6/24,G1586+ROUNDUP(VLOOKUP(D1587,Feuil2!$B$2:$C$250,2,FALSE)*6,0)/6/24+$I$1),G1586+(11/12/24)),"")</f>
    </oc>
    <nc r="G1587">
      <f>IFERROR(IF(ISERROR(SEARCH("dfgg",$B1586)),IF(H1587="",G1586+ROUNDUP(VLOOKUP(D1587,Feuil2!$B$2:$C$250,2,FALSE)*6,0)/6/24,G1586+ROUNDUP(VLOOKUP(D1587,Feuil2!$B$2:$C$250,2,FALSE)*6,0)/6/24+$I$1),G1586+(11/12/24)),"")</f>
    </nc>
  </rcc>
  <rcc rId="1252" sId="2">
    <oc r="G1588">
      <f>IFERROR(IF(ISERROR(SEARCH("dfgg",$B1587)),IF(H1588="",G1587+ROUNDUP(VLOOKUP(D1588,Feuil2!$B$2:$C$250,2,FALSE)*6,0)/6/24,G1587+ROUNDUP(VLOOKUP(D1588,Feuil2!$B$2:$C$250,2,FALSE)*6,0)/6/24+$I$1),G1587+(11/12/24)),"")</f>
    </oc>
    <nc r="G1588">
      <f>IFERROR(IF(ISERROR(SEARCH("dfgg",$B1587)),IF(H1588="",G1587+ROUNDUP(VLOOKUP(D1588,Feuil2!$B$2:$C$250,2,FALSE)*6,0)/6/24,G1587+ROUNDUP(VLOOKUP(D1588,Feuil2!$B$2:$C$250,2,FALSE)*6,0)/6/24+$I$1),G1587+(11/12/24)),"")</f>
    </nc>
  </rcc>
  <rcc rId="1253" sId="2">
    <oc r="G1589">
      <f>IFERROR(IF(ISERROR(SEARCH("dfgg",$B1588)),IF(H1589="",G1588+ROUNDUP(VLOOKUP(D1589,Feuil2!$B$2:$C$250,2,FALSE)*6,0)/6/24,G1588+ROUNDUP(VLOOKUP(D1589,Feuil2!$B$2:$C$250,2,FALSE)*6,0)/6/24+$I$1),G1588+(11/12/24)),"")</f>
    </oc>
    <nc r="G1589">
      <f>IFERROR(IF(ISERROR(SEARCH("dfgg",$B1588)),IF(H1589="",G1588+ROUNDUP(VLOOKUP(D1589,Feuil2!$B$2:$C$250,2,FALSE)*6,0)/6/24,G1588+ROUNDUP(VLOOKUP(D1589,Feuil2!$B$2:$C$250,2,FALSE)*6,0)/6/24+$I$1),G1588+(11/12/24)),"")</f>
    </nc>
  </rcc>
  <rcc rId="1254" sId="2">
    <oc r="G1590">
      <f>IFERROR(IF(ISERROR(SEARCH("dfgg",$B1589)),IF(H1590="",G1589+ROUNDUP(VLOOKUP(D1590,Feuil2!$B$2:$C$250,2,FALSE)*6,0)/6/24,G1589+ROUNDUP(VLOOKUP(D1590,Feuil2!$B$2:$C$250,2,FALSE)*6,0)/6/24+$I$1),G1589+(11/12/24)),"")</f>
    </oc>
    <nc r="G1590">
      <f>IFERROR(IF(ISERROR(SEARCH("dfgg",$B1589)),IF(H1590="",G1589+ROUNDUP(VLOOKUP(D1590,Feuil2!$B$2:$C$250,2,FALSE)*6,0)/6/24,G1589+ROUNDUP(VLOOKUP(D1590,Feuil2!$B$2:$C$250,2,FALSE)*6,0)/6/24+$I$1),G1589+(11/12/24)),"")</f>
    </nc>
  </rcc>
  <rcc rId="1255" sId="2">
    <oc r="G1591">
      <f>IFERROR(IF(ISERROR(SEARCH("dfgg",$B1590)),IF(H1591="",G1590+ROUNDUP(VLOOKUP(D1591,Feuil2!$B$2:$C$250,2,FALSE)*6,0)/6/24,G1590+ROUNDUP(VLOOKUP(D1591,Feuil2!$B$2:$C$250,2,FALSE)*6,0)/6/24+$I$1),G1590+(11/12/24)),"")</f>
    </oc>
    <nc r="G1591">
      <f>IFERROR(IF(ISERROR(SEARCH("dfgg",$B1590)),IF(H1591="",G1590+ROUNDUP(VLOOKUP(D1591,Feuil2!$B$2:$C$250,2,FALSE)*6,0)/6/24,G1590+ROUNDUP(VLOOKUP(D1591,Feuil2!$B$2:$C$250,2,FALSE)*6,0)/6/24+$I$1),G1590+(11/12/24)),"")</f>
    </nc>
  </rcc>
  <rcc rId="1256" sId="2">
    <oc r="G1592">
      <f>IFERROR(IF(ISERROR(SEARCH("dfgg",$B1591)),IF(H1592="",G1591+ROUNDUP(VLOOKUP(D1592,Feuil2!$B$2:$C$250,2,FALSE)*6,0)/6/24,G1591+ROUNDUP(VLOOKUP(D1592,Feuil2!$B$2:$C$250,2,FALSE)*6,0)/6/24+$I$1),G1591+(11/12/24)),"")</f>
    </oc>
    <nc r="G1592">
      <f>IFERROR(IF(ISERROR(SEARCH("dfgg",$B1591)),IF(H1592="",G1591+ROUNDUP(VLOOKUP(D1592,Feuil2!$B$2:$C$250,2,FALSE)*6,0)/6/24,G1591+ROUNDUP(VLOOKUP(D1592,Feuil2!$B$2:$C$250,2,FALSE)*6,0)/6/24+$I$1),G1591+(11/12/24)),"")</f>
    </nc>
  </rcc>
  <rcc rId="1257" sId="2">
    <oc r="G1593">
      <f>IFERROR(IF(ISERROR(SEARCH("dfgg",$B1592)),IF(H1593="",G1592+ROUNDUP(VLOOKUP(D1593,Feuil2!$B$2:$C$250,2,FALSE)*6,0)/6/24,G1592+ROUNDUP(VLOOKUP(D1593,Feuil2!$B$2:$C$250,2,FALSE)*6,0)/6/24+$I$1),G1592+(11/12/24)),"")</f>
    </oc>
    <nc r="G1593">
      <f>IFERROR(IF(ISERROR(SEARCH("dfgg",$B1592)),IF(H1593="",G1592+ROUNDUP(VLOOKUP(D1593,Feuil2!$B$2:$C$250,2,FALSE)*6,0)/6/24,G1592+ROUNDUP(VLOOKUP(D1593,Feuil2!$B$2:$C$250,2,FALSE)*6,0)/6/24+$I$1),G1592+(11/12/24)),"")</f>
    </nc>
  </rcc>
  <rcc rId="1258" sId="2">
    <oc r="G1594">
      <f>IFERROR(IF(ISERROR(SEARCH("dfgg",$B1595)),IF(H1594="",G1595+ROUNDUP(VLOOKUP(D1594,Feuil2!$B$2:$C$250,2,FALSE)*6,0)/6/24,G1595+ROUNDUP(VLOOKUP(D1594,Feuil2!$B$2:$C$250,2,FALSE)*6,0)/6/24+$I$1),G1595+(11/12/24)),"")</f>
    </oc>
    <nc r="G1594">
      <f>IFERROR(IF(ISERROR(SEARCH("dfgg",$B1593)),IF(H1594="",G1593+ROUNDUP(VLOOKUP(D1594,Feuil2!$B$2:$C$250,2,FALSE)*6,0)/6/24,G1593+ROUNDUP(VLOOKUP(D1594,Feuil2!$B$2:$C$250,2,FALSE)*6,0)/6/24+$I$1),G1593+(11/12/24)),"")</f>
    </nc>
  </rcc>
  <rcc rId="1259" sId="2">
    <oc r="G1595">
      <f>IFERROR(IF(ISERROR(SEARCH("dfgg",$B1593)),IF(H1595="",G1593+ROUNDUP(VLOOKUP(D1595,Feuil2!$B$2:$C$250,2,FALSE)*6,0)/6/24,G1593+ROUNDUP(VLOOKUP(D1595,Feuil2!$B$2:$C$250,2,FALSE)*6,0)/6/24+$I$1),G1593+(11/12/24)),"")</f>
    </oc>
    <nc r="G1595">
      <f>IFERROR(IF(ISERROR(SEARCH("dfgg",$B1594)),IF(H1595="",G1594+ROUNDUP(VLOOKUP(D1595,Feuil2!$B$2:$C$250,2,FALSE)*6,0)/6/24,G1594+ROUNDUP(VLOOKUP(D1595,Feuil2!$B$2:$C$250,2,FALSE)*6,0)/6/24+$I$1),G1594+(11/12/24)),"")</f>
    </nc>
  </rcc>
  <rcc rId="1260" sId="2">
    <oc r="G1596">
      <f>IFERROR(IF(ISERROR(SEARCH("dfgg",$B1594)),IF(H1596="",G1594+ROUNDUP(VLOOKUP(D1596,Feuil2!$B$2:$C$250,2,FALSE)*6,0)/6/24,G1594+ROUNDUP(VLOOKUP(D1596,Feuil2!$B$2:$C$250,2,FALSE)*6,0)/6/24+$I$1),G1594+(11/12/24)),"")</f>
    </oc>
    <nc r="G1596">
      <f>IFERROR(IF(ISERROR(SEARCH("dfgg",$B1595)),IF(H1596="",G1595+ROUNDUP(VLOOKUP(D1596,Feuil2!$B$2:$C$250,2,FALSE)*6,0)/6/24,G1595+ROUNDUP(VLOOKUP(D1596,Feuil2!$B$2:$C$250,2,FALSE)*6,0)/6/24+$I$1),G1595+(11/12/24)),"")</f>
    </nc>
  </rcc>
  <rcc rId="1261" sId="2">
    <oc r="G1597">
      <f>IFERROR(IF(ISERROR(SEARCH("dfgg",$B1596)),IF(H1597="",G1596+ROUNDUP(VLOOKUP(D1597,Feuil2!$B$2:$C$250,2,FALSE)*6,0)/6/24,G1596+ROUNDUP(VLOOKUP(D1597,Feuil2!$B$2:$C$250,2,FALSE)*6,0)/6/24+$I$1),G1596+(11/12/24)),"")</f>
    </oc>
    <nc r="G1597">
      <f>IFERROR(IF(ISERROR(SEARCH("dfgg",$B1596)),IF(H1597="",G1596+ROUNDUP(VLOOKUP(D1597,Feuil2!$B$2:$C$250,2,FALSE)*6,0)/6/24,G1596+ROUNDUP(VLOOKUP(D1597,Feuil2!$B$2:$C$250,2,FALSE)*6,0)/6/24+$I$1),G1596+(11/12/24)),"")</f>
    </nc>
  </rcc>
  <rcc rId="1262" sId="2">
    <oc r="G1598">
      <f>IFERROR(IF(ISERROR(SEARCH("dfgg",$B1597)),IF(H1598="",G1597+ROUNDUP(VLOOKUP(D1598,Feuil2!$B$2:$C$250,2,FALSE)*6,0)/6/24,G1597+ROUNDUP(VLOOKUP(D1598,Feuil2!$B$2:$C$250,2,FALSE)*6,0)/6/24+$I$1),G1597+(11/12/24)),"")</f>
    </oc>
    <nc r="G1598">
      <f>IFERROR(IF(ISERROR(SEARCH("dfgg",$B1597)),IF(H1598="",G1597+ROUNDUP(VLOOKUP(D1598,Feuil2!$B$2:$C$250,2,FALSE)*6,0)/6/24,G1597+ROUNDUP(VLOOKUP(D1598,Feuil2!$B$2:$C$250,2,FALSE)*6,0)/6/24+$I$1),G1597+(11/12/24)),"")</f>
    </nc>
  </rcc>
  <rcc rId="1263" sId="2">
    <oc r="G1599">
      <f>IFERROR(IF(ISERROR(SEARCH("dfgg",$B1598)),IF(H1599="",G1598+ROUNDUP(VLOOKUP(D1599,Feuil2!$B$2:$C$250,2,FALSE)*6,0)/6/24,G1598+ROUNDUP(VLOOKUP(D1599,Feuil2!$B$2:$C$250,2,FALSE)*6,0)/6/24+$I$1),G1598+(11/12/24)),"")</f>
    </oc>
    <nc r="G1599">
      <f>IFERROR(IF(ISERROR(SEARCH("dfgg",$B1598)),IF(H1599="",G1598+ROUNDUP(VLOOKUP(D1599,Feuil2!$B$2:$C$250,2,FALSE)*6,0)/6/24,G1598+ROUNDUP(VLOOKUP(D1599,Feuil2!$B$2:$C$250,2,FALSE)*6,0)/6/24+$I$1),G1598+(11/12/24)),"")</f>
    </nc>
  </rcc>
  <rcc rId="1264" sId="2">
    <oc r="G1600">
      <f>IFERROR(IF(ISERROR(SEARCH("dfgg",$B1599)),IF(H1600="",G1599+ROUNDUP(VLOOKUP(D1600,Feuil2!$B$2:$C$250,2,FALSE)*6,0)/6/24,G1599+ROUNDUP(VLOOKUP(D1600,Feuil2!$B$2:$C$250,2,FALSE)*6,0)/6/24+$I$1),G1599+(11/12/24)),"")</f>
    </oc>
    <nc r="G1600">
      <f>IFERROR(IF(ISERROR(SEARCH("dfgg",$B1599)),IF(H1600="",G1599+ROUNDUP(VLOOKUP(D1600,Feuil2!$B$2:$C$250,2,FALSE)*6,0)/6/24,G1599+ROUNDUP(VLOOKUP(D1600,Feuil2!$B$2:$C$250,2,FALSE)*6,0)/6/24+$I$1),G1599+(11/12/24)),"")</f>
    </nc>
  </rcc>
  <rcc rId="1265" sId="2">
    <oc r="G1601">
      <f>IFERROR(IF(ISERROR(SEARCH("dfgg",$B1600)),IF(H1601="",G1600+ROUNDUP(VLOOKUP(D1601,Feuil2!$B$2:$C$250,2,FALSE)*6,0)/6/24,G1600+ROUNDUP(VLOOKUP(D1601,Feuil2!$B$2:$C$250,2,FALSE)*6,0)/6/24+$I$1),G1600+(11/12/24)),"")</f>
    </oc>
    <nc r="G1601">
      <f>IFERROR(IF(ISERROR(SEARCH("dfgg",$B1600)),IF(H1601="",G1600+ROUNDUP(VLOOKUP(D1601,Feuil2!$B$2:$C$250,2,FALSE)*6,0)/6/24,G1600+ROUNDUP(VLOOKUP(D1601,Feuil2!$B$2:$C$250,2,FALSE)*6,0)/6/24+$I$1),G1600+(11/12/24)),"")</f>
    </nc>
  </rcc>
  <rcc rId="1266" sId="2">
    <oc r="G1602">
      <f>IFERROR(IF(ISERROR(SEARCH("dfgg",$B1601)),IF(H1602="",G1601+ROUNDUP(VLOOKUP(D1602,Feuil2!$B$2:$C$250,2,FALSE)*6,0)/6/24,G1601+ROUNDUP(VLOOKUP(D1602,Feuil2!$B$2:$C$250,2,FALSE)*6,0)/6/24+$I$1),G1601+(11/12/24)),"")</f>
    </oc>
    <nc r="G1602">
      <f>IFERROR(IF(ISERROR(SEARCH("dfgg",$B1601)),IF(H1602="",G1601+ROUNDUP(VLOOKUP(D1602,Feuil2!$B$2:$C$250,2,FALSE)*6,0)/6/24,G1601+ROUNDUP(VLOOKUP(D1602,Feuil2!$B$2:$C$250,2,FALSE)*6,0)/6/24+$I$1),G1601+(11/12/24)),"")</f>
    </nc>
  </rcc>
  <rcc rId="1267" sId="2">
    <oc r="G1603">
      <f>IFERROR(IF(ISERROR(SEARCH("dfgg",$B1602)),IF(H1603="",G1602+ROUNDUP(VLOOKUP(D1603,Feuil2!$B$2:$C$250,2,FALSE)*6,0)/6/24,G1602+ROUNDUP(VLOOKUP(D1603,Feuil2!$B$2:$C$250,2,FALSE)*6,0)/6/24+$I$1),G1602+(11/12/24)),"")</f>
    </oc>
    <nc r="G1603">
      <f>IFERROR(IF(ISERROR(SEARCH("dfgg",$B1602)),IF(H1603="",G1602+ROUNDUP(VLOOKUP(D1603,Feuil2!$B$2:$C$250,2,FALSE)*6,0)/6/24,G1602+ROUNDUP(VLOOKUP(D1603,Feuil2!$B$2:$C$250,2,FALSE)*6,0)/6/24+$I$1),G1602+(11/12/24)),"")</f>
    </nc>
  </rcc>
  <rcc rId="1268" sId="2">
    <oc r="G1604">
      <f>IFERROR(IF(ISERROR(SEARCH("dfgg",$B1603)),IF(H1604="",G1603+ROUNDUP(VLOOKUP(D1604,Feuil2!$B$2:$C$250,2,FALSE)*6,0)/6/24,G1603+ROUNDUP(VLOOKUP(D1604,Feuil2!$B$2:$C$250,2,FALSE)*6,0)/6/24+$I$1),G1603+(11/12/24)),"")</f>
    </oc>
    <nc r="G1604">
      <f>IFERROR(IF(ISERROR(SEARCH("dfgg",$B1603)),IF(H1604="",G1603+ROUNDUP(VLOOKUP(D1604,Feuil2!$B$2:$C$250,2,FALSE)*6,0)/6/24,G1603+ROUNDUP(VLOOKUP(D1604,Feuil2!$B$2:$C$250,2,FALSE)*6,0)/6/24+$I$1),G1603+(11/12/24)),"")</f>
    </nc>
  </rcc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H1585" start="0" length="0">
    <dxf>
      <numFmt numFmtId="21" formatCode="dd\-mmm"/>
    </dxf>
  </rfmt>
  <rfmt sheetId="2" sqref="H1595" start="0" length="0">
    <dxf>
      <numFmt numFmtId="21" formatCode="dd\-mmm"/>
    </dxf>
  </rfmt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73" sId="2" ref="A1617:XFD1617" action="deleteRow">
    <undo index="45" exp="ref" v="1" dr="G1617" r="G1618" sId="2"/>
    <undo index="25" exp="ref" v="1" dr="G1617" r="G1618" sId="2"/>
    <undo index="9" exp="ref" v="1" dr="G1617" r="G1618" sId="2"/>
    <undo index="1" exp="ref" v="1" dr="$B1617" r="G1618" sId="2"/>
    <undo index="65535" exp="area" ref3D="1" dr="$F$1:$F$1048576" dn="Z_F75A0FC8_0A1B_4DE0_9A32_5143F6752B3E_.wvu.Cols" sId="2"/>
    <rfmt sheetId="2" xfDxf="1" sqref="A1617:XFD1617" start="0" length="0">
      <dxf>
        <alignment horizontal="center" vertical="center"/>
      </dxf>
    </rfmt>
    <rfmt sheetId="2" sqref="A161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617" t="inlineStr">
        <is>
          <t>SCE Cacao Maigr C10 PALL/34963</t>
        </is>
      </nc>
      <n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ndxf>
    </rcc>
    <rcc rId="0" sId="2" dxf="1">
      <nc r="C1617">
        <v>3155236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ndxf>
    </rcc>
    <rcc rId="0" sId="2" dxf="1">
      <nc r="D1617">
        <v>22000474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cc rId="0" sId="2" dxf="1">
      <nc r="E1617">
        <v>1600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fmt sheetId="2" sqref="F161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617">
        <f>IFERROR(IF(ISERROR(SEARCH("dfgg",$B1616)),IF(H1617="",G1616+ROUNDUP(VLOOKUP(D1617,Feuil2!$B$2:$C$250,2,FALSE)*6,0)/6/24,G1616+ROUNDUP(VLOOKUP(D1617,Feuil2!$B$2:$C$250,2,FALSE)*6,0)/6/24+$I$1),G1616+(11/12/24)),"")</f>
      </nc>
      <n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61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17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17" start="0" length="0">
      <dxf>
        <numFmt numFmtId="167" formatCode="dd\.mm\.yyyy;@"/>
      </dxf>
    </rfmt>
  </rrc>
  <rrc rId="1274" sId="2" ref="A1612:XFD1612" action="insertRow">
    <undo index="65535" exp="area" ref3D="1" dr="$F$1:$F$1048576" dn="Z_F75A0FC8_0A1B_4DE0_9A32_5143F6752B3E_.wvu.Cols" sId="2"/>
  </rrc>
  <rcc rId="1275" sId="2">
    <nc r="D1612" t="inlineStr">
      <is>
        <t>RINÇAGE</t>
      </is>
    </nc>
  </rcc>
  <rrc rId="1276" sId="2" ref="A1612:XFD1614" action="insertRow">
    <undo index="65535" exp="area" ref3D="1" dr="$F$1:$F$1048576" dn="Z_F75A0FC8_0A1B_4DE0_9A32_5143F6752B3E_.wvu.Cols" sId="2"/>
  </rrc>
  <rfmt sheetId="2" sqref="B1612" start="0" length="0">
    <dxf>
      <font>
        <b val="0"/>
        <sz val="11"/>
        <color rgb="FFFF0000"/>
        <name val="Verdana"/>
      </font>
      <fill>
        <patternFill>
          <bgColor rgb="FFFFFFFF"/>
        </patternFill>
      </fill>
    </dxf>
  </rfmt>
  <rfmt sheetId="2" sqref="C1612" start="0" length="0">
    <dxf>
      <font>
        <b val="0"/>
        <sz val="11"/>
        <color rgb="FF000000"/>
        <name val="Verdana"/>
      </font>
      <fill>
        <patternFill>
          <bgColor rgb="FFFFC000"/>
        </patternFill>
      </fill>
    </dxf>
  </rfmt>
  <rfmt sheetId="2" sqref="D1612" start="0" length="0">
    <dxf>
      <font>
        <b val="0"/>
        <sz val="11"/>
        <color rgb="FF000000"/>
        <name val="Verdana"/>
      </font>
      <fill>
        <patternFill>
          <bgColor rgb="FFFFFFFF"/>
        </patternFill>
      </fill>
    </dxf>
  </rfmt>
  <rcc rId="1277" sId="2" odxf="1" dxf="1">
    <nc r="E1612">
      <v>1600</v>
    </nc>
    <odxf>
      <font>
        <b/>
        <sz val="11"/>
        <color rgb="FF000000"/>
        <name val="Verdana"/>
      </font>
      <fill>
        <patternFill>
          <bgColor theme="9" tint="0.59999389629810485"/>
        </patternFill>
      </fill>
    </odxf>
    <ndxf>
      <font>
        <b val="0"/>
        <sz val="11"/>
        <color rgb="FF000000"/>
        <name val="Verdana"/>
      </font>
      <fill>
        <patternFill>
          <bgColor rgb="FFFFFFFF"/>
        </patternFill>
      </fill>
    </ndxf>
  </rcc>
  <rfmt sheetId="2" sqref="F1612" start="0" length="0">
    <dxf>
      <font>
        <b val="0"/>
        <sz val="12"/>
        <color indexed="10"/>
        <name val="Calibri"/>
        <scheme val="minor"/>
      </font>
      <fill>
        <patternFill patternType="none">
          <bgColor indexed="65"/>
        </patternFill>
      </fill>
    </dxf>
  </rfmt>
  <rfmt sheetId="2" sqref="L1612" start="0" length="0">
    <dxf>
      <numFmt numFmtId="0" formatCode="General"/>
    </dxf>
  </rfmt>
  <rfmt sheetId="2" sqref="B1613" start="0" length="0">
    <dxf>
      <font>
        <b val="0"/>
        <sz val="11"/>
        <color rgb="FFFF0000"/>
        <name val="Verdana"/>
      </font>
      <fill>
        <patternFill>
          <bgColor rgb="FFFFFFFF"/>
        </patternFill>
      </fill>
    </dxf>
  </rfmt>
  <rfmt sheetId="2" sqref="C1613" start="0" length="0">
    <dxf>
      <font>
        <b val="0"/>
        <sz val="11"/>
        <color rgb="FF000000"/>
        <name val="Verdana"/>
      </font>
      <fill>
        <patternFill>
          <bgColor rgb="FFFFC000"/>
        </patternFill>
      </fill>
    </dxf>
  </rfmt>
  <rfmt sheetId="2" sqref="D1613" start="0" length="0">
    <dxf>
      <font>
        <b val="0"/>
        <sz val="11"/>
        <color rgb="FF000000"/>
        <name val="Verdana"/>
      </font>
      <fill>
        <patternFill>
          <bgColor rgb="FFFFFFFF"/>
        </patternFill>
      </fill>
    </dxf>
  </rfmt>
  <rcc rId="1278" sId="2" odxf="1" dxf="1">
    <nc r="E1613">
      <v>1600</v>
    </nc>
    <odxf>
      <font>
        <b/>
        <sz val="11"/>
        <color rgb="FF000000"/>
        <name val="Verdana"/>
      </font>
      <fill>
        <patternFill>
          <bgColor theme="9" tint="0.59999389629810485"/>
        </patternFill>
      </fill>
    </odxf>
    <ndxf>
      <font>
        <b val="0"/>
        <sz val="11"/>
        <color rgb="FF000000"/>
        <name val="Verdana"/>
      </font>
      <fill>
        <patternFill>
          <bgColor rgb="FFFFFFFF"/>
        </patternFill>
      </fill>
    </ndxf>
  </rcc>
  <rfmt sheetId="2" sqref="F1613" start="0" length="0">
    <dxf>
      <font>
        <b val="0"/>
        <sz val="12"/>
        <color indexed="10"/>
        <name val="Calibri"/>
        <scheme val="minor"/>
      </font>
      <fill>
        <patternFill patternType="none">
          <bgColor indexed="65"/>
        </patternFill>
      </fill>
    </dxf>
  </rfmt>
  <rfmt sheetId="2" sqref="L1613" start="0" length="0">
    <dxf>
      <numFmt numFmtId="0" formatCode="General"/>
    </dxf>
  </rfmt>
  <rfmt sheetId="2" sqref="B1614" start="0" length="0">
    <dxf>
      <font>
        <b val="0"/>
        <sz val="11"/>
        <color rgb="FFFF0000"/>
        <name val="Verdana"/>
      </font>
      <fill>
        <patternFill>
          <bgColor rgb="FFFFFFFF"/>
        </patternFill>
      </fill>
    </dxf>
  </rfmt>
  <rfmt sheetId="2" sqref="C1614" start="0" length="0">
    <dxf>
      <font>
        <b val="0"/>
        <sz val="11"/>
        <color rgb="FF000000"/>
        <name val="Verdana"/>
      </font>
      <fill>
        <patternFill>
          <bgColor rgb="FFFFC000"/>
        </patternFill>
      </fill>
    </dxf>
  </rfmt>
  <rfmt sheetId="2" sqref="D1614" start="0" length="0">
    <dxf>
      <font>
        <b val="0"/>
        <sz val="11"/>
        <color rgb="FF000000"/>
        <name val="Verdana"/>
      </font>
      <fill>
        <patternFill>
          <bgColor rgb="FFFFFFFF"/>
        </patternFill>
      </fill>
    </dxf>
  </rfmt>
  <rcc rId="1279" sId="2" odxf="1" dxf="1">
    <nc r="E1614">
      <v>1600</v>
    </nc>
    <odxf>
      <font>
        <b/>
        <sz val="11"/>
        <color rgb="FF000000"/>
        <name val="Verdana"/>
      </font>
      <fill>
        <patternFill>
          <bgColor theme="9" tint="0.59999389629810485"/>
        </patternFill>
      </fill>
    </odxf>
    <ndxf>
      <font>
        <b val="0"/>
        <sz val="11"/>
        <color rgb="FF000000"/>
        <name val="Verdana"/>
      </font>
      <fill>
        <patternFill>
          <bgColor rgb="FFFFFFFF"/>
        </patternFill>
      </fill>
    </ndxf>
  </rcc>
  <rfmt sheetId="2" sqref="F1614" start="0" length="0">
    <dxf>
      <font>
        <b val="0"/>
        <sz val="12"/>
        <color indexed="10"/>
        <name val="Calibri"/>
        <scheme val="minor"/>
      </font>
      <fill>
        <patternFill patternType="none">
          <bgColor indexed="65"/>
        </patternFill>
      </fill>
    </dxf>
  </rfmt>
  <rfmt sheetId="2" sqref="L1614" start="0" length="0">
    <dxf>
      <numFmt numFmtId="0" formatCode="General"/>
    </dxf>
  </rfmt>
  <rcc rId="1280" sId="2">
    <nc r="D1612">
      <v>22000048</v>
    </nc>
  </rcc>
  <rcc rId="1281" sId="2">
    <nc r="D1613">
      <v>22000048</v>
    </nc>
  </rcc>
  <rcc rId="1282" sId="2">
    <nc r="D1614">
      <v>22000048</v>
    </nc>
  </rcc>
  <rcc rId="1283" sId="2" xfDxf="1" dxf="1">
    <nc r="C1612">
      <v>3092270</v>
    </nc>
    <ndxf>
      <font>
        <sz val="11"/>
        <color rgb="FF000000"/>
        <name val="Verdana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284" sId="2" xfDxf="1" dxf="1">
    <nc r="C1613">
      <v>3118344</v>
    </nc>
    <ndxf>
      <font>
        <sz val="11"/>
        <color rgb="FF000000"/>
        <name val="Verdana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285" sId="2" xfDxf="1" dxf="1">
    <nc r="C1614">
      <v>3118345</v>
    </nc>
    <ndxf>
      <font>
        <sz val="11"/>
        <color rgb="FF000000"/>
        <name val="Verdana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286" sId="2" xfDxf="1" dxf="1">
    <nc r="B1612" t="inlineStr">
      <is>
        <t>SCE Gout Caramel C11 PALL/0357</t>
      </is>
    </nc>
    <ndxf>
      <font>
        <sz val="11"/>
        <name val="Verdana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top style="thin">
          <color indexed="64"/>
        </top>
      </border>
    </ndxf>
  </rcc>
  <rcc rId="1287" sId="2">
    <nc r="B1613" t="inlineStr">
      <is>
        <t>SCE Gout Caramel C11 PALL/0357</t>
      </is>
    </nc>
  </rcc>
  <rcc rId="1288" sId="2">
    <nc r="B1614" t="inlineStr">
      <is>
        <t>SCE Gout Caramel C11 PALL/0357</t>
      </is>
    </nc>
  </rcc>
  <rcc rId="1289" sId="2">
    <oc r="G1603">
      <f>IFERROR(IF(ISERROR(SEARCH("dfgg",$B1602)),IF(H1603="",G1602+ROUNDUP(VLOOKUP(D1603,Feuil2!$B$2:$C$250,2,FALSE)*6,0)/6/24,G1602+ROUNDUP(VLOOKUP(D1603,Feuil2!$B$2:$C$250,2,FALSE)*6,0)/6/24+$I$1),G1602+(11/12/24)),"")</f>
    </oc>
    <nc r="G1603">
      <f>IFERROR(IF(ISERROR(SEARCH("dfgg",$B1602)),IF(H1603="",G1602+ROUNDUP(VLOOKUP(D1603,Feuil2!$B$2:$C$250,2,FALSE)*6,0)/6/24,G1602+ROUNDUP(VLOOKUP(D1603,Feuil2!$B$2:$C$250,2,FALSE)*6,0)/6/24+$I$1),G1602+(11/12/24)),"")</f>
    </nc>
  </rcc>
  <rcc rId="1290" sId="2">
    <oc r="G1604">
      <f>IFERROR(IF(ISERROR(SEARCH("dfgg",$B1603)),IF(H1604="",G1603+ROUNDUP(VLOOKUP(D1604,Feuil2!$B$2:$C$250,2,FALSE)*6,0)/6/24,G1603+ROUNDUP(VLOOKUP(D1604,Feuil2!$B$2:$C$250,2,FALSE)*6,0)/6/24+$I$1),G1603+(11/12/24)),"")</f>
    </oc>
    <nc r="G1604">
      <f>IFERROR(IF(ISERROR(SEARCH("dfgg",$B1603)),IF(H1604="",G1603+ROUNDUP(VLOOKUP(D1604,Feuil2!$B$2:$C$250,2,FALSE)*6,0)/6/24,G1603+ROUNDUP(VLOOKUP(D1604,Feuil2!$B$2:$C$250,2,FALSE)*6,0)/6/24+$I$1),G1603+(11/12/24)),"")</f>
    </nc>
  </rcc>
  <rcc rId="1291" sId="2">
    <oc r="G1605">
      <f>IFERROR(IF(ISERROR(SEARCH("dfgg",$B1604)),IF(H1605="",G1604+ROUNDUP(VLOOKUP(D1605,Feuil2!$B$2:$C$250,2,FALSE)*6,0)/6/24,G1604+ROUNDUP(VLOOKUP(D1605,Feuil2!$B$2:$C$250,2,FALSE)*6,0)/6/24+$I$1),G1604+(11/12/24)),"")</f>
    </oc>
    <nc r="G1605">
      <f>IFERROR(IF(ISERROR(SEARCH("dfgg",$B1604)),IF(H1605="",G1604+ROUNDUP(VLOOKUP(D1605,Feuil2!$B$2:$C$250,2,FALSE)*6,0)/6/24,G1604+ROUNDUP(VLOOKUP(D1605,Feuil2!$B$2:$C$250,2,FALSE)*6,0)/6/24+$I$1),G1604+(11/12/24)),"")</f>
    </nc>
  </rcc>
  <rcc rId="1292" sId="2">
    <oc r="G1606">
      <f>IFERROR(IF(ISERROR(SEARCH("dfgg",$B1605)),IF(H1606="",G1605+ROUNDUP(VLOOKUP(D1606,Feuil2!$B$2:$C$250,2,FALSE)*6,0)/6/24,G1605+ROUNDUP(VLOOKUP(D1606,Feuil2!$B$2:$C$250,2,FALSE)*6,0)/6/24+$I$1),G1605+(11/12/24)),"")</f>
    </oc>
    <nc r="G1606">
      <f>IFERROR(IF(ISERROR(SEARCH("dfgg",$B1605)),IF(H1606="",G1605+ROUNDUP(VLOOKUP(D1606,Feuil2!$B$2:$C$250,2,FALSE)*6,0)/6/24,G1605+ROUNDUP(VLOOKUP(D1606,Feuil2!$B$2:$C$250,2,FALSE)*6,0)/6/24+$I$1),G1605+(11/12/24)),"")</f>
    </nc>
  </rcc>
  <rcc rId="1293" sId="2">
    <oc r="G1607">
      <f>IFERROR(IF(ISERROR(SEARCH("dfgg",$B1606)),IF(H1607="",G1606+ROUNDUP(VLOOKUP(D1607,Feuil2!$B$2:$C$250,2,FALSE)*6,0)/6/24,G1606+ROUNDUP(VLOOKUP(D1607,Feuil2!$B$2:$C$250,2,FALSE)*6,0)/6/24+$I$1),G1606+(11/12/24)),"")</f>
    </oc>
    <nc r="G1607">
      <f>IFERROR(IF(ISERROR(SEARCH("dfgg",$B1606)),IF(H1607="",G1606+ROUNDUP(VLOOKUP(D1607,Feuil2!$B$2:$C$250,2,FALSE)*6,0)/6/24,G1606+ROUNDUP(VLOOKUP(D1607,Feuil2!$B$2:$C$250,2,FALSE)*6,0)/6/24+$I$1),G1606+(11/12/24)),"")</f>
    </nc>
  </rcc>
  <rcc rId="1294" sId="2">
    <oc r="G1608">
      <f>IFERROR(IF(ISERROR(SEARCH("dfgg",$B1607)),IF(H1608="",G1607+ROUNDUP(VLOOKUP(D1608,Feuil2!$B$2:$C$250,2,FALSE)*6,0)/6/24,G1607+ROUNDUP(VLOOKUP(D1608,Feuil2!$B$2:$C$250,2,FALSE)*6,0)/6/24+$I$1),G1607+(11/12/24)),"")</f>
    </oc>
    <nc r="G1608">
      <f>IFERROR(IF(ISERROR(SEARCH("dfgg",$B1607)),IF(H1608="",G1607+ROUNDUP(VLOOKUP(D1608,Feuil2!$B$2:$C$250,2,FALSE)*6,0)/6/24,G1607+ROUNDUP(VLOOKUP(D1608,Feuil2!$B$2:$C$250,2,FALSE)*6,0)/6/24+$I$1),G1607+(11/12/24)),"")</f>
    </nc>
  </rcc>
  <rcc rId="1295" sId="2">
    <oc r="G1609">
      <f>IFERROR(IF(ISERROR(SEARCH("dfgg",$B1608)),IF(H1609="",G1608+ROUNDUP(VLOOKUP(D1609,Feuil2!$B$2:$C$250,2,FALSE)*6,0)/6/24,G1608+ROUNDUP(VLOOKUP(D1609,Feuil2!$B$2:$C$250,2,FALSE)*6,0)/6/24+$I$1),G1608+(11/12/24)),"")</f>
    </oc>
    <nc r="G1609">
      <f>IFERROR(IF(ISERROR(SEARCH("dfgg",$B1608)),IF(H1609="",G1608+ROUNDUP(VLOOKUP(D1609,Feuil2!$B$2:$C$250,2,FALSE)*6,0)/6/24,G1608+ROUNDUP(VLOOKUP(D1609,Feuil2!$B$2:$C$250,2,FALSE)*6,0)/6/24+$I$1),G1608+(11/12/24)),"")</f>
    </nc>
  </rcc>
  <rcc rId="1296" sId="2">
    <oc r="G1610">
      <f>IFERROR(IF(ISERROR(SEARCH("dfgg",$B1609)),IF(H1610="",G1609+ROUNDUP(VLOOKUP(D1610,Feuil2!$B$2:$C$250,2,FALSE)*6,0)/6/24,G1609+ROUNDUP(VLOOKUP(D1610,Feuil2!$B$2:$C$250,2,FALSE)*6,0)/6/24+$I$1),G1609+(11/12/24)),"")</f>
    </oc>
    <nc r="G1610">
      <f>IFERROR(IF(ISERROR(SEARCH("dfgg",$B1609)),IF(H1610="",G1609+ROUNDUP(VLOOKUP(D1610,Feuil2!$B$2:$C$250,2,FALSE)*6,0)/6/24,G1609+ROUNDUP(VLOOKUP(D1610,Feuil2!$B$2:$C$250,2,FALSE)*6,0)/6/24+$I$1),G1609+(11/12/24)),"")</f>
    </nc>
  </rcc>
  <rcc rId="1297" sId="2">
    <oc r="G1611">
      <f>IFERROR(IF(ISERROR(SEARCH("dfgg",$B1610)),IF(H1611="",G1610+ROUNDUP(VLOOKUP(D1611,Feuil2!$B$2:$C$250,2,FALSE)*6,0)/6/24,G1610+ROUNDUP(VLOOKUP(D1611,Feuil2!$B$2:$C$250,2,FALSE)*6,0)/6/24+$I$1),G1610+(11/12/24)),"")</f>
    </oc>
    <nc r="G1611">
      <f>IFERROR(IF(ISERROR(SEARCH("dfgg",$B1610)),IF(H1611="",G1610+ROUNDUP(VLOOKUP(D1611,Feuil2!$B$2:$C$250,2,FALSE)*6,0)/6/24,G1610+ROUNDUP(VLOOKUP(D1611,Feuil2!$B$2:$C$250,2,FALSE)*6,0)/6/24+$I$1),G1610+(11/12/24)),"")</f>
    </nc>
  </rcc>
  <rcc rId="1298" sId="2">
    <nc r="G1612">
      <f>IFERROR(IF(ISERROR(SEARCH("dfgg",$B1611)),IF(H1612="",G1611+ROUNDUP(VLOOKUP(D1612,Feuil2!$B$2:$C$250,2,FALSE)*6,0)/6/24,G1611+ROUNDUP(VLOOKUP(D1612,Feuil2!$B$2:$C$250,2,FALSE)*6,0)/6/24+$I$1),G1611+(11/12/24)),"")</f>
    </nc>
  </rcc>
  <rcc rId="1299" sId="2">
    <nc r="G1613">
      <f>IFERROR(IF(ISERROR(SEARCH("dfgg",$B1612)),IF(H1613="",G1612+ROUNDUP(VLOOKUP(D1613,Feuil2!$B$2:$C$250,2,FALSE)*6,0)/6/24,G1612+ROUNDUP(VLOOKUP(D1613,Feuil2!$B$2:$C$250,2,FALSE)*6,0)/6/24+$I$1),G1612+(11/12/24)),"")</f>
    </nc>
  </rcc>
  <rcc rId="1300" sId="2">
    <nc r="G1614">
      <f>IFERROR(IF(ISERROR(SEARCH("dfgg",$B1613)),IF(H1614="",G1613+ROUNDUP(VLOOKUP(D1614,Feuil2!$B$2:$C$250,2,FALSE)*6,0)/6/24,G1613+ROUNDUP(VLOOKUP(D1614,Feuil2!$B$2:$C$250,2,FALSE)*6,0)/6/24+$I$1),G1613+(11/12/24)),"")</f>
    </nc>
  </rcc>
  <rcc rId="1301" sId="2">
    <nc r="G1615">
      <f>IFERROR(IF(ISERROR(SEARCH("dfgg",$B1614)),IF(H1615="",G1614+ROUNDUP(VLOOKUP(D1615,Feuil2!$B$2:$C$250,2,FALSE)*6,0)/6/24,G1614+ROUNDUP(VLOOKUP(D1615,Feuil2!$B$2:$C$250,2,FALSE)*6,0)/6/24+$I$1),G1614+(11/12/24)),"")</f>
    </nc>
  </rcc>
  <rcc rId="1302" sId="2">
    <oc r="G1616">
      <f>IFERROR(IF(ISERROR(SEARCH("dfgg",$B1611)),IF(H1616="",G1611+ROUNDUP(VLOOKUP(D1616,Feuil2!$B$2:$C$250,2,FALSE)*6,0)/6/24,G1611+ROUNDUP(VLOOKUP(D1616,Feuil2!$B$2:$C$250,2,FALSE)*6,0)/6/24+$I$1),G1611+(11/12/24)),"")</f>
    </oc>
    <nc r="G1616">
      <f>IFERROR(IF(ISERROR(SEARCH("dfgg",$B1615)),IF(H1616="",G1615+ROUNDUP(VLOOKUP(D1616,Feuil2!$B$2:$C$250,2,FALSE)*6,0)/6/24,G1615+ROUNDUP(VLOOKUP(D1616,Feuil2!$B$2:$C$250,2,FALSE)*6,0)/6/24+$I$1),G1615+(11/12/24)),"")</f>
    </nc>
  </rcc>
  <rcc rId="1303" sId="2">
    <oc r="G1617">
      <f>IFERROR(IF(ISERROR(SEARCH("dfgg",$B1616)),IF(H1617="",G1616+ROUNDUP(VLOOKUP(D1617,Feuil2!$B$2:$C$250,2,FALSE)*6,0)/6/24,G1616+ROUNDUP(VLOOKUP(D1617,Feuil2!$B$2:$C$250,2,FALSE)*6,0)/6/24+$I$1),G1616+(11/12/24)),"")</f>
    </oc>
    <nc r="G1617">
      <f>IFERROR(IF(ISERROR(SEARCH("dfgg",$B1616)),IF(H1617="",G1616+ROUNDUP(VLOOKUP(D1617,Feuil2!$B$2:$C$250,2,FALSE)*6,0)/6/24,G1616+ROUNDUP(VLOOKUP(D1617,Feuil2!$B$2:$C$250,2,FALSE)*6,0)/6/24+$I$1),G1616+(11/12/24)),"")</f>
    </nc>
  </rcc>
  <rcc rId="1304" sId="2">
    <oc r="G1618">
      <f>IFERROR(IF(ISERROR(SEARCH("dfgg",$B1617)),IF(H1618="",G1617+ROUNDUP(VLOOKUP(D1618,Feuil2!$B$2:$C$250,2,FALSE)*6,0)/6/24,G1617+ROUNDUP(VLOOKUP(D1618,Feuil2!$B$2:$C$250,2,FALSE)*6,0)/6/24+$I$1),G1617+(11/12/24)),"")</f>
    </oc>
    <nc r="G1618">
      <f>IFERROR(IF(ISERROR(SEARCH("dfgg",$B1617)),IF(H1618="",G1617+ROUNDUP(VLOOKUP(D1618,Feuil2!$B$2:$C$250,2,FALSE)*6,0)/6/24,G1617+ROUNDUP(VLOOKUP(D1618,Feuil2!$B$2:$C$250,2,FALSE)*6,0)/6/24+$I$1),G1617+(11/12/24)),"")</f>
    </nc>
  </rcc>
  <rcc rId="1305" sId="2">
    <oc r="G1619">
      <f>IFERROR(IF(ISERROR(SEARCH("dfgg",$B1618)),IF(H1619="",G1618+ROUNDUP(VLOOKUP(D1619,Feuil2!$B$2:$C$250,2,FALSE)*6,0)/6/24,G1618+ROUNDUP(VLOOKUP(D1619,Feuil2!$B$2:$C$250,2,FALSE)*6,0)/6/24+$I$1),G1618+(11/12/24)),"")</f>
    </oc>
    <nc r="G1619">
      <f>IFERROR(IF(ISERROR(SEARCH("dfgg",$B1618)),IF(H1619="",G1618+ROUNDUP(VLOOKUP(D1619,Feuil2!$B$2:$C$250,2,FALSE)*6,0)/6/24,G1618+ROUNDUP(VLOOKUP(D1619,Feuil2!$B$2:$C$250,2,FALSE)*6,0)/6/24+$I$1),G1618+(11/12/24)),"")</f>
    </nc>
  </rcc>
  <rcc rId="1306" sId="2">
    <oc r="G1620">
      <f>IFERROR(IF(ISERROR(SEARCH("dfgg",$B1619)),IF(H1620="",G1619+ROUNDUP(VLOOKUP(D1620,Feuil2!$B$2:$C$250,2,FALSE)*6,0)/6/24,G1619+ROUNDUP(VLOOKUP(D1620,Feuil2!$B$2:$C$250,2,FALSE)*6,0)/6/24+$I$1),G1619+(11/12/24)),"")</f>
    </oc>
    <nc r="G1620">
      <f>IFERROR(IF(ISERROR(SEARCH("dfgg",$B1619)),IF(H1620="",G1619+ROUNDUP(VLOOKUP(D1620,Feuil2!$B$2:$C$250,2,FALSE)*6,0)/6/24,G1619+ROUNDUP(VLOOKUP(D1620,Feuil2!$B$2:$C$250,2,FALSE)*6,0)/6/24+$I$1),G1619+(11/12/24)),"")</f>
    </nc>
  </rcc>
  <rcc rId="1307" sId="2">
    <oc r="G1621">
      <f>IFERROR(IF(ISERROR(SEARCH("dfgg",#REF!)),IF(H1617="",#REF!+ROUNDUP(VLOOKUP(D1617,Feuil2!$B$2:$C$250,2,FALSE)*6,0)/6/24,#REF!+ROUNDUP(VLOOKUP(D1617,Feuil2!$B$2:$C$250,2,FALSE)*6,0)/6/24+$I$1),#REF!+(11/12/24)),"")</f>
    </oc>
    <nc r="G1621">
      <f>IFERROR(IF(ISERROR(SEARCH("dfgg",$B1620)),IF(H1621="",G1620+ROUNDUP(VLOOKUP(D1621,Feuil2!$B$2:$C$250,2,FALSE)*6,0)/6/24,G1620+ROUNDUP(VLOOKUP(D1621,Feuil2!$B$2:$C$250,2,FALSE)*6,0)/6/24+$I$1),G1620+(11/12/24)),"")</f>
    </nc>
  </rcc>
  <rcc rId="1308" sId="2">
    <oc r="G1622">
      <f>IFERROR(IF(ISERROR(SEARCH("dfgg",$B1617)),IF(H1618="",G1617+ROUNDUP(VLOOKUP(D1618,Feuil2!$B$2:$C$250,2,FALSE)*6,0)/6/24,G1617+ROUNDUP(VLOOKUP(D1618,Feuil2!$B$2:$C$250,2,FALSE)*6,0)/6/24+$I$1),G1617+(11/12/24)),"")</f>
    </oc>
    <nc r="G1622">
      <f>IFERROR(IF(ISERROR(SEARCH("dfgg",$B1621)),IF(H1622="",G1621+ROUNDUP(VLOOKUP(D1622,Feuil2!$B$2:$C$250,2,FALSE)*6,0)/6/24,G1621+ROUNDUP(VLOOKUP(D1622,Feuil2!$B$2:$C$250,2,FALSE)*6,0)/6/24+$I$1),G1621+(11/12/24)),"")</f>
    </nc>
  </rcc>
  <rcc rId="1309" sId="2">
    <oc r="G1623">
      <f>IFERROR(IF(ISERROR(SEARCH("dfgg",$B1618)),IF(H1619="",G1618+ROUNDUP(VLOOKUP(D1619,Feuil2!$B$2:$C$250,2,FALSE)*6,0)/6/24,G1618+ROUNDUP(VLOOKUP(D1619,Feuil2!$B$2:$C$250,2,FALSE)*6,0)/6/24+$I$1),G1618+(11/12/24)),"")</f>
    </oc>
    <nc r="G1623">
      <f>IFERROR(IF(ISERROR(SEARCH("dfgg",$B1622)),IF(H1623="",G1622+ROUNDUP(VLOOKUP(D1623,Feuil2!$B$2:$C$250,2,FALSE)*6,0)/6/24,G1622+ROUNDUP(VLOOKUP(D1623,Feuil2!$B$2:$C$250,2,FALSE)*6,0)/6/24+$I$1),G1622+(11/12/24)),"")</f>
    </nc>
  </rcc>
  <rcc rId="1310" sId="2">
    <oc r="G1624">
      <f>IFERROR(IF(ISERROR(SEARCH("dfgg",$B1619)),IF(H1620="",G1619+ROUNDUP(VLOOKUP(D1620,Feuil2!$B$2:$C$250,2,FALSE)*6,0)/6/24,G1619+ROUNDUP(VLOOKUP(D1620,Feuil2!$B$2:$C$250,2,FALSE)*6,0)/6/24+$I$1),G1619+(11/12/24)),"")</f>
    </oc>
    <nc r="G1624">
      <f>IFERROR(IF(ISERROR(SEARCH("dfgg",$B1623)),IF(H1624="",G1623+ROUNDUP(VLOOKUP(D1624,Feuil2!$B$2:$C$250,2,FALSE)*6,0)/6/24,G1623+ROUNDUP(VLOOKUP(D1624,Feuil2!$B$2:$C$250,2,FALSE)*6,0)/6/24+$I$1),G1623+(11/12/24)),"")</f>
    </nc>
  </rcc>
  <rcc rId="1311" sId="2">
    <oc r="G1625">
      <f>IFERROR(IF(ISERROR(SEARCH("dfgg",$B1624)),IF(H1625="",G1624+ROUNDUP(VLOOKUP(D1625,Feuil2!$B$2:$C$250,2,FALSE)*6,0)/6/24,G1624+ROUNDUP(VLOOKUP(D1625,Feuil2!$B$2:$C$250,2,FALSE)*6,0)/6/24+$I$1),G1624+(11/12/24)),"")</f>
    </oc>
    <nc r="G1625">
      <f>IFERROR(IF(ISERROR(SEARCH("dfgg",$B1624)),IF(H1625="",G1624+ROUNDUP(VLOOKUP(D1625,Feuil2!$B$2:$C$250,2,FALSE)*6,0)/6/24,G1624+ROUNDUP(VLOOKUP(D1625,Feuil2!$B$2:$C$250,2,FALSE)*6,0)/6/24+$I$1),G1624+(11/12/24)),"")</f>
    </nc>
  </rcc>
  <rcc rId="1312" sId="2">
    <oc r="G1626">
      <f>IFERROR(IF(ISERROR(SEARCH("dfgg",$B1625)),IF(H1626="",G1625+ROUNDUP(VLOOKUP(D1626,Feuil2!$B$2:$C$250,2,FALSE)*6,0)/6/24,G1625+ROUNDUP(VLOOKUP(D1626,Feuil2!$B$2:$C$250,2,FALSE)*6,0)/6/24+$I$1),G1625+(11/12/24)),"")</f>
    </oc>
    <nc r="G1626">
      <f>IFERROR(IF(ISERROR(SEARCH("dfgg",$B1625)),IF(H1626="",G1625+ROUNDUP(VLOOKUP(D1626,Feuil2!$B$2:$C$250,2,FALSE)*6,0)/6/24,G1625+ROUNDUP(VLOOKUP(D1626,Feuil2!$B$2:$C$250,2,FALSE)*6,0)/6/24+$I$1),G1625+(11/12/24)),"")</f>
    </nc>
  </rcc>
  <rcc rId="1313" sId="2">
    <oc r="G1627">
      <f>IFERROR(IF(ISERROR(SEARCH("dfgg",$B1626)),IF(H1627="",G1626+ROUNDUP(VLOOKUP(D1627,Feuil2!$B$2:$C$250,2,FALSE)*6,0)/6/24,G1626+ROUNDUP(VLOOKUP(D1627,Feuil2!$B$2:$C$250,2,FALSE)*6,0)/6/24+$I$1),G1626+(11/12/24)),"")</f>
    </oc>
    <nc r="G1627">
      <f>IFERROR(IF(ISERROR(SEARCH("dfgg",$B1626)),IF(H1627="",G1626+ROUNDUP(VLOOKUP(D1627,Feuil2!$B$2:$C$250,2,FALSE)*6,0)/6/24,G1626+ROUNDUP(VLOOKUP(D1627,Feuil2!$B$2:$C$250,2,FALSE)*6,0)/6/24+$I$1),G1626+(11/12/24)),"")</f>
    </nc>
  </rcc>
  <rcc rId="1314" sId="2">
    <oc r="G1628">
      <f>IFERROR(IF(ISERROR(SEARCH("dfgg",$B1627)),IF(H1628="",G1627+ROUNDUP(VLOOKUP(D1628,Feuil2!$B$2:$C$250,2,FALSE)*6,0)/6/24,G1627+ROUNDUP(VLOOKUP(D1628,Feuil2!$B$2:$C$250,2,FALSE)*6,0)/6/24+$I$1),G1627+(11/12/24)),"")</f>
    </oc>
    <nc r="G1628">
      <f>IFERROR(IF(ISERROR(SEARCH("dfgg",$B1627)),IF(H1628="",G1627+ROUNDUP(VLOOKUP(D1628,Feuil2!$B$2:$C$250,2,FALSE)*6,0)/6/24,G1627+ROUNDUP(VLOOKUP(D1628,Feuil2!$B$2:$C$250,2,FALSE)*6,0)/6/24+$I$1),G1627+(11/12/24)),"")</f>
    </nc>
  </rcc>
  <rcc rId="1315" sId="2">
    <oc r="G1629">
      <f>IFERROR(IF(ISERROR(SEARCH("dfgg",$B1628)),IF(H1629="",G1628+ROUNDUP(VLOOKUP(D1629,Feuil2!$B$2:$C$250,2,FALSE)*6,0)/6/24,G1628+ROUNDUP(VLOOKUP(D1629,Feuil2!$B$2:$C$250,2,FALSE)*6,0)/6/24+$I$1),G1628+(11/12/24)),"")</f>
    </oc>
    <nc r="G1629">
      <f>IFERROR(IF(ISERROR(SEARCH("dfgg",$B1628)),IF(H1629="",G1628+ROUNDUP(VLOOKUP(D1629,Feuil2!$B$2:$C$250,2,FALSE)*6,0)/6/24,G1628+ROUNDUP(VLOOKUP(D1629,Feuil2!$B$2:$C$250,2,FALSE)*6,0)/6/24+$I$1),G1628+(11/12/24)),"")</f>
    </nc>
  </rcc>
  <rcc rId="1316" sId="2">
    <oc r="G1630">
      <f>IFERROR(IF(ISERROR(SEARCH("dfgg",$B1629)),IF(H1630="",G1629+ROUNDUP(VLOOKUP(D1630,Feuil2!$B$2:$C$250,2,FALSE)*6,0)/6/24,G1629+ROUNDUP(VLOOKUP(D1630,Feuil2!$B$2:$C$250,2,FALSE)*6,0)/6/24+$I$1),G1629+(11/12/24)),"")</f>
    </oc>
    <nc r="G1630">
      <f>IFERROR(IF(ISERROR(SEARCH("dfgg",$B1629)),IF(H1630="",G1629+ROUNDUP(VLOOKUP(D1630,Feuil2!$B$2:$C$250,2,FALSE)*6,0)/6/24,G1629+ROUNDUP(VLOOKUP(D1630,Feuil2!$B$2:$C$250,2,FALSE)*6,0)/6/24+$I$1),G1629+(11/12/24)),"")</f>
    </nc>
  </rcc>
  <rcc rId="1317" sId="2">
    <oc r="G1631">
      <f>IFERROR(IF(ISERROR(SEARCH("dfgg",$B1630)),IF(H1631="",G1630+ROUNDUP(VLOOKUP(D1631,Feuil2!$B$2:$C$250,2,FALSE)*6,0)/6/24,G1630+ROUNDUP(VLOOKUP(D1631,Feuil2!$B$2:$C$250,2,FALSE)*6,0)/6/24+$I$1),G1630+(11/12/24)),"")</f>
    </oc>
    <nc r="G1631">
      <f>IFERROR(IF(ISERROR(SEARCH("dfgg",$B1630)),IF(H1631="",G1630+ROUNDUP(VLOOKUP(D1631,Feuil2!$B$2:$C$250,2,FALSE)*6,0)/6/24,G1630+ROUNDUP(VLOOKUP(D1631,Feuil2!$B$2:$C$250,2,FALSE)*6,0)/6/24+$I$1),G1630+(11/12/24)),"")</f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8" sId="2">
    <oc r="H1602" t="inlineStr">
      <is>
        <t>[Z.500] ajust.</t>
      </is>
    </oc>
    <nc r="H1602" t="inlineStr">
      <is>
        <t>Annulé</t>
      </is>
    </nc>
  </rcc>
  <rcc rId="1319" sId="2">
    <oc r="H1603" t="inlineStr">
      <is>
        <t>[Z.500] ajust.</t>
      </is>
    </oc>
    <nc r="H1603" t="inlineStr">
      <is>
        <t>Annulé</t>
      </is>
    </nc>
  </rcc>
  <rcc rId="1320" sId="2">
    <oc r="E1601">
      <v>1000</v>
    </oc>
    <nc r="E1601">
      <v>1100</v>
    </nc>
  </rcc>
  <rcc rId="1321" sId="2">
    <oc r="E1600">
      <v>1000</v>
    </oc>
    <nc r="E1600">
      <v>1100</v>
    </nc>
  </rcc>
  <rcc rId="1322" sId="2">
    <oc r="E1599">
      <v>1000</v>
    </oc>
    <nc r="E1599">
      <v>1100</v>
    </nc>
  </rcc>
  <rfmt sheetId="2" sqref="A1602:I1603">
    <dxf>
      <fill>
        <patternFill>
          <bgColor theme="5" tint="0.39997558519241921"/>
        </patternFill>
      </fill>
    </dxf>
  </rfmt>
  <rcv guid="{80E8011E-8CC6-40AA-A1BE-46C0FB529EE2}" action="delete"/>
  <rdn rId="0" localSheetId="2" customView="1" name="Z_80E8011E_8CC6_40AA_A1BE_46C0FB529EE2_.wvu.PrintArea" hidden="1" oldHidden="1">
    <formula>PHS!$B$201:$I$224</formula>
    <oldFormula>PHS!$B$201:$I$224</oldFormula>
  </rdn>
  <rdn rId="0" localSheetId="2" customView="1" name="Z_80E8011E_8CC6_40AA_A1BE_46C0FB529EE2_.wvu.PrintTitles" hidden="1" oldHidden="1">
    <formula>PHS!$1:$1</formula>
    <oldFormula>PHS!$1:$1</oldFormula>
  </rdn>
  <rdn rId="0" localSheetId="3" customView="1" name="Z_80E8011E_8CC6_40AA_A1BE_46C0FB529EE2_.wvu.FilterData" hidden="1" oldHidden="1">
    <formula>Feuil2!$B$1:$C$205</formula>
    <oldFormula>Feuil2!$B$1:$C$205</oldFormula>
  </rdn>
  <rcv guid="{80E8011E-8CC6-40AA-A1BE-46C0FB529EE2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6" sId="2">
    <oc r="H1596" t="inlineStr">
      <is>
        <t>[Z.500]</t>
      </is>
    </oc>
    <nc r="H1596" t="inlineStr">
      <is>
        <t>FAIT</t>
      </is>
    </nc>
  </rcc>
  <rcc rId="1327" sId="2">
    <oc r="H1597" t="inlineStr">
      <is>
        <t>[Z.500]</t>
      </is>
    </oc>
    <nc r="H1597" t="inlineStr">
      <is>
        <t>FAIT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8" sId="2" odxf="1" dxf="1">
    <oc r="B1587" t="inlineStr">
      <is>
        <t>Enrob Batonnet KITKAT</t>
      </is>
    </oc>
    <nc r="B1587" t="inlineStr">
      <is>
        <t>W</t>
      </is>
    </nc>
    <odxf>
      <font>
        <sz val="11"/>
        <name val="Verdana"/>
        <scheme val="none"/>
      </font>
    </odxf>
    <ndxf>
      <font>
        <sz val="11"/>
        <name val="Verdana"/>
        <scheme val="none"/>
      </font>
    </ndxf>
  </rcc>
  <rcc rId="1329" sId="2">
    <oc r="D1580">
      <v>22000473</v>
    </oc>
    <nc r="D1580">
      <v>4157</v>
    </nc>
  </rcc>
  <rcc rId="1330" sId="2">
    <oc r="D1579" t="inlineStr">
      <is>
        <t>LUNDI</t>
      </is>
    </oc>
    <nc r="D1579">
      <v>0</v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31" sId="2" ref="A1616:XFD1616" action="insertRow">
    <undo index="65535" exp="area" ref3D="1" dr="$F$1:$F$1048576" dn="Z_F75A0FC8_0A1B_4DE0_9A32_5143F6752B3E_.wvu.Cols" sId="2"/>
  </rrc>
  <rcc rId="1332" sId="2">
    <nc r="D1616" t="inlineStr">
      <is>
        <t>RINÇAGE</t>
      </is>
    </nc>
  </rcc>
  <rrc rId="1333" sId="2" ref="A1616:XFD1616" action="insertRow">
    <undo index="65535" exp="area" ref3D="1" dr="$F$1:$F$1048576" dn="Z_F75A0FC8_0A1B_4DE0_9A32_5143F6752B3E_.wvu.Cols" sId="2"/>
  </rrc>
  <rfmt sheetId="2" sqref="B1616" start="0" length="0">
    <dxf>
      <font>
        <b val="0"/>
        <sz val="11"/>
        <color rgb="FFFF0000"/>
        <name val="Verdana"/>
      </font>
      <fill>
        <patternFill>
          <bgColor rgb="FFFFFFFF"/>
        </patternFill>
      </fill>
    </dxf>
  </rfmt>
  <rfmt sheetId="2" sqref="C1616" start="0" length="0">
    <dxf>
      <font>
        <b val="0"/>
        <sz val="11"/>
        <color rgb="FF000000"/>
        <name val="Verdana"/>
      </font>
      <fill>
        <patternFill>
          <bgColor rgb="FFFFC000"/>
        </patternFill>
      </fill>
    </dxf>
  </rfmt>
  <rfmt sheetId="2" sqref="D1616" start="0" length="0">
    <dxf>
      <font>
        <b val="0"/>
        <sz val="11"/>
        <color rgb="FF000000"/>
        <name val="Verdana"/>
      </font>
      <fill>
        <patternFill>
          <bgColor rgb="FFFFFFFF"/>
        </patternFill>
      </fill>
    </dxf>
  </rfmt>
  <rfmt sheetId="2" sqref="E1616" start="0" length="0">
    <dxf>
      <font>
        <b val="0"/>
        <sz val="11"/>
        <color rgb="FF000000"/>
        <name val="Verdana"/>
      </font>
      <fill>
        <patternFill>
          <bgColor rgb="FFFFFFFF"/>
        </patternFill>
      </fill>
    </dxf>
  </rfmt>
  <rfmt sheetId="2" sqref="F1616" start="0" length="0">
    <dxf>
      <font>
        <b val="0"/>
        <sz val="12"/>
        <color indexed="10"/>
        <name val="Calibri"/>
        <scheme val="minor"/>
      </font>
      <fill>
        <patternFill patternType="none">
          <bgColor indexed="65"/>
        </patternFill>
      </fill>
    </dxf>
  </rfmt>
  <rfmt sheetId="2" sqref="L1616" start="0" length="0">
    <dxf>
      <numFmt numFmtId="0" formatCode="General"/>
    </dxf>
  </rfmt>
  <rcc rId="1334" sId="2">
    <nc r="E1616">
      <v>1200</v>
    </nc>
  </rcc>
  <rcc rId="1335" sId="2" xfDxf="1" dxf="1">
    <nc r="C1616">
      <v>3372022</v>
    </nc>
    <ndxf>
      <font>
        <sz val="11"/>
        <color rgb="FF000000"/>
        <name val="Verdana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336" sId="2">
    <nc r="D1616">
      <v>22000374</v>
    </nc>
  </rcc>
  <rcc rId="1337" sId="2" xfDxf="1" dxf="1">
    <nc r="B1616" t="inlineStr">
      <is>
        <t>SCE Caramel BS C14 FUT/0373</t>
      </is>
    </nc>
    <ndxf>
      <font>
        <sz val="11"/>
        <name val="Verdana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top style="thin">
          <color indexed="64"/>
        </top>
      </border>
    </ndxf>
  </rcc>
  <rfmt sheetId="2" sqref="B1613:B1614" start="0" length="2147483647">
    <dxf>
      <font>
        <color auto="1"/>
      </font>
    </dxf>
  </rfmt>
  <rfmt sheetId="2" sqref="G1580" start="0" length="0">
    <dxf>
      <alignment wrapText="0"/>
    </dxf>
  </rfmt>
  <rcc rId="1338" sId="2">
    <oc r="G1580">
      <f>IFERROR(IF(ISERROR(SEARCH("dfgg",$B1579)),IF(H1580="",G1579+ROUNDUP(VLOOKUP(D1580,Feuil2!$B$2:$C$250,2,FALSE)*6,0)/6/24,G1579+ROUNDUP(VLOOKUP(D1580,Feuil2!$B$2:$C$250,2,FALSE)*6,0)/6/24+$I$1),G1579+(11/12/24)),"")</f>
    </oc>
    <nc r="G1580">
      <f>IFERROR(IF(ISERROR(SEARCH("dfgg",$B1579)),IF(H1580="",G1579+ROUNDUP(VLOOKUP(D1580,Feuil2!$B$2:$C$250,2,FALSE)*6,0)/6/24,G1579+ROUNDUP(VLOOKUP(D1580,Feuil2!$B$2:$C$250,2,FALSE)*6,0)/6/24+$I$1),G1579+(11/12/24)),"")</f>
    </nc>
  </rcc>
  <rcc rId="1339" sId="2">
    <oc r="D1580">
      <v>4157</v>
    </oc>
    <nc r="D1580">
      <v>22000473</v>
    </nc>
  </rcc>
  <rcc rId="1340" sId="2">
    <oc r="G1582">
      <f>IFERROR(IF(ISERROR(SEARCH("dfgg",$B1581)),IF(H1582="",G1581+ROUNDUP(VLOOKUP(D1582,Feuil2!$B$2:$C$250,2,FALSE)*6,0)/6/24,G1581+ROUNDUP(VLOOKUP(D1582,Feuil2!$B$2:$C$250,2,FALSE)*6,0)/6/24+$I$1),G1581+(11/12/24)),"")</f>
    </oc>
    <nc r="G1582">
      <f>IFERROR(IF(ISERROR(SEARCH("dfgg",$B1581)),IF(H1582="",G1581+ROUNDUP(VLOOKUP(D1582,Feuil2!$B$2:$C$250,2,FALSE)*6,0)/6/24,G1581+ROUNDUP(VLOOKUP(D1582,Feuil2!$B$2:$C$250,2,FALSE)*6,0)/6/24+$I$1),G1581+(11/12/24)),"")</f>
    </nc>
  </rcc>
  <rcc rId="1341" sId="2">
    <oc r="G1583">
      <f>IFERROR(IF(ISERROR(SEARCH("dfgg",$B1582)),IF(H1583="",G1582+ROUNDUP(VLOOKUP(D1583,Feuil2!$B$2:$C$250,2,FALSE)*6,0)/6/24,G1582+ROUNDUP(VLOOKUP(D1583,Feuil2!$B$2:$C$250,2,FALSE)*6,0)/6/24+$I$1),G1582+(11/12/24)),"")</f>
    </oc>
    <nc r="G1583">
      <f>IFERROR(IF(ISERROR(SEARCH("dfgg",$B1582)),IF(H1583="",G1582+ROUNDUP(VLOOKUP(D1583,Feuil2!$B$2:$C$250,2,FALSE)*6,0)/6/24,G1582+ROUNDUP(VLOOKUP(D1583,Feuil2!$B$2:$C$250,2,FALSE)*6,0)/6/24+$I$1),G1582+(11/12/24)),"")</f>
    </nc>
  </rcc>
  <rcc rId="1342" sId="2">
    <oc r="G1584">
      <f>IFERROR(IF(ISERROR(SEARCH("dfgg",$B1583)),IF(H1584="",G1583+ROUNDUP(VLOOKUP(D1584,Feuil2!$B$2:$C$250,2,FALSE)*6,0)/6/24,G1583+ROUNDUP(VLOOKUP(D1584,Feuil2!$B$2:$C$250,2,FALSE)*6,0)/6/24+$I$1),G1583+(11/12/24)),"")</f>
    </oc>
    <nc r="G1584">
      <f>IFERROR(IF(ISERROR(SEARCH("dfgg",$B1583)),IF(H1584="",G1583+ROUNDUP(VLOOKUP(D1584,Feuil2!$B$2:$C$250,2,FALSE)*6,0)/6/24,G1583+ROUNDUP(VLOOKUP(D1584,Feuil2!$B$2:$C$250,2,FALSE)*6,0)/6/24+$I$1),G1583+(11/12/24)),"")</f>
    </nc>
  </rcc>
  <rcc rId="1343" sId="2">
    <oc r="G1585">
      <f>IFERROR(IF(ISERROR(SEARCH("dfgg",$B1584)),IF(H1585="",G1584+ROUNDUP(VLOOKUP(D1585,Feuil2!$B$2:$C$250,2,FALSE)*6,0)/6/24,G1584+ROUNDUP(VLOOKUP(D1585,Feuil2!$B$2:$C$250,2,FALSE)*6,0)/6/24+$I$1),G1584+(11/12/24)),"")</f>
    </oc>
    <nc r="G1585">
      <f>IFERROR(IF(ISERROR(SEARCH("dfgg",$B1584)),IF(H1585="",G1584+ROUNDUP(VLOOKUP(D1585,Feuil2!$B$2:$C$250,2,FALSE)*6,0)/6/24,G1584+ROUNDUP(VLOOKUP(D1585,Feuil2!$B$2:$C$250,2,FALSE)*6,0)/6/24+$I$1),G1584+(11/12/24)),"")</f>
    </nc>
  </rcc>
  <rcc rId="1344" sId="2">
    <oc r="G1586">
      <f>IFERROR(IF(ISERROR(SEARCH("dfgg",$B1585)),IF(H1586="",G1585+ROUNDUP(VLOOKUP(D1586,Feuil2!$B$2:$C$250,2,FALSE)*6,0)/6/24,G1585+ROUNDUP(VLOOKUP(D1586,Feuil2!$B$2:$C$250,2,FALSE)*6,0)/6/24+$I$1),G1585+(11/12/24)),"")</f>
    </oc>
    <nc r="G1586">
      <f>IFERROR(IF(ISERROR(SEARCH("dfgg",$B1585)),IF(H1586="",G1585+ROUNDUP(VLOOKUP(D1586,Feuil2!$B$2:$C$250,2,FALSE)*6,0)/6/24,G1585+ROUNDUP(VLOOKUP(D1586,Feuil2!$B$2:$C$250,2,FALSE)*6,0)/6/24+$I$1),G1585+(11/12/24)),"")</f>
    </nc>
  </rcc>
  <rcc rId="1345" sId="2">
    <oc r="G1587">
      <f>IFERROR(IF(ISERROR(SEARCH("dfgg",$B1586)),IF(H1587="",G1586+ROUNDUP(VLOOKUP(D1587,Feuil2!$B$2:$C$250,2,FALSE)*6,0)/6/24,G1586+ROUNDUP(VLOOKUP(D1587,Feuil2!$B$2:$C$250,2,FALSE)*6,0)/6/24+$I$1),G1586+(11/12/24)),"")</f>
    </oc>
    <nc r="G1587">
      <f>IFERROR(IF(ISERROR(SEARCH("dfgg",$B1586)),IF(H1587="",G1586+ROUNDUP(VLOOKUP(D1587,Feuil2!$B$2:$C$250,2,FALSE)*6,0)/6/24,G1586+ROUNDUP(VLOOKUP(D1587,Feuil2!$B$2:$C$250,2,FALSE)*6,0)/6/24+$I$1),G1586+(11/12/24)),"")</f>
    </nc>
  </rcc>
  <rcc rId="1346" sId="2">
    <oc r="G1588">
      <f>IFERROR(IF(ISERROR(SEARCH("dfgg",$B1587)),IF(H1588="",G1587+ROUNDUP(VLOOKUP(D1588,Feuil2!$B$2:$C$250,2,FALSE)*6,0)/6/24,G1587+ROUNDUP(VLOOKUP(D1588,Feuil2!$B$2:$C$250,2,FALSE)*6,0)/6/24+$I$1),G1587+(11/12/24)),"")</f>
    </oc>
    <nc r="G1588">
      <f>IFERROR(IF(ISERROR(SEARCH("dfgg",$B1587)),IF(H1588="",G1587+ROUNDUP(VLOOKUP(D1588,Feuil2!$B$2:$C$250,2,FALSE)*6,0)/6/24,G1587+ROUNDUP(VLOOKUP(D1588,Feuil2!$B$2:$C$250,2,FALSE)*6,0)/6/24+$I$1),G1587+(11/12/24)),"")</f>
    </nc>
  </rcc>
  <rcc rId="1347" sId="2">
    <oc r="G1589">
      <f>IFERROR(IF(ISERROR(SEARCH("dfgg",$B1588)),IF(H1589="",G1588+ROUNDUP(VLOOKUP(D1589,Feuil2!$B$2:$C$250,2,FALSE)*6,0)/6/24,G1588+ROUNDUP(VLOOKUP(D1589,Feuil2!$B$2:$C$250,2,FALSE)*6,0)/6/24+$I$1),G1588+(11/12/24)),"")</f>
    </oc>
    <nc r="G1589">
      <f>IFERROR(IF(ISERROR(SEARCH("dfgg",$B1588)),IF(H1589="",G1588+ROUNDUP(VLOOKUP(D1589,Feuil2!$B$2:$C$250,2,FALSE)*6,0)/6/24,G1588+ROUNDUP(VLOOKUP(D1589,Feuil2!$B$2:$C$250,2,FALSE)*6,0)/6/24+$I$1),G1588+(11/12/24)),"")</f>
    </nc>
  </rcc>
  <rcc rId="1348" sId="2">
    <oc r="G1590">
      <f>IFERROR(IF(ISERROR(SEARCH("dfgg",$B1589)),IF(H1590="",G1589+ROUNDUP(VLOOKUP(D1590,Feuil2!$B$2:$C$250,2,FALSE)*6,0)/6/24,G1589+ROUNDUP(VLOOKUP(D1590,Feuil2!$B$2:$C$250,2,FALSE)*6,0)/6/24+$I$1),G1589+(11/12/24)),"")</f>
    </oc>
    <nc r="G1590">
      <f>IFERROR(IF(ISERROR(SEARCH("dfgg",$B1589)),IF(H1590="",G1589+ROUNDUP(VLOOKUP(D1590,Feuil2!$B$2:$C$250,2,FALSE)*6,0)/6/24,G1589+ROUNDUP(VLOOKUP(D1590,Feuil2!$B$2:$C$250,2,FALSE)*6,0)/6/24+$I$1),G1589+(11/12/24)),"")</f>
    </nc>
  </rcc>
  <rcc rId="1349" sId="2">
    <oc r="G1591">
      <f>IFERROR(IF(ISERROR(SEARCH("dfgg",$B1590)),IF(H1591="",G1590+ROUNDUP(VLOOKUP(D1591,Feuil2!$B$2:$C$250,2,FALSE)*6,0)/6/24,G1590+ROUNDUP(VLOOKUP(D1591,Feuil2!$B$2:$C$250,2,FALSE)*6,0)/6/24+$I$1),G1590+(11/12/24)),"")</f>
    </oc>
    <nc r="G1591">
      <f>IFERROR(IF(ISERROR(SEARCH("dfgg",$B1590)),IF(H1591="",G1590+ROUNDUP(VLOOKUP(D1591,Feuil2!$B$2:$C$250,2,FALSE)*6,0)/6/24,G1590+ROUNDUP(VLOOKUP(D1591,Feuil2!$B$2:$C$250,2,FALSE)*6,0)/6/24+$I$1),G1590+(11/12/24)),"")</f>
    </nc>
  </rcc>
  <rcc rId="1350" sId="2">
    <oc r="G1592">
      <f>IFERROR(IF(ISERROR(SEARCH("dfgg",$B1591)),IF(H1592="",G1591+ROUNDUP(VLOOKUP(D1592,Feuil2!$B$2:$C$250,2,FALSE)*6,0)/6/24,G1591+ROUNDUP(VLOOKUP(D1592,Feuil2!$B$2:$C$250,2,FALSE)*6,0)/6/24+$I$1),G1591+(11/12/24)),"")</f>
    </oc>
    <nc r="G1592">
      <f>IFERROR(IF(ISERROR(SEARCH("dfgg",$B1591)),IF(H1592="",G1591+ROUNDUP(VLOOKUP(D1592,Feuil2!$B$2:$C$250,2,FALSE)*6,0)/6/24,G1591+ROUNDUP(VLOOKUP(D1592,Feuil2!$B$2:$C$250,2,FALSE)*6,0)/6/24+$I$1),G1591+(11/12/24)),"")</f>
    </nc>
  </rcc>
  <rcc rId="1351" sId="2">
    <oc r="G1593">
      <f>IFERROR(IF(ISERROR(SEARCH("dfgg",$B1592)),IF(H1593="",G1592+ROUNDUP(VLOOKUP(D1593,Feuil2!$B$2:$C$250,2,FALSE)*6,0)/6/24,G1592+ROUNDUP(VLOOKUP(D1593,Feuil2!$B$2:$C$250,2,FALSE)*6,0)/6/24+$I$1),G1592+(11/12/24)),"")</f>
    </oc>
    <nc r="G1593">
      <f>IFERROR(IF(ISERROR(SEARCH("dfgg",$B1592)),IF(H1593="",G1592+ROUNDUP(VLOOKUP(D1593,Feuil2!$B$2:$C$250,2,FALSE)*6,0)/6/24,G1592+ROUNDUP(VLOOKUP(D1593,Feuil2!$B$2:$C$250,2,FALSE)*6,0)/6/24+$I$1),G1592+(11/12/24)),"")</f>
    </nc>
  </rcc>
  <rcc rId="1352" sId="2">
    <oc r="G1594">
      <f>IFERROR(IF(ISERROR(SEARCH("dfgg",$B1593)),IF(H1594="",G1593+ROUNDUP(VLOOKUP(D1594,Feuil2!$B$2:$C$250,2,FALSE)*6,0)/6/24,G1593+ROUNDUP(VLOOKUP(D1594,Feuil2!$B$2:$C$250,2,FALSE)*6,0)/6/24+$I$1),G1593+(11/12/24)),"")</f>
    </oc>
    <nc r="G1594">
      <f>IFERROR(IF(ISERROR(SEARCH("dfgg",$B1593)),IF(H1594="",G1593+ROUNDUP(VLOOKUP(D1594,Feuil2!$B$2:$C$250,2,FALSE)*6,0)/6/24,G1593+ROUNDUP(VLOOKUP(D1594,Feuil2!$B$2:$C$250,2,FALSE)*6,0)/6/24+$I$1),G1593+(11/12/24)),"")</f>
    </nc>
  </rcc>
  <rcc rId="1353" sId="2">
    <oc r="G1595">
      <f>IFERROR(IF(ISERROR(SEARCH("dfgg",$B1594)),IF(H1595="",G1594+ROUNDUP(VLOOKUP(D1595,Feuil2!$B$2:$C$250,2,FALSE)*6,0)/6/24,G1594+ROUNDUP(VLOOKUP(D1595,Feuil2!$B$2:$C$250,2,FALSE)*6,0)/6/24+$I$1),G1594+(11/12/24)),"")</f>
    </oc>
    <nc r="G1595">
      <f>IFERROR(IF(ISERROR(SEARCH("dfgg",$B1594)),IF(H1595="",G1594+ROUNDUP(VLOOKUP(D1595,Feuil2!$B$2:$C$250,2,FALSE)*6,0)/6/24,G1594+ROUNDUP(VLOOKUP(D1595,Feuil2!$B$2:$C$250,2,FALSE)*6,0)/6/24+$I$1),G1594+(11/12/24)),"")</f>
    </nc>
  </rcc>
  <rcc rId="1354" sId="2">
    <oc r="G1596">
      <f>IFERROR(IF(ISERROR(SEARCH("dfgg",$B1595)),IF(H1596="",G1595+ROUNDUP(VLOOKUP(D1596,Feuil2!$B$2:$C$250,2,FALSE)*6,0)/6/24,G1595+ROUNDUP(VLOOKUP(D1596,Feuil2!$B$2:$C$250,2,FALSE)*6,0)/6/24+$I$1),G1595+(11/12/24)),"")</f>
    </oc>
    <nc r="G1596">
      <f>IFERROR(IF(ISERROR(SEARCH("dfgg",$B1595)),IF(H1596="",G1595+ROUNDUP(VLOOKUP(D1596,Feuil2!$B$2:$C$250,2,FALSE)*6,0)/6/24,G1595+ROUNDUP(VLOOKUP(D1596,Feuil2!$B$2:$C$250,2,FALSE)*6,0)/6/24+$I$1),G1595+(11/12/24)),"")</f>
    </nc>
  </rcc>
  <rcc rId="1355" sId="2">
    <oc r="G1597">
      <f>IFERROR(IF(ISERROR(SEARCH("dfgg",$B1596)),IF(H1597="",G1596+ROUNDUP(VLOOKUP(D1597,Feuil2!$B$2:$C$250,2,FALSE)*6,0)/6/24,G1596+ROUNDUP(VLOOKUP(D1597,Feuil2!$B$2:$C$250,2,FALSE)*6,0)/6/24+$I$1),G1596+(11/12/24)),"")</f>
    </oc>
    <nc r="G1597">
      <f>IFERROR(IF(ISERROR(SEARCH("dfgg",$B1596)),IF(H1597="",G1596+ROUNDUP(VLOOKUP(D1597,Feuil2!$B$2:$C$250,2,FALSE)*6,0)/6/24,G1596+ROUNDUP(VLOOKUP(D1597,Feuil2!$B$2:$C$250,2,FALSE)*6,0)/6/24+$I$1),G1596+(11/12/24)),"")</f>
    </nc>
  </rcc>
  <rcc rId="1356" sId="2">
    <oc r="G1598">
      <f>IFERROR(IF(ISERROR(SEARCH("dfgg",$B1597)),IF(H1598="",G1597+ROUNDUP(VLOOKUP(D1598,Feuil2!$B$2:$C$250,2,FALSE)*6,0)/6/24,G1597+ROUNDUP(VLOOKUP(D1598,Feuil2!$B$2:$C$250,2,FALSE)*6,0)/6/24+$I$1),G1597+(11/12/24)),"")</f>
    </oc>
    <nc r="G1598">
      <f>IFERROR(IF(ISERROR(SEARCH("dfgg",$B1597)),IF(H1598="",G1597+ROUNDUP(VLOOKUP(D1598,Feuil2!$B$2:$C$250,2,FALSE)*6,0)/6/24,G1597+ROUNDUP(VLOOKUP(D1598,Feuil2!$B$2:$C$250,2,FALSE)*6,0)/6/24+$I$1),G1597+(11/12/24)),"")</f>
    </nc>
  </rcc>
  <rcc rId="1357" sId="2">
    <oc r="G1599">
      <f>IFERROR(IF(ISERROR(SEARCH("dfgg",$B1598)),IF(H1599="",G1598+ROUNDUP(VLOOKUP(D1599,Feuil2!$B$2:$C$250,2,FALSE)*6,0)/6/24,G1598+ROUNDUP(VLOOKUP(D1599,Feuil2!$B$2:$C$250,2,FALSE)*6,0)/6/24+$I$1),G1598+(11/12/24)),"")</f>
    </oc>
    <nc r="G1599">
      <f>IFERROR(IF(ISERROR(SEARCH("dfgg",$B1598)),IF(H1599="",G1598+ROUNDUP(VLOOKUP(D1599,Feuil2!$B$2:$C$250,2,FALSE)*6,0)/6/24,G1598+ROUNDUP(VLOOKUP(D1599,Feuil2!$B$2:$C$250,2,FALSE)*6,0)/6/24+$I$1),G1598+(11/12/24)),"")</f>
    </nc>
  </rcc>
  <rcc rId="1358" sId="2">
    <oc r="G1600">
      <f>IFERROR(IF(ISERROR(SEARCH("dfgg",$B1599)),IF(H1600="",G1599+ROUNDUP(VLOOKUP(D1600,Feuil2!$B$2:$C$250,2,FALSE)*6,0)/6/24,G1599+ROUNDUP(VLOOKUP(D1600,Feuil2!$B$2:$C$250,2,FALSE)*6,0)/6/24+$I$1),G1599+(11/12/24)),"")</f>
    </oc>
    <nc r="G1600">
      <f>IFERROR(IF(ISERROR(SEARCH("dfgg",$B1599)),IF(H1600="",G1599+ROUNDUP(VLOOKUP(D1600,Feuil2!$B$2:$C$250,2,FALSE)*6,0)/6/24,G1599+ROUNDUP(VLOOKUP(D1600,Feuil2!$B$2:$C$250,2,FALSE)*6,0)/6/24+$I$1),G1599+(11/12/24)),"")</f>
    </nc>
  </rcc>
  <rcc rId="1359" sId="2">
    <oc r="G1601">
      <f>IFERROR(IF(ISERROR(SEARCH("dfgg",$B1600)),IF(H1601="",G1600+ROUNDUP(VLOOKUP(D1601,Feuil2!$B$2:$C$250,2,FALSE)*6,0)/6/24,G1600+ROUNDUP(VLOOKUP(D1601,Feuil2!$B$2:$C$250,2,FALSE)*6,0)/6/24+$I$1),G1600+(11/12/24)),"")</f>
    </oc>
    <nc r="G1601">
      <f>IFERROR(IF(ISERROR(SEARCH("dfgg",$B1600)),IF(H1601="",G1600+ROUNDUP(VLOOKUP(D1601,Feuil2!$B$2:$C$250,2,FALSE)*6,0)/6/24,G1600+ROUNDUP(VLOOKUP(D1601,Feuil2!$B$2:$C$250,2,FALSE)*6,0)/6/24+$I$1),G1600+(11/12/24)),"")</f>
    </nc>
  </rcc>
  <rcc rId="1360" sId="2" odxf="1" dxf="1">
    <oc r="G1602">
      <f>IFERROR(IF(ISERROR(SEARCH("dfgg",$B1601)),IF(H1602="",G1601+ROUNDUP(VLOOKUP(D1602,Feuil2!$B$2:$C$250,2,FALSE)*6,0)/6/24,G1601+ROUNDUP(VLOOKUP(D1602,Feuil2!$B$2:$C$250,2,FALSE)*6,0)/6/24+$I$1),G1601+(11/12/24)),"")</f>
    </oc>
    <nc r="G1602">
      <f>IFERROR(IF(ISERROR(SEARCH("dfgg",$B1601)),IF(H1602="",G1601+ROUNDUP(VLOOKUP(D1602,Feuil2!$B$2:$C$250,2,FALSE)*6,0)/6/24,G1601+ROUNDUP(VLOOKUP(D1602,Feuil2!$B$2:$C$250,2,FALSE)*6,0)/6/24+$I$1),G1601+(11/12/24)),"")</f>
    </nc>
    <odxf>
      <fill>
        <patternFill patternType="solid">
          <bgColor theme="5" tint="0.39997558519241921"/>
        </patternFill>
      </fill>
    </odxf>
    <ndxf>
      <fill>
        <patternFill patternType="none">
          <bgColor indexed="65"/>
        </patternFill>
      </fill>
    </ndxf>
  </rcc>
  <rcc rId="1361" sId="2" odxf="1" dxf="1">
    <oc r="G1603">
      <f>IFERROR(IF(ISERROR(SEARCH("dfgg",$B1602)),IF(H1603="",G1602+ROUNDUP(VLOOKUP(D1603,Feuil2!$B$2:$C$250,2,FALSE)*6,0)/6/24,G1602+ROUNDUP(VLOOKUP(D1603,Feuil2!$B$2:$C$250,2,FALSE)*6,0)/6/24+$I$1),G1602+(11/12/24)),"")</f>
    </oc>
    <nc r="G1603">
      <f>IFERROR(IF(ISERROR(SEARCH("dfgg",$B1602)),IF(H1603="",G1602+ROUNDUP(VLOOKUP(D1603,Feuil2!$B$2:$C$250,2,FALSE)*6,0)/6/24,G1602+ROUNDUP(VLOOKUP(D1603,Feuil2!$B$2:$C$250,2,FALSE)*6,0)/6/24+$I$1),G1602+(11/12/24)),"")</f>
    </nc>
    <odxf>
      <fill>
        <patternFill patternType="solid">
          <bgColor theme="5" tint="0.39997558519241921"/>
        </patternFill>
      </fill>
    </odxf>
    <ndxf>
      <fill>
        <patternFill patternType="none">
          <bgColor indexed="65"/>
        </patternFill>
      </fill>
    </ndxf>
  </rcc>
  <rcc rId="1362" sId="2">
    <oc r="G1604">
      <f>IFERROR(IF(ISERROR(SEARCH("dfgg",$B1603)),IF(H1604="",G1603+ROUNDUP(VLOOKUP(D1604,Feuil2!$B$2:$C$250,2,FALSE)*6,0)/6/24,G1603+ROUNDUP(VLOOKUP(D1604,Feuil2!$B$2:$C$250,2,FALSE)*6,0)/6/24+$I$1),G1603+(11/12/24)),"")</f>
    </oc>
    <nc r="G1604">
      <f>IFERROR(IF(ISERROR(SEARCH("dfgg",$B1603)),IF(H1604="",G1603+ROUNDUP(VLOOKUP(D1604,Feuil2!$B$2:$C$250,2,FALSE)*6,0)/6/24,G1603+ROUNDUP(VLOOKUP(D1604,Feuil2!$B$2:$C$250,2,FALSE)*6,0)/6/24+$I$1),G1603+(11/12/24)),"")</f>
    </nc>
  </rcc>
  <rcc rId="1363" sId="2">
    <oc r="G1605">
      <f>IFERROR(IF(ISERROR(SEARCH("dfgg",$B1604)),IF(H1605="",G1604+ROUNDUP(VLOOKUP(D1605,Feuil2!$B$2:$C$250,2,FALSE)*6,0)/6/24,G1604+ROUNDUP(VLOOKUP(D1605,Feuil2!$B$2:$C$250,2,FALSE)*6,0)/6/24+$I$1),G1604+(11/12/24)),"")</f>
    </oc>
    <nc r="G1605">
      <f>IFERROR(IF(ISERROR(SEARCH("dfgg",$B1604)),IF(H1605="",G1604+ROUNDUP(VLOOKUP(D1605,Feuil2!$B$2:$C$250,2,FALSE)*6,0)/6/24,G1604+ROUNDUP(VLOOKUP(D1605,Feuil2!$B$2:$C$250,2,FALSE)*6,0)/6/24+$I$1),G1604+(11/12/24)),"")</f>
    </nc>
  </rcc>
  <rcc rId="1364" sId="2">
    <oc r="G1606">
      <f>IFERROR(IF(ISERROR(SEARCH("dfgg",$B1605)),IF(H1606="",G1605+ROUNDUP(VLOOKUP(D1606,Feuil2!$B$2:$C$250,2,FALSE)*6,0)/6/24,G1605+ROUNDUP(VLOOKUP(D1606,Feuil2!$B$2:$C$250,2,FALSE)*6,0)/6/24+$I$1),G1605+(11/12/24)),"")</f>
    </oc>
    <nc r="G1606">
      <f>IFERROR(IF(ISERROR(SEARCH("dfgg",$B1605)),IF(H1606="",G1605+ROUNDUP(VLOOKUP(D1606,Feuil2!$B$2:$C$250,2,FALSE)*6,0)/6/24,G1605+ROUNDUP(VLOOKUP(D1606,Feuil2!$B$2:$C$250,2,FALSE)*6,0)/6/24+$I$1),G1605+(11/12/24)),"")</f>
    </nc>
  </rcc>
  <rcc rId="1365" sId="2">
    <oc r="G1607">
      <f>IFERROR(IF(ISERROR(SEARCH("dfgg",$B1606)),IF(H1607="",G1606+ROUNDUP(VLOOKUP(D1607,Feuil2!$B$2:$C$250,2,FALSE)*6,0)/6/24,G1606+ROUNDUP(VLOOKUP(D1607,Feuil2!$B$2:$C$250,2,FALSE)*6,0)/6/24+$I$1),G1606+(11/12/24)),"")</f>
    </oc>
    <nc r="G1607">
      <f>IFERROR(IF(ISERROR(SEARCH("dfgg",$B1606)),IF(H1607="",G1606+ROUNDUP(VLOOKUP(D1607,Feuil2!$B$2:$C$250,2,FALSE)*6,0)/6/24,G1606+ROUNDUP(VLOOKUP(D1607,Feuil2!$B$2:$C$250,2,FALSE)*6,0)/6/24+$I$1),G1606+(11/12/24)),"")</f>
    </nc>
  </rcc>
  <rcc rId="1366" sId="2">
    <oc r="G1608">
      <f>IFERROR(IF(ISERROR(SEARCH("dfgg",$B1607)),IF(H1608="",G1607+ROUNDUP(VLOOKUP(D1608,Feuil2!$B$2:$C$250,2,FALSE)*6,0)/6/24,G1607+ROUNDUP(VLOOKUP(D1608,Feuil2!$B$2:$C$250,2,FALSE)*6,0)/6/24+$I$1),G1607+(11/12/24)),"")</f>
    </oc>
    <nc r="G1608">
      <f>IFERROR(IF(ISERROR(SEARCH("dfgg",$B1607)),IF(H1608="",G1607+ROUNDUP(VLOOKUP(D1608,Feuil2!$B$2:$C$250,2,FALSE)*6,0)/6/24,G1607+ROUNDUP(VLOOKUP(D1608,Feuil2!$B$2:$C$250,2,FALSE)*6,0)/6/24+$I$1),G1607+(11/12/24)),"")</f>
    </nc>
  </rcc>
  <rcc rId="1367" sId="2">
    <oc r="G1609">
      <f>IFERROR(IF(ISERROR(SEARCH("dfgg",$B1608)),IF(H1609="",G1608+ROUNDUP(VLOOKUP(D1609,Feuil2!$B$2:$C$250,2,FALSE)*6,0)/6/24,G1608+ROUNDUP(VLOOKUP(D1609,Feuil2!$B$2:$C$250,2,FALSE)*6,0)/6/24+$I$1),G1608+(11/12/24)),"")</f>
    </oc>
    <nc r="G1609">
      <f>IFERROR(IF(ISERROR(SEARCH("dfgg",$B1608)),IF(H1609="",G1608+ROUNDUP(VLOOKUP(D1609,Feuil2!$B$2:$C$250,2,FALSE)*6,0)/6/24,G1608+ROUNDUP(VLOOKUP(D1609,Feuil2!$B$2:$C$250,2,FALSE)*6,0)/6/24+$I$1),G1608+(11/12/24)),"")</f>
    </nc>
  </rcc>
  <rcc rId="1368" sId="2">
    <oc r="G1610">
      <f>IFERROR(IF(ISERROR(SEARCH("dfgg",$B1609)),IF(H1610="",G1609+ROUNDUP(VLOOKUP(D1610,Feuil2!$B$2:$C$250,2,FALSE)*6,0)/6/24,G1609+ROUNDUP(VLOOKUP(D1610,Feuil2!$B$2:$C$250,2,FALSE)*6,0)/6/24+$I$1),G1609+(11/12/24)),"")</f>
    </oc>
    <nc r="G1610">
      <f>IFERROR(IF(ISERROR(SEARCH("dfgg",$B1609)),IF(H1610="",G1609+ROUNDUP(VLOOKUP(D1610,Feuil2!$B$2:$C$250,2,FALSE)*6,0)/6/24,G1609+ROUNDUP(VLOOKUP(D1610,Feuil2!$B$2:$C$250,2,FALSE)*6,0)/6/24+$I$1),G1609+(11/12/24)),"")</f>
    </nc>
  </rcc>
  <rcc rId="1369" sId="2">
    <oc r="G1611">
      <f>IFERROR(IF(ISERROR(SEARCH("dfgg",$B1610)),IF(H1611="",G1610+ROUNDUP(VLOOKUP(D1611,Feuil2!$B$2:$C$250,2,FALSE)*6,0)/6/24,G1610+ROUNDUP(VLOOKUP(D1611,Feuil2!$B$2:$C$250,2,FALSE)*6,0)/6/24+$I$1),G1610+(11/12/24)),"")</f>
    </oc>
    <nc r="G1611">
      <f>IFERROR(IF(ISERROR(SEARCH("dfgg",$B1610)),IF(H1611="",G1610+ROUNDUP(VLOOKUP(D1611,Feuil2!$B$2:$C$250,2,FALSE)*6,0)/6/24,G1610+ROUNDUP(VLOOKUP(D1611,Feuil2!$B$2:$C$250,2,FALSE)*6,0)/6/24+$I$1),G1610+(11/12/24)),"")</f>
    </nc>
  </rcc>
  <rcc rId="1370" sId="2">
    <oc r="G1612">
      <f>IFERROR(IF(ISERROR(SEARCH("dfgg",$B1611)),IF(H1612="",G1611+ROUNDUP(VLOOKUP(D1612,Feuil2!$B$2:$C$250,2,FALSE)*6,0)/6/24,G1611+ROUNDUP(VLOOKUP(D1612,Feuil2!$B$2:$C$250,2,FALSE)*6,0)/6/24+$I$1),G1611+(11/12/24)),"")</f>
    </oc>
    <nc r="G1612">
      <f>IFERROR(IF(ISERROR(SEARCH("dfgg",$B1611)),IF(H1612="",G1611+ROUNDUP(VLOOKUP(D1612,Feuil2!$B$2:$C$250,2,FALSE)*6,0)/6/24,G1611+ROUNDUP(VLOOKUP(D1612,Feuil2!$B$2:$C$250,2,FALSE)*6,0)/6/24+$I$1),G1611+(11/12/24)),"")</f>
    </nc>
  </rcc>
  <rcc rId="1371" sId="2">
    <oc r="G1613">
      <f>IFERROR(IF(ISERROR(SEARCH("dfgg",$B1612)),IF(H1613="",G1612+ROUNDUP(VLOOKUP(D1613,Feuil2!$B$2:$C$250,2,FALSE)*6,0)/6/24,G1612+ROUNDUP(VLOOKUP(D1613,Feuil2!$B$2:$C$250,2,FALSE)*6,0)/6/24+$I$1),G1612+(11/12/24)),"")</f>
    </oc>
    <nc r="G1613">
      <f>IFERROR(IF(ISERROR(SEARCH("dfgg",$B1612)),IF(H1613="",G1612+ROUNDUP(VLOOKUP(D1613,Feuil2!$B$2:$C$250,2,FALSE)*6,0)/6/24,G1612+ROUNDUP(VLOOKUP(D1613,Feuil2!$B$2:$C$250,2,FALSE)*6,0)/6/24+$I$1),G1612+(11/12/24)),"")</f>
    </nc>
  </rcc>
  <rcc rId="1372" sId="2">
    <oc r="G1614">
      <f>IFERROR(IF(ISERROR(SEARCH("dfgg",$B1613)),IF(H1614="",G1613+ROUNDUP(VLOOKUP(D1614,Feuil2!$B$2:$C$250,2,FALSE)*6,0)/6/24,G1613+ROUNDUP(VLOOKUP(D1614,Feuil2!$B$2:$C$250,2,FALSE)*6,0)/6/24+$I$1),G1613+(11/12/24)),"")</f>
    </oc>
    <nc r="G1614">
      <f>IFERROR(IF(ISERROR(SEARCH("dfgg",$B1613)),IF(H1614="",G1613+ROUNDUP(VLOOKUP(D1614,Feuil2!$B$2:$C$250,2,FALSE)*6,0)/6/24,G1613+ROUNDUP(VLOOKUP(D1614,Feuil2!$B$2:$C$250,2,FALSE)*6,0)/6/24+$I$1),G1613+(11/12/24)),"")</f>
    </nc>
  </rcc>
  <rcc rId="1373" sId="2">
    <oc r="G1615">
      <f>IFERROR(IF(ISERROR(SEARCH("dfgg",$B1614)),IF(H1615="",G1614+ROUNDUP(VLOOKUP(D1615,Feuil2!$B$2:$C$250,2,FALSE)*6,0)/6/24,G1614+ROUNDUP(VLOOKUP(D1615,Feuil2!$B$2:$C$250,2,FALSE)*6,0)/6/24+$I$1),G1614+(11/12/24)),"")</f>
    </oc>
    <nc r="G1615">
      <f>IFERROR(IF(ISERROR(SEARCH("dfgg",$B1614)),IF(H1615="",G1614+ROUNDUP(VLOOKUP(D1615,Feuil2!$B$2:$C$250,2,FALSE)*6,0)/6/24,G1614+ROUNDUP(VLOOKUP(D1615,Feuil2!$B$2:$C$250,2,FALSE)*6,0)/6/24+$I$1),G1614+(11/12/24)),"")</f>
    </nc>
  </rcc>
  <rcc rId="1374" sId="2">
    <nc r="G1616">
      <f>IFERROR(IF(ISERROR(SEARCH("dfgg",$B1615)),IF(H1616="",G1615+ROUNDUP(VLOOKUP(D1616,Feuil2!$B$2:$C$250,2,FALSE)*6,0)/6/24,G1615+ROUNDUP(VLOOKUP(D1616,Feuil2!$B$2:$C$250,2,FALSE)*6,0)/6/24+$I$1),G1615+(11/12/24)),"")</f>
    </nc>
  </rcc>
  <rcc rId="1375" sId="2">
    <nc r="G1617">
      <f>IFERROR(IF(ISERROR(SEARCH("dfgg",$B1616)),IF(H1617="",G1616+ROUNDUP(VLOOKUP(D1617,Feuil2!$B$2:$C$250,2,FALSE)*6,0)/6/24,G1616+ROUNDUP(VLOOKUP(D1617,Feuil2!$B$2:$C$250,2,FALSE)*6,0)/6/24+$I$1),G1616+(11/12/24)),"")</f>
    </nc>
  </rcc>
  <rcc rId="1376" sId="2">
    <oc r="G1618">
      <f>IFERROR(IF(ISERROR(SEARCH("dfgg",$B1615)),IF(H1618="",G1615+ROUNDUP(VLOOKUP(D1618,Feuil2!$B$2:$C$250,2,FALSE)*6,0)/6/24,G1615+ROUNDUP(VLOOKUP(D1618,Feuil2!$B$2:$C$250,2,FALSE)*6,0)/6/24+$I$1),G1615+(11/12/24)),"")</f>
    </oc>
    <nc r="G1618">
      <f>IFERROR(IF(ISERROR(SEARCH("dfgg",$B1617)),IF(H1618="",G1617+ROUNDUP(VLOOKUP(D1618,Feuil2!$B$2:$C$250,2,FALSE)*6,0)/6/24,G1617+ROUNDUP(VLOOKUP(D1618,Feuil2!$B$2:$C$250,2,FALSE)*6,0)/6/24+$I$1),G1617+(11/12/24)),"")</f>
    </nc>
  </rcc>
  <rcc rId="1377" sId="2">
    <oc r="G1619">
      <f>IFERROR(IF(ISERROR(SEARCH("dfgg",$B1618)),IF(H1619="",G1618+ROUNDUP(VLOOKUP(D1619,Feuil2!$B$2:$C$250,2,FALSE)*6,0)/6/24,G1618+ROUNDUP(VLOOKUP(D1619,Feuil2!$B$2:$C$250,2,FALSE)*6,0)/6/24+$I$1),G1618+(11/12/24)),"")</f>
    </oc>
    <nc r="G1619">
      <f>IFERROR(IF(ISERROR(SEARCH("dfgg",$B1618)),IF(H1619="",G1618+ROUNDUP(VLOOKUP(D1619,Feuil2!$B$2:$C$250,2,FALSE)*6,0)/6/24,G1618+ROUNDUP(VLOOKUP(D1619,Feuil2!$B$2:$C$250,2,FALSE)*6,0)/6/24+$I$1),G1618+(11/12/24)),"")</f>
    </nc>
  </rcc>
  <rcc rId="1378" sId="2">
    <oc r="G1620">
      <f>IFERROR(IF(ISERROR(SEARCH("dfgg",$B1619)),IF(H1620="",G1619+ROUNDUP(VLOOKUP(D1620,Feuil2!$B$2:$C$250,2,FALSE)*6,0)/6/24,G1619+ROUNDUP(VLOOKUP(D1620,Feuil2!$B$2:$C$250,2,FALSE)*6,0)/6/24+$I$1),G1619+(11/12/24)),"")</f>
    </oc>
    <nc r="G1620">
      <f>IFERROR(IF(ISERROR(SEARCH("dfgg",$B1619)),IF(H1620="",G1619+ROUNDUP(VLOOKUP(D1620,Feuil2!$B$2:$C$250,2,FALSE)*6,0)/6/24,G1619+ROUNDUP(VLOOKUP(D1620,Feuil2!$B$2:$C$250,2,FALSE)*6,0)/6/24+$I$1),G1619+(11/12/24)),"")</f>
    </nc>
  </rcc>
  <rcc rId="1379" sId="2">
    <oc r="G1621">
      <f>IFERROR(IF(ISERROR(SEARCH("dfgg",$B1620)),IF(H1621="",G1620+ROUNDUP(VLOOKUP(D1621,Feuil2!$B$2:$C$250,2,FALSE)*6,0)/6/24,G1620+ROUNDUP(VLOOKUP(D1621,Feuil2!$B$2:$C$250,2,FALSE)*6,0)/6/24+$I$1),G1620+(11/12/24)),"")</f>
    </oc>
    <nc r="G1621">
      <f>IFERROR(IF(ISERROR(SEARCH("dfgg",$B1620)),IF(H1621="",G1620+ROUNDUP(VLOOKUP(D1621,Feuil2!$B$2:$C$250,2,FALSE)*6,0)/6/24,G1620+ROUNDUP(VLOOKUP(D1621,Feuil2!$B$2:$C$250,2,FALSE)*6,0)/6/24+$I$1),G1620+(11/12/24)),"")</f>
    </nc>
  </rcc>
  <rcc rId="1380" sId="2">
    <oc r="G1622">
      <f>IFERROR(IF(ISERROR(SEARCH("dfgg",$B1621)),IF(H1622="",G1621+ROUNDUP(VLOOKUP(D1622,Feuil2!$B$2:$C$250,2,FALSE)*6,0)/6/24,G1621+ROUNDUP(VLOOKUP(D1622,Feuil2!$B$2:$C$250,2,FALSE)*6,0)/6/24+$I$1),G1621+(11/12/24)),"")</f>
    </oc>
    <nc r="G1622">
      <f>IFERROR(IF(ISERROR(SEARCH("dfgg",$B1621)),IF(H1622="",G1621+ROUNDUP(VLOOKUP(D1622,Feuil2!$B$2:$C$250,2,FALSE)*6,0)/6/24,G1621+ROUNDUP(VLOOKUP(D1622,Feuil2!$B$2:$C$250,2,FALSE)*6,0)/6/24+$I$1),G1621+(11/12/24)),"")</f>
    </nc>
  </rcc>
  <rcc rId="1381" sId="2">
    <oc r="G1623">
      <f>IFERROR(IF(ISERROR(SEARCH("dfgg",$B1622)),IF(H1623="",G1622+ROUNDUP(VLOOKUP(D1623,Feuil2!$B$2:$C$250,2,FALSE)*6,0)/6/24,G1622+ROUNDUP(VLOOKUP(D1623,Feuil2!$B$2:$C$250,2,FALSE)*6,0)/6/24+$I$1),G1622+(11/12/24)),"")</f>
    </oc>
    <nc r="G1623">
      <f>IFERROR(IF(ISERROR(SEARCH("dfgg",$B1622)),IF(H1623="",G1622+ROUNDUP(VLOOKUP(D1623,Feuil2!$B$2:$C$250,2,FALSE)*6,0)/6/24,G1622+ROUNDUP(VLOOKUP(D1623,Feuil2!$B$2:$C$250,2,FALSE)*6,0)/6/24+$I$1),G1622+(11/12/24)),"")</f>
    </nc>
  </rcc>
  <rcc rId="1382" sId="2">
    <oc r="G1624">
      <f>IFERROR(IF(ISERROR(SEARCH("dfgg",$B1623)),IF(H1624="",G1623+ROUNDUP(VLOOKUP(D1624,Feuil2!$B$2:$C$250,2,FALSE)*6,0)/6/24,G1623+ROUNDUP(VLOOKUP(D1624,Feuil2!$B$2:$C$250,2,FALSE)*6,0)/6/24+$I$1),G1623+(11/12/24)),"")</f>
    </oc>
    <nc r="G1624">
      <f>IFERROR(IF(ISERROR(SEARCH("dfgg",$B1623)),IF(H1624="",G1623+ROUNDUP(VLOOKUP(D1624,Feuil2!$B$2:$C$250,2,FALSE)*6,0)/6/24,G1623+ROUNDUP(VLOOKUP(D1624,Feuil2!$B$2:$C$250,2,FALSE)*6,0)/6/24+$I$1),G1623+(11/12/24)),"")</f>
    </nc>
  </rcc>
  <rcc rId="1383" sId="2">
    <oc r="G1625">
      <f>IFERROR(IF(ISERROR(SEARCH("dfgg",$B1624)),IF(H1625="",G1624+ROUNDUP(VLOOKUP(D1625,Feuil2!$B$2:$C$250,2,FALSE)*6,0)/6/24,G1624+ROUNDUP(VLOOKUP(D1625,Feuil2!$B$2:$C$250,2,FALSE)*6,0)/6/24+$I$1),G1624+(11/12/24)),"")</f>
    </oc>
    <nc r="G1625">
      <f>IFERROR(IF(ISERROR(SEARCH("dfgg",$B1624)),IF(H1625="",G1624+ROUNDUP(VLOOKUP(D1625,Feuil2!$B$2:$C$250,2,FALSE)*6,0)/6/24,G1624+ROUNDUP(VLOOKUP(D1625,Feuil2!$B$2:$C$250,2,FALSE)*6,0)/6/24+$I$1),G1624+(11/12/24)),"")</f>
    </nc>
  </rcc>
  <rcc rId="1384" sId="2">
    <oc r="G1626">
      <f>IFERROR(IF(ISERROR(SEARCH("dfgg",$B1625)),IF(H1626="",G1625+ROUNDUP(VLOOKUP(D1626,Feuil2!$B$2:$C$250,2,FALSE)*6,0)/6/24,G1625+ROUNDUP(VLOOKUP(D1626,Feuil2!$B$2:$C$250,2,FALSE)*6,0)/6/24+$I$1),G1625+(11/12/24)),"")</f>
    </oc>
    <nc r="G1626">
      <f>IFERROR(IF(ISERROR(SEARCH("dfgg",$B1625)),IF(H1626="",G1625+ROUNDUP(VLOOKUP(D1626,Feuil2!$B$2:$C$250,2,FALSE)*6,0)/6/24,G1625+ROUNDUP(VLOOKUP(D1626,Feuil2!$B$2:$C$250,2,FALSE)*6,0)/6/24+$I$1),G1625+(11/12/24)),"")</f>
    </nc>
  </rcc>
  <rcc rId="1385" sId="2">
    <oc r="G1627">
      <f>IFERROR(IF(ISERROR(SEARCH("dfgg",$B1626)),IF(H1627="",G1626+ROUNDUP(VLOOKUP(D1627,Feuil2!$B$2:$C$250,2,FALSE)*6,0)/6/24,G1626+ROUNDUP(VLOOKUP(D1627,Feuil2!$B$2:$C$250,2,FALSE)*6,0)/6/24+$I$1),G1626+(11/12/24)),"")</f>
    </oc>
    <nc r="G1627">
      <f>IFERROR(IF(ISERROR(SEARCH("dfgg",$B1626)),IF(H1627="",G1626+ROUNDUP(VLOOKUP(D1627,Feuil2!$B$2:$C$250,2,FALSE)*6,0)/6/24,G1626+ROUNDUP(VLOOKUP(D1627,Feuil2!$B$2:$C$250,2,FALSE)*6,0)/6/24+$I$1),G1626+(11/12/24)),"")</f>
    </nc>
  </rcc>
  <rcc rId="1386" sId="2">
    <oc r="G1628">
      <f>IFERROR(IF(ISERROR(SEARCH("dfgg",$B1627)),IF(H1628="",G1627+ROUNDUP(VLOOKUP(D1628,Feuil2!$B$2:$C$250,2,FALSE)*6,0)/6/24,G1627+ROUNDUP(VLOOKUP(D1628,Feuil2!$B$2:$C$250,2,FALSE)*6,0)/6/24+$I$1),G1627+(11/12/24)),"")</f>
    </oc>
    <nc r="G1628">
      <f>IFERROR(IF(ISERROR(SEARCH("dfgg",$B1627)),IF(H1628="",G1627+ROUNDUP(VLOOKUP(D1628,Feuil2!$B$2:$C$250,2,FALSE)*6,0)/6/24,G1627+ROUNDUP(VLOOKUP(D1628,Feuil2!$B$2:$C$250,2,FALSE)*6,0)/6/24+$I$1),G1627+(11/12/24)),"")</f>
    </nc>
  </rcc>
  <rcc rId="1387" sId="2">
    <oc r="G1629">
      <f>IFERROR(IF(ISERROR(SEARCH("dfgg",$B1628)),IF(H1629="",G1628+ROUNDUP(VLOOKUP(D1629,Feuil2!$B$2:$C$250,2,FALSE)*6,0)/6/24,G1628+ROUNDUP(VLOOKUP(D1629,Feuil2!$B$2:$C$250,2,FALSE)*6,0)/6/24+$I$1),G1628+(11/12/24)),"")</f>
    </oc>
    <nc r="G1629">
      <f>IFERROR(IF(ISERROR(SEARCH("dfgg",$B1628)),IF(H1629="",G1628+ROUNDUP(VLOOKUP(D1629,Feuil2!$B$2:$C$250,2,FALSE)*6,0)/6/24,G1628+ROUNDUP(VLOOKUP(D1629,Feuil2!$B$2:$C$250,2,FALSE)*6,0)/6/24+$I$1),G1628+(11/12/24)),"")</f>
    </nc>
  </rcc>
  <rcc rId="1388" sId="2">
    <oc r="G1630">
      <f>IFERROR(IF(ISERROR(SEARCH("dfgg",$B1629)),IF(H1630="",G1629+ROUNDUP(VLOOKUP(D1630,Feuil2!$B$2:$C$250,2,FALSE)*6,0)/6/24,G1629+ROUNDUP(VLOOKUP(D1630,Feuil2!$B$2:$C$250,2,FALSE)*6,0)/6/24+$I$1),G1629+(11/12/24)),"")</f>
    </oc>
    <nc r="G1630">
      <f>IFERROR(IF(ISERROR(SEARCH("dfgg",$B1629)),IF(H1630="",G1629+ROUNDUP(VLOOKUP(D1630,Feuil2!$B$2:$C$250,2,FALSE)*6,0)/6/24,G1629+ROUNDUP(VLOOKUP(D1630,Feuil2!$B$2:$C$250,2,FALSE)*6,0)/6/24+$I$1),G1629+(11/12/24)),"")</f>
    </nc>
  </rcc>
  <rcc rId="1389" sId="2">
    <oc r="G1631">
      <f>IFERROR(IF(ISERROR(SEARCH("dfgg",$B1630)),IF(H1631="",G1630+ROUNDUP(VLOOKUP(D1631,Feuil2!$B$2:$C$250,2,FALSE)*6,0)/6/24,G1630+ROUNDUP(VLOOKUP(D1631,Feuil2!$B$2:$C$250,2,FALSE)*6,0)/6/24+$I$1),G1630+(11/12/24)),"")</f>
    </oc>
    <nc r="G1631">
      <f>IFERROR(IF(ISERROR(SEARCH("dfgg",$B1630)),IF(H1631="",G1630+ROUNDUP(VLOOKUP(D1631,Feuil2!$B$2:$C$250,2,FALSE)*6,0)/6/24,G1630+ROUNDUP(VLOOKUP(D1631,Feuil2!$B$2:$C$250,2,FALSE)*6,0)/6/24+$I$1),G1630+(11/12/24)),"")</f>
    </nc>
  </rcc>
  <rcc rId="1390" sId="2">
    <oc r="G1632">
      <f>IFERROR(IF(ISERROR(SEARCH("dfgg",$B1631)),IF(H1632="",G1631+ROUNDUP(VLOOKUP(D1632,Feuil2!$B$2:$C$250,2,FALSE)*6,0)/6/24,G1631+ROUNDUP(VLOOKUP(D1632,Feuil2!$B$2:$C$250,2,FALSE)*6,0)/6/24+$I$1),G1631+(11/12/24)),"")</f>
    </oc>
    <nc r="G1632">
      <f>IFERROR(IF(ISERROR(SEARCH("dfgg",$B1631)),IF(H1632="",G1631+ROUNDUP(VLOOKUP(D1632,Feuil2!$B$2:$C$250,2,FALSE)*6,0)/6/24,G1631+ROUNDUP(VLOOKUP(D1632,Feuil2!$B$2:$C$250,2,FALSE)*6,0)/6/24+$I$1),G1631+(11/12/24)),"")</f>
    </nc>
  </rcc>
  <rcc rId="1391" sId="2">
    <oc r="G1633">
      <f>IFERROR(IF(ISERROR(SEARCH("dfgg",$B1632)),IF(H1633="",G1632+ROUNDUP(VLOOKUP(D1633,Feuil2!$B$2:$C$250,2,FALSE)*6,0)/6/24,G1632+ROUNDUP(VLOOKUP(D1633,Feuil2!$B$2:$C$250,2,FALSE)*6,0)/6/24+$I$1),G1632+(11/12/24)),"")</f>
    </oc>
    <nc r="G1633">
      <f>IFERROR(IF(ISERROR(SEARCH("dfgg",$B1632)),IF(H1633="",G1632+ROUNDUP(VLOOKUP(D1633,Feuil2!$B$2:$C$250,2,FALSE)*6,0)/6/24,G1632+ROUNDUP(VLOOKUP(D1633,Feuil2!$B$2:$C$250,2,FALSE)*6,0)/6/24+$I$1),G1632+(11/12/24)),"")</f>
    </nc>
  </rcc>
  <rcc rId="1392" sId="2">
    <nc r="I1612" t="inlineStr">
      <is>
        <t>AJOUTÉ</t>
      </is>
    </nc>
  </rcc>
  <rcc rId="1393" sId="2">
    <nc r="I1613" t="inlineStr">
      <is>
        <t>AJOUTÉ</t>
      </is>
    </nc>
  </rcc>
  <rcc rId="1394" sId="2">
    <nc r="I1614" t="inlineStr">
      <is>
        <t>AJOUTÉ</t>
      </is>
    </nc>
  </rcc>
  <rcc rId="1395" sId="2">
    <nc r="I1616" t="inlineStr">
      <is>
        <t>AJOUTÉ</t>
      </is>
    </nc>
  </rcc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400" sheetId="2" source="L1623" destination="L1622" sourceSheetId="2">
    <rfmt sheetId="2" sqref="L1622" start="0" length="0">
      <dxf>
        <alignment horizontal="center" vertical="center"/>
      </dxf>
    </rfmt>
  </rm>
  <rcc rId="1401" sId="2">
    <oc r="E1624">
      <v>1600</v>
    </oc>
    <nc r="E1624">
      <v>1300</v>
    </nc>
  </rcc>
  <rcc rId="1402" sId="2">
    <oc r="E1625">
      <v>1600</v>
    </oc>
    <nc r="E1625">
      <v>1300</v>
    </nc>
  </rcc>
  <rcc rId="1403" sId="2">
    <oc r="E1627">
      <v>1600</v>
    </oc>
    <nc r="E1627">
      <v>1300</v>
    </nc>
  </rcc>
  <rrc rId="1404" sId="2" ref="A1628:XFD1628" action="deleteRow">
    <undo index="45" exp="ref" v="1" dr="G1628" r="G1629" sId="2"/>
    <undo index="25" exp="ref" v="1" dr="G1628" r="G1629" sId="2"/>
    <undo index="9" exp="ref" v="1" dr="G1628" r="G1629" sId="2"/>
    <undo index="1" exp="ref" v="1" dr="$B1628" r="G1629" sId="2"/>
    <undo index="65535" exp="area" ref3D="1" dr="$F$1:$F$1048576" dn="Z_F75A0FC8_0A1B_4DE0_9A32_5143F6752B3E_.wvu.Cols" sId="2"/>
    <rfmt sheetId="2" xfDxf="1" sqref="A1628:XFD1628" start="0" length="0">
      <dxf>
        <alignment horizontal="center" vertical="center"/>
      </dxf>
    </rfmt>
    <rfmt sheetId="2" sqref="A162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628" t="inlineStr">
        <is>
          <t>SCE Cacao C10 PALL/36425</t>
        </is>
      </nc>
      <n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ndxf>
    </rcc>
    <rcc rId="0" sId="2" dxf="1">
      <nc r="C1628">
        <v>3302310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ndxf>
    </rcc>
    <rcc rId="0" sId="2" dxf="1">
      <nc r="D1628">
        <v>22000652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cc rId="0" sId="2" dxf="1">
      <nc r="E1628">
        <v>1600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fmt sheetId="2" sqref="F162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628">
        <f>IFERROR(IF(ISERROR(SEARCH("dfgg",$B1627)),IF(H1628="",G1627+ROUNDUP(VLOOKUP(D1628,Feuil2!$B$2:$C$250,2,FALSE)*6,0)/6/24,G1627+ROUNDUP(VLOOKUP(D1628,Feuil2!$B$2:$C$250,2,FALSE)*6,0)/6/24+$I$1),G1627+(11/12/24)),"")</f>
      </nc>
      <n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62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28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28" start="0" length="0">
      <dxf>
        <numFmt numFmtId="167" formatCode="dd\.mm\.yyyy;@"/>
      </dxf>
    </rfmt>
  </rrc>
  <rrc rId="1405" sId="2" ref="A1628:XFD1628" action="deleteRow">
    <undo index="45" exp="ref" v="1" dr="G1628" r="G1629" sId="2"/>
    <undo index="25" exp="ref" v="1" dr="G1628" r="G1629" sId="2"/>
    <undo index="9" exp="ref" v="1" dr="G1628" r="G1629" sId="2"/>
    <undo index="1" exp="ref" v="1" dr="$B1628" r="G1629" sId="2"/>
    <undo index="65535" exp="area" ref3D="1" dr="$F$1:$F$1048576" dn="Z_F75A0FC8_0A1B_4DE0_9A32_5143F6752B3E_.wvu.Cols" sId="2"/>
    <rfmt sheetId="2" xfDxf="1" sqref="A1628:XFD1628" start="0" length="0">
      <dxf>
        <alignment horizontal="center" vertical="center"/>
      </dxf>
    </rfmt>
    <rfmt sheetId="2" sqref="A162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628" t="inlineStr">
        <is>
          <t>SCE Cacao C10 PALL/36425</t>
        </is>
      </nc>
      <n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ndxf>
    </rcc>
    <rcc rId="0" sId="2" dxf="1">
      <nc r="C1628">
        <v>3302311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ndxf>
    </rcc>
    <rcc rId="0" sId="2" dxf="1">
      <nc r="D1628">
        <v>22000652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cc rId="0" sId="2" dxf="1">
      <nc r="E1628">
        <v>1600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fmt sheetId="2" sqref="F162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628">
        <f>IFERROR(IF(ISERROR(SEARCH("dfgg",#REF!)),IF(H1628="",#REF!+ROUNDUP(VLOOKUP(D1628,Feuil2!$B$2:$C$250,2,FALSE)*6,0)/6/24,#REF!+ROUNDUP(VLOOKUP(D1628,Feuil2!$B$2:$C$250,2,FALSE)*6,0)/6/24+$I$1),#REF!+(11/12/24)),"")</f>
      </nc>
      <n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62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28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28" start="0" length="0">
      <dxf>
        <numFmt numFmtId="167" formatCode="dd\.mm\.yyyy;@"/>
      </dxf>
    </rfmt>
  </rrc>
  <rrc rId="1406" sId="2" ref="A1626:XFD1626" action="deleteRow">
    <undo index="45" exp="ref" v="1" dr="G1626" r="G1627" sId="2"/>
    <undo index="25" exp="ref" v="1" dr="G1626" r="G1627" sId="2"/>
    <undo index="9" exp="ref" v="1" dr="G1626" r="G1627" sId="2"/>
    <undo index="1" exp="ref" v="1" dr="$B1626" r="G1627" sId="2"/>
    <undo index="65535" exp="area" ref3D="1" dr="$F$1:$F$1048576" dn="Z_F75A0FC8_0A1B_4DE0_9A32_5143F6752B3E_.wvu.Cols" sId="2"/>
    <rfmt sheetId="2" xfDxf="1" sqref="A1626:XFD1626" start="0" length="0">
      <dxf>
        <alignment horizontal="center" vertical="center"/>
      </dxf>
    </rfmt>
    <rfmt sheetId="2" sqref="A162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26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26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cc rId="0" sId="2" dxf="1">
      <nc r="D1626" t="inlineStr">
        <is>
          <t>RINÇAGE</t>
        </is>
      </nc>
      <ndxf>
        <font>
          <b/>
          <sz val="8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ndxf>
    </rcc>
    <rfmt sheetId="2" sqref="E1626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626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626">
        <f>IFERROR(IF(ISERROR(SEARCH("dfgg",$B1625)),IF(H1626="",G1625+ROUNDUP(VLOOKUP(D1626,Feuil2!$B$2:$C$250,2,FALSE)*6,0)/6/24,G1625+ROUNDUP(VLOOKUP(D1626,Feuil2!$B$2:$C$250,2,FALSE)*6,0)/6/24+$I$1),G1625+(11/12/24)),"")</f>
      </nc>
      <n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62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26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26" start="0" length="0">
      <dxf>
        <numFmt numFmtId="167" formatCode="dd\.mm\.yyyy;@"/>
      </dxf>
    </rfmt>
    <rfmt sheetId="2" sqref="L1626" start="0" length="0">
      <dxf>
        <numFmt numFmtId="19" formatCode="dd/mm/yyyy"/>
      </dxf>
    </rfmt>
  </rrc>
  <rcc rId="1407" sId="2" xfDxf="1" dxf="1">
    <nc r="E1633">
      <v>3313748</v>
    </nc>
    <ndxf>
      <font>
        <name val="MS Sans Serif"/>
      </font>
      <alignment horizontal="center" vertical="center"/>
    </ndxf>
  </rcc>
  <rrc rId="1408" sId="2" ref="A1631:XFD1631" action="insertRow">
    <undo index="65535" exp="area" ref3D="1" dr="$F$1:$F$1048576" dn="Z_F75A0FC8_0A1B_4DE0_9A32_5143F6752B3E_.wvu.Cols" sId="2"/>
  </rrc>
  <rfmt sheetId="2" sqref="A1631" start="0" length="0">
    <dxf>
      <border outline="0">
        <right style="thin">
          <color indexed="64"/>
        </right>
      </border>
    </dxf>
  </rfmt>
  <rcc rId="1409" sId="2">
    <nc r="B1631" t="inlineStr">
      <is>
        <t>Enrob Batonnet OREO New</t>
      </is>
    </nc>
  </rcc>
  <rcc rId="1410" sId="2">
    <nc r="D1631">
      <v>22000478</v>
    </nc>
  </rcc>
  <rcc rId="1411" sId="2">
    <nc r="E1631">
      <v>1000</v>
    </nc>
  </rcc>
  <rfmt sheetId="2" sqref="G1631" start="0" length="0">
    <dxf>
      <border outline="0">
        <top style="thin">
          <color indexed="64"/>
        </top>
      </border>
    </dxf>
  </rfmt>
  <rcc rId="1412" sId="2" xfDxf="1" dxf="1">
    <nc r="C1631">
      <v>3031418</v>
    </nc>
    <ndxf>
      <font>
        <sz val="11"/>
        <color rgb="FF000000"/>
        <name val="Verdana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413" sId="2">
    <nc r="H1631" t="inlineStr">
      <is>
        <t>ajuster [GLACIER]</t>
      </is>
    </nc>
  </rcc>
  <rrc rId="1414" sId="2" ref="A1602:XFD1602" action="deleteRow">
    <undo index="45" exp="ref" v="1" dr="G1602" r="G1603" sId="2"/>
    <undo index="25" exp="ref" v="1" dr="G1602" r="G1603" sId="2"/>
    <undo index="9" exp="ref" v="1" dr="G1602" r="G1603" sId="2"/>
    <undo index="1" exp="ref" v="1" dr="$B1602" r="G1603" sId="2"/>
    <undo index="65535" exp="area" ref3D="1" dr="$F$1:$F$1048576" dn="Z_F75A0FC8_0A1B_4DE0_9A32_5143F6752B3E_.wvu.Cols" sId="2"/>
    <rfmt sheetId="2" xfDxf="1" sqref="A1602:XFD1602" start="0" length="0">
      <dxf>
        <alignment horizontal="center" vertical="center"/>
      </dxf>
    </rfmt>
    <rfmt sheetId="2" sqref="A160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5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602" t="inlineStr">
        <is>
          <t>Enrob Batonnet KITKAT</t>
        </is>
      </nc>
      <ndxf>
        <font>
          <sz val="11"/>
          <color auto="1"/>
          <name val="Verdana"/>
          <family val="2"/>
          <scheme val="none"/>
        </font>
        <fill>
          <patternFill patternType="solid">
            <bgColor theme="5" tint="0.39997558519241921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ndxf>
    </rcc>
    <rcc rId="0" sId="2" dxf="1">
      <nc r="C1602">
        <v>3313742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theme="5" tint="0.39997558519241921"/>
          </patternFill>
        </fill>
        <alignment wrapText="1"/>
        <border outline="0">
          <top style="thin">
            <color indexed="64"/>
          </top>
        </border>
      </ndxf>
    </rcc>
    <rcc rId="0" sId="2" dxf="1">
      <nc r="D1602">
        <v>22000475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theme="5" tint="0.39997558519241921"/>
          </patternFill>
        </fill>
        <alignment wrapText="1"/>
        <border outline="0">
          <top style="thin">
            <color indexed="64"/>
          </top>
        </border>
      </ndxf>
    </rcc>
    <rcc rId="0" sId="2" dxf="1">
      <nc r="E1602">
        <v>1000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theme="5" tint="0.39997558519241921"/>
          </patternFill>
        </fill>
        <alignment wrapText="1"/>
        <border outline="0">
          <top style="thin">
            <color indexed="64"/>
          </top>
        </border>
      </ndxf>
    </rcc>
    <rfmt sheetId="2" sqref="F1602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5" tint="0.39997558519241921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602">
        <f>IFERROR(IF(ISERROR(SEARCH("dfgg",$B1601)),IF(H1602="",G1601+ROUNDUP(VLOOKUP(D1602,Feuil2!$B$2:$C$250,2,FALSE)*6,0)/6/24,G1601+ROUNDUP(VLOOKUP(D1602,Feuil2!$B$2:$C$250,2,FALSE)*6,0)/6/24+$I$1),G1601+(11/12/24)),"")</f>
      </nc>
      <n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1602" t="inlineStr">
        <is>
          <t>Annulé</t>
        </is>
      </nc>
      <n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5" tint="0.39997558519241921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1602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5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02" start="0" length="0">
      <dxf>
        <numFmt numFmtId="167" formatCode="dd\.mm\.yyyy;@"/>
      </dxf>
    </rfmt>
  </rrc>
  <rrc rId="1415" sId="2" ref="A1602:XFD1602" action="deleteRow">
    <undo index="45" exp="ref" v="1" dr="G1602" r="G1603" sId="2"/>
    <undo index="25" exp="ref" v="1" dr="G1602" r="G1603" sId="2"/>
    <undo index="9" exp="ref" v="1" dr="G1602" r="G1603" sId="2"/>
    <undo index="1" exp="ref" v="1" dr="$B1602" r="G1603" sId="2"/>
    <undo index="65535" exp="area" ref3D="1" dr="$F$1:$F$1048576" dn="Z_F75A0FC8_0A1B_4DE0_9A32_5143F6752B3E_.wvu.Cols" sId="2"/>
    <rfmt sheetId="2" xfDxf="1" sqref="A1602:XFD1602" start="0" length="0">
      <dxf>
        <alignment horizontal="center" vertical="center"/>
      </dxf>
    </rfmt>
    <rfmt sheetId="2" sqref="A160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5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602" t="inlineStr">
        <is>
          <t>Enrob Batonnet KITKAT</t>
        </is>
      </nc>
      <ndxf>
        <font>
          <sz val="11"/>
          <color auto="1"/>
          <name val="Verdana"/>
          <family val="2"/>
          <scheme val="none"/>
        </font>
        <fill>
          <patternFill patternType="solid">
            <bgColor theme="5" tint="0.39997558519241921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ndxf>
    </rcc>
    <rcc rId="0" sId="2" dxf="1">
      <nc r="C1602">
        <v>3313743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theme="5" tint="0.39997558519241921"/>
          </patternFill>
        </fill>
        <alignment wrapText="1"/>
        <border outline="0">
          <top style="thin">
            <color indexed="64"/>
          </top>
        </border>
      </ndxf>
    </rcc>
    <rcc rId="0" sId="2" dxf="1">
      <nc r="D1602">
        <v>22000475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theme="5" tint="0.39997558519241921"/>
          </patternFill>
        </fill>
        <alignment wrapText="1"/>
        <border outline="0">
          <top style="thin">
            <color indexed="64"/>
          </top>
        </border>
      </ndxf>
    </rcc>
    <rcc rId="0" sId="2" dxf="1">
      <nc r="E1602">
        <v>1000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theme="5" tint="0.39997558519241921"/>
          </patternFill>
        </fill>
        <alignment wrapText="1"/>
        <border outline="0">
          <top style="thin">
            <color indexed="64"/>
          </top>
        </border>
      </ndxf>
    </rcc>
    <rfmt sheetId="2" sqref="F1602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5" tint="0.39997558519241921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602">
        <f>IFERROR(IF(ISERROR(SEARCH("dfgg",#REF!)),IF(H1602="",#REF!+ROUNDUP(VLOOKUP(D1602,Feuil2!$B$2:$C$250,2,FALSE)*6,0)/6/24,#REF!+ROUNDUP(VLOOKUP(D1602,Feuil2!$B$2:$C$250,2,FALSE)*6,0)/6/24+$I$1),#REF!+(11/12/24)),"")</f>
      </nc>
      <n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1602" t="inlineStr">
        <is>
          <t>Annulé</t>
        </is>
      </nc>
      <n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5" tint="0.39997558519241921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1602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5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02" start="0" length="0">
      <dxf>
        <numFmt numFmtId="167" formatCode="dd\.mm\.yyyy;@"/>
      </dxf>
    </rfmt>
  </rrc>
  <rcc rId="1416" sId="2">
    <oc r="G1582">
      <f>IFERROR(IF(ISERROR(SEARCH("dfgg",$B1581)),IF(H1582="",G1581+ROUNDUP(VLOOKUP(D1582,Feuil2!$B$2:$C$250,2,FALSE)*6,0)/6/24,G1581+ROUNDUP(VLOOKUP(D1582,Feuil2!$B$2:$C$250,2,FALSE)*6,0)/6/24+$I$1),G1581+(11/12/24)),"")</f>
    </oc>
    <nc r="G1582">
      <f>IFERROR(IF(ISERROR(SEARCH("dfgg",$B1581)),IF(H1582="",G1581+ROUNDUP(VLOOKUP(D1582,Feuil2!$B$2:$C$250,2,FALSE)*6,0)/6/24,G1581+ROUNDUP(VLOOKUP(D1582,Feuil2!$B$2:$C$250,2,FALSE)*6,0)/6/24+$I$1),G1581+(11/12/24)),"")</f>
    </nc>
  </rcc>
  <rcc rId="1417" sId="2">
    <oc r="G1583">
      <f>IFERROR(IF(ISERROR(SEARCH("dfgg",$B1582)),IF(H1583="",G1582+ROUNDUP(VLOOKUP(D1583,Feuil2!$B$2:$C$250,2,FALSE)*6,0)/6/24,G1582+ROUNDUP(VLOOKUP(D1583,Feuil2!$B$2:$C$250,2,FALSE)*6,0)/6/24+$I$1),G1582+(11/12/24)),"")</f>
    </oc>
    <nc r="G1583">
      <f>IFERROR(IF(ISERROR(SEARCH("dfgg",$B1582)),IF(H1583="",G1582+ROUNDUP(VLOOKUP(D1583,Feuil2!$B$2:$C$250,2,FALSE)*6,0)/6/24,G1582+ROUNDUP(VLOOKUP(D1583,Feuil2!$B$2:$C$250,2,FALSE)*6,0)/6/24+$I$1),G1582+(11/12/24)),"")</f>
    </nc>
  </rcc>
  <rcc rId="1418" sId="2">
    <oc r="G1584">
      <f>IFERROR(IF(ISERROR(SEARCH("dfgg",$B1583)),IF(H1584="",G1583+ROUNDUP(VLOOKUP(D1584,Feuil2!$B$2:$C$250,2,FALSE)*6,0)/6/24,G1583+ROUNDUP(VLOOKUP(D1584,Feuil2!$B$2:$C$250,2,FALSE)*6,0)/6/24+$I$1),G1583+(11/12/24)),"")</f>
    </oc>
    <nc r="G1584">
      <f>IFERROR(IF(ISERROR(SEARCH("dfgg",$B1583)),IF(H1584="",G1583+ROUNDUP(VLOOKUP(D1584,Feuil2!$B$2:$C$250,2,FALSE)*6,0)/6/24,G1583+ROUNDUP(VLOOKUP(D1584,Feuil2!$B$2:$C$250,2,FALSE)*6,0)/6/24+$I$1),G1583+(11/12/24)),"")</f>
    </nc>
  </rcc>
  <rcc rId="1419" sId="2">
    <oc r="G1585">
      <f>IFERROR(IF(ISERROR(SEARCH("dfgg",$B1584)),IF(H1585="",G1584+ROUNDUP(VLOOKUP(D1585,Feuil2!$B$2:$C$250,2,FALSE)*6,0)/6/24,G1584+ROUNDUP(VLOOKUP(D1585,Feuil2!$B$2:$C$250,2,FALSE)*6,0)/6/24+$I$1),G1584+(11/12/24)),"")</f>
    </oc>
    <nc r="G1585">
      <f>IFERROR(IF(ISERROR(SEARCH("dfgg",$B1584)),IF(H1585="",G1584+ROUNDUP(VLOOKUP(D1585,Feuil2!$B$2:$C$250,2,FALSE)*6,0)/6/24,G1584+ROUNDUP(VLOOKUP(D1585,Feuil2!$B$2:$C$250,2,FALSE)*6,0)/6/24+$I$1),G1584+(11/12/24)),"")</f>
    </nc>
  </rcc>
  <rcc rId="1420" sId="2">
    <oc r="G1586">
      <f>IFERROR(IF(ISERROR(SEARCH("dfgg",$B1585)),IF(H1586="",G1585+ROUNDUP(VLOOKUP(D1586,Feuil2!$B$2:$C$250,2,FALSE)*6,0)/6/24,G1585+ROUNDUP(VLOOKUP(D1586,Feuil2!$B$2:$C$250,2,FALSE)*6,0)/6/24+$I$1),G1585+(11/12/24)),"")</f>
    </oc>
    <nc r="G1586">
      <f>IFERROR(IF(ISERROR(SEARCH("dfgg",$B1585)),IF(H1586="",G1585+ROUNDUP(VLOOKUP(D1586,Feuil2!$B$2:$C$250,2,FALSE)*6,0)/6/24,G1585+ROUNDUP(VLOOKUP(D1586,Feuil2!$B$2:$C$250,2,FALSE)*6,0)/6/24+$I$1),G1585+(11/12/24)),"")</f>
    </nc>
  </rcc>
  <rcc rId="1421" sId="2">
    <oc r="G1587">
      <f>IFERROR(IF(ISERROR(SEARCH("dfgg",$B1586)),IF(H1587="",G1586+ROUNDUP(VLOOKUP(D1587,Feuil2!$B$2:$C$250,2,FALSE)*6,0)/6/24,G1586+ROUNDUP(VLOOKUP(D1587,Feuil2!$B$2:$C$250,2,FALSE)*6,0)/6/24+$I$1),G1586+(11/12/24)),"")</f>
    </oc>
    <nc r="G1587">
      <f>IFERROR(IF(ISERROR(SEARCH("dfgg",$B1586)),IF(H1587="",G1586+ROUNDUP(VLOOKUP(D1587,Feuil2!$B$2:$C$250,2,FALSE)*6,0)/6/24,G1586+ROUNDUP(VLOOKUP(D1587,Feuil2!$B$2:$C$250,2,FALSE)*6,0)/6/24+$I$1),G1586+(11/12/24)),"")</f>
    </nc>
  </rcc>
  <rcc rId="1422" sId="2">
    <oc r="G1588">
      <f>IFERROR(IF(ISERROR(SEARCH("dfgg",$B1587)),IF(H1588="",G1587+ROUNDUP(VLOOKUP(D1588,Feuil2!$B$2:$C$250,2,FALSE)*6,0)/6/24,G1587+ROUNDUP(VLOOKUP(D1588,Feuil2!$B$2:$C$250,2,FALSE)*6,0)/6/24+$I$1),G1587+(11/12/24)),"")</f>
    </oc>
    <nc r="G1588">
      <f>IFERROR(IF(ISERROR(SEARCH("dfgg",$B1587)),IF(H1588="",G1587+ROUNDUP(VLOOKUP(D1588,Feuil2!$B$2:$C$250,2,FALSE)*6,0)/6/24,G1587+ROUNDUP(VLOOKUP(D1588,Feuil2!$B$2:$C$250,2,FALSE)*6,0)/6/24+$I$1),G1587+(11/12/24)),"")</f>
    </nc>
  </rcc>
  <rcc rId="1423" sId="2">
    <oc r="G1589">
      <f>IFERROR(IF(ISERROR(SEARCH("dfgg",$B1588)),IF(H1589="",G1588+ROUNDUP(VLOOKUP(D1589,Feuil2!$B$2:$C$250,2,FALSE)*6,0)/6/24,G1588+ROUNDUP(VLOOKUP(D1589,Feuil2!$B$2:$C$250,2,FALSE)*6,0)/6/24+$I$1),G1588+(11/12/24)),"")</f>
    </oc>
    <nc r="G1589">
      <f>IFERROR(IF(ISERROR(SEARCH("dfgg",$B1588)),IF(H1589="",G1588+ROUNDUP(VLOOKUP(D1589,Feuil2!$B$2:$C$250,2,FALSE)*6,0)/6/24,G1588+ROUNDUP(VLOOKUP(D1589,Feuil2!$B$2:$C$250,2,FALSE)*6,0)/6/24+$I$1),G1588+(11/12/24)),"")</f>
    </nc>
  </rcc>
  <rcc rId="1424" sId="2">
    <oc r="G1590">
      <f>IFERROR(IF(ISERROR(SEARCH("dfgg",$B1589)),IF(H1590="",G1589+ROUNDUP(VLOOKUP(D1590,Feuil2!$B$2:$C$250,2,FALSE)*6,0)/6/24,G1589+ROUNDUP(VLOOKUP(D1590,Feuil2!$B$2:$C$250,2,FALSE)*6,0)/6/24+$I$1),G1589+(11/12/24)),"")</f>
    </oc>
    <nc r="G1590">
      <f>IFERROR(IF(ISERROR(SEARCH("dfgg",$B1589)),IF(H1590="",G1589+ROUNDUP(VLOOKUP(D1590,Feuil2!$B$2:$C$250,2,FALSE)*6,0)/6/24,G1589+ROUNDUP(VLOOKUP(D1590,Feuil2!$B$2:$C$250,2,FALSE)*6,0)/6/24+$I$1),G1589+(11/12/24)),"")</f>
    </nc>
  </rcc>
  <rcc rId="1425" sId="2">
    <oc r="G1591">
      <f>IFERROR(IF(ISERROR(SEARCH("dfgg",$B1590)),IF(H1591="",G1590+ROUNDUP(VLOOKUP(D1591,Feuil2!$B$2:$C$250,2,FALSE)*6,0)/6/24,G1590+ROUNDUP(VLOOKUP(D1591,Feuil2!$B$2:$C$250,2,FALSE)*6,0)/6/24+$I$1),G1590+(11/12/24)),"")</f>
    </oc>
    <nc r="G1591">
      <f>IFERROR(IF(ISERROR(SEARCH("dfgg",$B1590)),IF(H1591="",G1590+ROUNDUP(VLOOKUP(D1591,Feuil2!$B$2:$C$250,2,FALSE)*6,0)/6/24,G1590+ROUNDUP(VLOOKUP(D1591,Feuil2!$B$2:$C$250,2,FALSE)*6,0)/6/24+$I$1),G1590+(11/12/24)),"")</f>
    </nc>
  </rcc>
  <rcc rId="1426" sId="2">
    <oc r="G1592">
      <f>IFERROR(IF(ISERROR(SEARCH("dfgg",$B1591)),IF(H1592="",G1591+ROUNDUP(VLOOKUP(D1592,Feuil2!$B$2:$C$250,2,FALSE)*6,0)/6/24,G1591+ROUNDUP(VLOOKUP(D1592,Feuil2!$B$2:$C$250,2,FALSE)*6,0)/6/24+$I$1),G1591+(11/12/24)),"")</f>
    </oc>
    <nc r="G1592">
      <f>IFERROR(IF(ISERROR(SEARCH("dfgg",$B1591)),IF(H1592="",G1591+ROUNDUP(VLOOKUP(D1592,Feuil2!$B$2:$C$250,2,FALSE)*6,0)/6/24,G1591+ROUNDUP(VLOOKUP(D1592,Feuil2!$B$2:$C$250,2,FALSE)*6,0)/6/24+$I$1),G1591+(11/12/24)),"")</f>
    </nc>
  </rcc>
  <rcc rId="1427" sId="2">
    <oc r="G1593">
      <f>IFERROR(IF(ISERROR(SEARCH("dfgg",$B1592)),IF(H1593="",G1592+ROUNDUP(VLOOKUP(D1593,Feuil2!$B$2:$C$250,2,FALSE)*6,0)/6/24,G1592+ROUNDUP(VLOOKUP(D1593,Feuil2!$B$2:$C$250,2,FALSE)*6,0)/6/24+$I$1),G1592+(11/12/24)),"")</f>
    </oc>
    <nc r="G1593">
      <f>IFERROR(IF(ISERROR(SEARCH("dfgg",$B1592)),IF(H1593="",G1592+ROUNDUP(VLOOKUP(D1593,Feuil2!$B$2:$C$250,2,FALSE)*6,0)/6/24,G1592+ROUNDUP(VLOOKUP(D1593,Feuil2!$B$2:$C$250,2,FALSE)*6,0)/6/24+$I$1),G1592+(11/12/24)),"")</f>
    </nc>
  </rcc>
  <rcc rId="1428" sId="2">
    <oc r="G1594">
      <f>IFERROR(IF(ISERROR(SEARCH("dfgg",$B1593)),IF(H1594="",G1593+ROUNDUP(VLOOKUP(D1594,Feuil2!$B$2:$C$250,2,FALSE)*6,0)/6/24,G1593+ROUNDUP(VLOOKUP(D1594,Feuil2!$B$2:$C$250,2,FALSE)*6,0)/6/24+$I$1),G1593+(11/12/24)),"")</f>
    </oc>
    <nc r="G1594">
      <f>IFERROR(IF(ISERROR(SEARCH("dfgg",$B1593)),IF(H1594="",G1593+ROUNDUP(VLOOKUP(D1594,Feuil2!$B$2:$C$250,2,FALSE)*6,0)/6/24,G1593+ROUNDUP(VLOOKUP(D1594,Feuil2!$B$2:$C$250,2,FALSE)*6,0)/6/24+$I$1),G1593+(11/12/24)),"")</f>
    </nc>
  </rcc>
  <rcc rId="1429" sId="2">
    <oc r="G1595">
      <f>IFERROR(IF(ISERROR(SEARCH("dfgg",$B1594)),IF(H1595="",G1594+ROUNDUP(VLOOKUP(D1595,Feuil2!$B$2:$C$250,2,FALSE)*6,0)/6/24,G1594+ROUNDUP(VLOOKUP(D1595,Feuil2!$B$2:$C$250,2,FALSE)*6,0)/6/24+$I$1),G1594+(11/12/24)),"")</f>
    </oc>
    <nc r="G1595">
      <f>IFERROR(IF(ISERROR(SEARCH("dfgg",$B1594)),IF(H1595="",G1594+ROUNDUP(VLOOKUP(D1595,Feuil2!$B$2:$C$250,2,FALSE)*6,0)/6/24,G1594+ROUNDUP(VLOOKUP(D1595,Feuil2!$B$2:$C$250,2,FALSE)*6,0)/6/24+$I$1),G1594+(11/12/24)),"")</f>
    </nc>
  </rcc>
  <rcc rId="1430" sId="2">
    <oc r="G1596">
      <f>IFERROR(IF(ISERROR(SEARCH("dfgg",$B1595)),IF(H1596="",G1595+ROUNDUP(VLOOKUP(D1596,Feuil2!$B$2:$C$250,2,FALSE)*6,0)/6/24,G1595+ROUNDUP(VLOOKUP(D1596,Feuil2!$B$2:$C$250,2,FALSE)*6,0)/6/24+$I$1),G1595+(11/12/24)),"")</f>
    </oc>
    <nc r="G1596">
      <f>IFERROR(IF(ISERROR(SEARCH("dfgg",$B1595)),IF(H1596="",G1595+ROUNDUP(VLOOKUP(D1596,Feuil2!$B$2:$C$250,2,FALSE)*6,0)/6/24,G1595+ROUNDUP(VLOOKUP(D1596,Feuil2!$B$2:$C$250,2,FALSE)*6,0)/6/24+$I$1),G1595+(11/12/24)),"")</f>
    </nc>
  </rcc>
  <rcc rId="1431" sId="2">
    <oc r="G1597">
      <f>IFERROR(IF(ISERROR(SEARCH("dfgg",$B1596)),IF(H1597="",G1596+ROUNDUP(VLOOKUP(D1597,Feuil2!$B$2:$C$250,2,FALSE)*6,0)/6/24,G1596+ROUNDUP(VLOOKUP(D1597,Feuil2!$B$2:$C$250,2,FALSE)*6,0)/6/24+$I$1),G1596+(11/12/24)),"")</f>
    </oc>
    <nc r="G1597">
      <f>IFERROR(IF(ISERROR(SEARCH("dfgg",$B1596)),IF(H1597="",G1596+ROUNDUP(VLOOKUP(D1597,Feuil2!$B$2:$C$250,2,FALSE)*6,0)/6/24,G1596+ROUNDUP(VLOOKUP(D1597,Feuil2!$B$2:$C$250,2,FALSE)*6,0)/6/24+$I$1),G1596+(11/12/24)),"")</f>
    </nc>
  </rcc>
  <rcc rId="1432" sId="2">
    <oc r="G1598">
      <f>IFERROR(IF(ISERROR(SEARCH("dfgg",$B1597)),IF(H1598="",G1597+ROUNDUP(VLOOKUP(D1598,Feuil2!$B$2:$C$250,2,FALSE)*6,0)/6/24,G1597+ROUNDUP(VLOOKUP(D1598,Feuil2!$B$2:$C$250,2,FALSE)*6,0)/6/24+$I$1),G1597+(11/12/24)),"")</f>
    </oc>
    <nc r="G1598">
      <f>IFERROR(IF(ISERROR(SEARCH("dfgg",$B1597)),IF(H1598="",G1597+ROUNDUP(VLOOKUP(D1598,Feuil2!$B$2:$C$250,2,FALSE)*6,0)/6/24,G1597+ROUNDUP(VLOOKUP(D1598,Feuil2!$B$2:$C$250,2,FALSE)*6,0)/6/24+$I$1),G1597+(11/12/24)),"")</f>
    </nc>
  </rcc>
  <rcc rId="1433" sId="2">
    <oc r="G1599">
      <f>IFERROR(IF(ISERROR(SEARCH("dfgg",$B1598)),IF(H1599="",G1598+ROUNDUP(VLOOKUP(D1599,Feuil2!$B$2:$C$250,2,FALSE)*6,0)/6/24,G1598+ROUNDUP(VLOOKUP(D1599,Feuil2!$B$2:$C$250,2,FALSE)*6,0)/6/24+$I$1),G1598+(11/12/24)),"")</f>
    </oc>
    <nc r="G1599">
      <f>IFERROR(IF(ISERROR(SEARCH("dfgg",$B1598)),IF(H1599="",G1598+ROUNDUP(VLOOKUP(D1599,Feuil2!$B$2:$C$250,2,FALSE)*6,0)/6/24,G1598+ROUNDUP(VLOOKUP(D1599,Feuil2!$B$2:$C$250,2,FALSE)*6,0)/6/24+$I$1),G1598+(11/12/24)),"")</f>
    </nc>
  </rcc>
  <rcc rId="1434" sId="2">
    <oc r="G1600">
      <f>IFERROR(IF(ISERROR(SEARCH("dfgg",$B1599)),IF(H1600="",G1599+ROUNDUP(VLOOKUP(D1600,Feuil2!$B$2:$C$250,2,FALSE)*6,0)/6/24,G1599+ROUNDUP(VLOOKUP(D1600,Feuil2!$B$2:$C$250,2,FALSE)*6,0)/6/24+$I$1),G1599+(11/12/24)),"")</f>
    </oc>
    <nc r="G1600">
      <f>IFERROR(IF(ISERROR(SEARCH("dfgg",$B1599)),IF(H1600="",G1599+ROUNDUP(VLOOKUP(D1600,Feuil2!$B$2:$C$250,2,FALSE)*6,0)/6/24,G1599+ROUNDUP(VLOOKUP(D1600,Feuil2!$B$2:$C$250,2,FALSE)*6,0)/6/24+$I$1),G1599+(11/12/24)),"")</f>
    </nc>
  </rcc>
  <rcc rId="1435" sId="2">
    <oc r="G1601">
      <f>IFERROR(IF(ISERROR(SEARCH("dfgg",$B1600)),IF(H1601="",G1600+ROUNDUP(VLOOKUP(D1601,Feuil2!$B$2:$C$250,2,FALSE)*6,0)/6/24,G1600+ROUNDUP(VLOOKUP(D1601,Feuil2!$B$2:$C$250,2,FALSE)*6,0)/6/24+$I$1),G1600+(11/12/24)),"")</f>
    </oc>
    <nc r="G1601">
      <f>IFERROR(IF(ISERROR(SEARCH("dfgg",$B1600)),IF(H1601="",G1600+ROUNDUP(VLOOKUP(D1601,Feuil2!$B$2:$C$250,2,FALSE)*6,0)/6/24,G1600+ROUNDUP(VLOOKUP(D1601,Feuil2!$B$2:$C$250,2,FALSE)*6,0)/6/24+$I$1),G1600+(11/12/24)),"")</f>
    </nc>
  </rcc>
  <rcc rId="1436" sId="2">
    <oc r="G1602">
      <f>IFERROR(IF(ISERROR(SEARCH("dfgg",#REF!)),IF(H1602="",#REF!+ROUNDUP(VLOOKUP(D1602,Feuil2!$B$2:$C$250,2,FALSE)*6,0)/6/24,#REF!+ROUNDUP(VLOOKUP(D1602,Feuil2!$B$2:$C$250,2,FALSE)*6,0)/6/24+$I$1),#REF!+(11/12/24)),"")</f>
    </oc>
    <nc r="G1602">
      <f>IFERROR(IF(ISERROR(SEARCH("dfgg",$B1601)),IF(H1602="",G1601+ROUNDUP(VLOOKUP(D1602,Feuil2!$B$2:$C$250,2,FALSE)*6,0)/6/24,G1601+ROUNDUP(VLOOKUP(D1602,Feuil2!$B$2:$C$250,2,FALSE)*6,0)/6/24+$I$1),G1601+(11/12/24)),"")</f>
    </nc>
  </rcc>
  <rcc rId="1437" sId="2">
    <oc r="G1603">
      <f>IFERROR(IF(ISERROR(SEARCH("dfgg",$B1602)),IF(H1603="",G1602+ROUNDUP(VLOOKUP(D1603,Feuil2!$B$2:$C$250,2,FALSE)*6,0)/6/24,G1602+ROUNDUP(VLOOKUP(D1603,Feuil2!$B$2:$C$250,2,FALSE)*6,0)/6/24+$I$1),G1602+(11/12/24)),"")</f>
    </oc>
    <nc r="G1603">
      <f>IFERROR(IF(ISERROR(SEARCH("dfgg",$B1602)),IF(H1603="",G1602+ROUNDUP(VLOOKUP(D1603,Feuil2!$B$2:$C$250,2,FALSE)*6,0)/6/24,G1602+ROUNDUP(VLOOKUP(D1603,Feuil2!$B$2:$C$250,2,FALSE)*6,0)/6/24+$I$1),G1602+(11/12/24)),"")</f>
    </nc>
  </rcc>
  <rcc rId="1438" sId="2">
    <oc r="G1604">
      <f>IFERROR(IF(ISERROR(SEARCH("dfgg",$B1603)),IF(H1604="",G1603+ROUNDUP(VLOOKUP(D1604,Feuil2!$B$2:$C$250,2,FALSE)*6,0)/6/24,G1603+ROUNDUP(VLOOKUP(D1604,Feuil2!$B$2:$C$250,2,FALSE)*6,0)/6/24+$I$1),G1603+(11/12/24)),"")</f>
    </oc>
    <nc r="G1604">
      <f>IFERROR(IF(ISERROR(SEARCH("dfgg",$B1603)),IF(H1604="",G1603+ROUNDUP(VLOOKUP(D1604,Feuil2!$B$2:$C$250,2,FALSE)*6,0)/6/24,G1603+ROUNDUP(VLOOKUP(D1604,Feuil2!$B$2:$C$250,2,FALSE)*6,0)/6/24+$I$1),G1603+(11/12/24)),"")</f>
    </nc>
  </rcc>
  <rcc rId="1439" sId="2">
    <oc r="G1605">
      <f>IFERROR(IF(ISERROR(SEARCH("dfgg",$B1604)),IF(H1605="",G1604+ROUNDUP(VLOOKUP(D1605,Feuil2!$B$2:$C$250,2,FALSE)*6,0)/6/24,G1604+ROUNDUP(VLOOKUP(D1605,Feuil2!$B$2:$C$250,2,FALSE)*6,0)/6/24+$I$1),G1604+(11/12/24)),"")</f>
    </oc>
    <nc r="G1605">
      <f>IFERROR(IF(ISERROR(SEARCH("dfgg",$B1604)),IF(H1605="",G1604+ROUNDUP(VLOOKUP(D1605,Feuil2!$B$2:$C$250,2,FALSE)*6,0)/6/24,G1604+ROUNDUP(VLOOKUP(D1605,Feuil2!$B$2:$C$250,2,FALSE)*6,0)/6/24+$I$1),G1604+(11/12/24)),"")</f>
    </nc>
  </rcc>
  <rcc rId="1440" sId="2">
    <oc r="G1606">
      <f>IFERROR(IF(ISERROR(SEARCH("dfgg",$B1605)),IF(H1606="",G1605+ROUNDUP(VLOOKUP(D1606,Feuil2!$B$2:$C$250,2,FALSE)*6,0)/6/24,G1605+ROUNDUP(VLOOKUP(D1606,Feuil2!$B$2:$C$250,2,FALSE)*6,0)/6/24+$I$1),G1605+(11/12/24)),"")</f>
    </oc>
    <nc r="G1606">
      <f>IFERROR(IF(ISERROR(SEARCH("dfgg",$B1605)),IF(H1606="",G1605+ROUNDUP(VLOOKUP(D1606,Feuil2!$B$2:$C$250,2,FALSE)*6,0)/6/24,G1605+ROUNDUP(VLOOKUP(D1606,Feuil2!$B$2:$C$250,2,FALSE)*6,0)/6/24+$I$1),G1605+(11/12/24)),"")</f>
    </nc>
  </rcc>
  <rcc rId="1441" sId="2">
    <oc r="G1607">
      <f>IFERROR(IF(ISERROR(SEARCH("dfgg",$B1606)),IF(H1607="",G1606+ROUNDUP(VLOOKUP(D1607,Feuil2!$B$2:$C$250,2,FALSE)*6,0)/6/24,G1606+ROUNDUP(VLOOKUP(D1607,Feuil2!$B$2:$C$250,2,FALSE)*6,0)/6/24+$I$1),G1606+(11/12/24)),"")</f>
    </oc>
    <nc r="G1607">
      <f>IFERROR(IF(ISERROR(SEARCH("dfgg",$B1606)),IF(H1607="",G1606+ROUNDUP(VLOOKUP(D1607,Feuil2!$B$2:$C$250,2,FALSE)*6,0)/6/24,G1606+ROUNDUP(VLOOKUP(D1607,Feuil2!$B$2:$C$250,2,FALSE)*6,0)/6/24+$I$1),G1606+(11/12/24)),"")</f>
    </nc>
  </rcc>
  <rcc rId="1442" sId="2">
    <oc r="G1608">
      <f>IFERROR(IF(ISERROR(SEARCH("dfgg",$B1607)),IF(H1608="",G1607+ROUNDUP(VLOOKUP(D1608,Feuil2!$B$2:$C$250,2,FALSE)*6,0)/6/24,G1607+ROUNDUP(VLOOKUP(D1608,Feuil2!$B$2:$C$250,2,FALSE)*6,0)/6/24+$I$1),G1607+(11/12/24)),"")</f>
    </oc>
    <nc r="G1608">
      <f>IFERROR(IF(ISERROR(SEARCH("dfgg",$B1607)),IF(H1608="",G1607+ROUNDUP(VLOOKUP(D1608,Feuil2!$B$2:$C$250,2,FALSE)*6,0)/6/24,G1607+ROUNDUP(VLOOKUP(D1608,Feuil2!$B$2:$C$250,2,FALSE)*6,0)/6/24+$I$1),G1607+(11/12/24)),"")</f>
    </nc>
  </rcc>
  <rcc rId="1443" sId="2">
    <oc r="G1609">
      <f>IFERROR(IF(ISERROR(SEARCH("dfgg",$B1608)),IF(H1609="",G1608+ROUNDUP(VLOOKUP(D1609,Feuil2!$B$2:$C$250,2,FALSE)*6,0)/6/24,G1608+ROUNDUP(VLOOKUP(D1609,Feuil2!$B$2:$C$250,2,FALSE)*6,0)/6/24+$I$1),G1608+(11/12/24)),"")</f>
    </oc>
    <nc r="G1609">
      <f>IFERROR(IF(ISERROR(SEARCH("dfgg",$B1608)),IF(H1609="",G1608+ROUNDUP(VLOOKUP(D1609,Feuil2!$B$2:$C$250,2,FALSE)*6,0)/6/24,G1608+ROUNDUP(VLOOKUP(D1609,Feuil2!$B$2:$C$250,2,FALSE)*6,0)/6/24+$I$1),G1608+(11/12/24)),"")</f>
    </nc>
  </rcc>
  <rcc rId="1444" sId="2">
    <oc r="G1610">
      <f>IFERROR(IF(ISERROR(SEARCH("dfgg",$B1609)),IF(H1610="",G1609+ROUNDUP(VLOOKUP(D1610,Feuil2!$B$2:$C$250,2,FALSE)*6,0)/6/24,G1609+ROUNDUP(VLOOKUP(D1610,Feuil2!$B$2:$C$250,2,FALSE)*6,0)/6/24+$I$1),G1609+(11/12/24)),"")</f>
    </oc>
    <nc r="G1610">
      <f>IFERROR(IF(ISERROR(SEARCH("dfgg",$B1609)),IF(H1610="",G1609+ROUNDUP(VLOOKUP(D1610,Feuil2!$B$2:$C$250,2,FALSE)*6,0)/6/24,G1609+ROUNDUP(VLOOKUP(D1610,Feuil2!$B$2:$C$250,2,FALSE)*6,0)/6/24+$I$1),G1609+(11/12/24)),"")</f>
    </nc>
  </rcc>
  <rcc rId="1445" sId="2">
    <oc r="G1611">
      <f>IFERROR(IF(ISERROR(SEARCH("dfgg",$B1610)),IF(H1611="",G1610+ROUNDUP(VLOOKUP(D1611,Feuil2!$B$2:$C$250,2,FALSE)*6,0)/6/24,G1610+ROUNDUP(VLOOKUP(D1611,Feuil2!$B$2:$C$250,2,FALSE)*6,0)/6/24+$I$1),G1610+(11/12/24)),"")</f>
    </oc>
    <nc r="G1611">
      <f>IFERROR(IF(ISERROR(SEARCH("dfgg",$B1610)),IF(H1611="",G1610+ROUNDUP(VLOOKUP(D1611,Feuil2!$B$2:$C$250,2,FALSE)*6,0)/6/24,G1610+ROUNDUP(VLOOKUP(D1611,Feuil2!$B$2:$C$250,2,FALSE)*6,0)/6/24+$I$1),G1610+(11/12/24)),"")</f>
    </nc>
  </rcc>
  <rcc rId="1446" sId="2">
    <oc r="G1612">
      <f>IFERROR(IF(ISERROR(SEARCH("dfgg",$B1611)),IF(H1612="",G1611+ROUNDUP(VLOOKUP(D1612,Feuil2!$B$2:$C$250,2,FALSE)*6,0)/6/24,G1611+ROUNDUP(VLOOKUP(D1612,Feuil2!$B$2:$C$250,2,FALSE)*6,0)/6/24+$I$1),G1611+(11/12/24)),"")</f>
    </oc>
    <nc r="G1612">
      <f>IFERROR(IF(ISERROR(SEARCH("dfgg",$B1611)),IF(H1612="",G1611+ROUNDUP(VLOOKUP(D1612,Feuil2!$B$2:$C$250,2,FALSE)*6,0)/6/24,G1611+ROUNDUP(VLOOKUP(D1612,Feuil2!$B$2:$C$250,2,FALSE)*6,0)/6/24+$I$1),G1611+(11/12/24)),"")</f>
    </nc>
  </rcc>
  <rcc rId="1447" sId="2">
    <oc r="G1613">
      <f>IFERROR(IF(ISERROR(SEARCH("dfgg",$B1612)),IF(H1613="",G1612+ROUNDUP(VLOOKUP(D1613,Feuil2!$B$2:$C$250,2,FALSE)*6,0)/6/24,G1612+ROUNDUP(VLOOKUP(D1613,Feuil2!$B$2:$C$250,2,FALSE)*6,0)/6/24+$I$1),G1612+(11/12/24)),"")</f>
    </oc>
    <nc r="G1613">
      <f>IFERROR(IF(ISERROR(SEARCH("dfgg",$B1612)),IF(H1613="",G1612+ROUNDUP(VLOOKUP(D1613,Feuil2!$B$2:$C$250,2,FALSE)*6,0)/6/24,G1612+ROUNDUP(VLOOKUP(D1613,Feuil2!$B$2:$C$250,2,FALSE)*6,0)/6/24+$I$1),G1612+(11/12/24)),"")</f>
    </nc>
  </rcc>
  <rcc rId="1448" sId="2">
    <oc r="G1614">
      <f>IFERROR(IF(ISERROR(SEARCH("dfgg",$B1613)),IF(H1614="",G1613+ROUNDUP(VLOOKUP(D1614,Feuil2!$B$2:$C$250,2,FALSE)*6,0)/6/24,G1613+ROUNDUP(VLOOKUP(D1614,Feuil2!$B$2:$C$250,2,FALSE)*6,0)/6/24+$I$1),G1613+(11/12/24)),"")</f>
    </oc>
    <nc r="G1614">
      <f>IFERROR(IF(ISERROR(SEARCH("dfgg",$B1613)),IF(H1614="",G1613+ROUNDUP(VLOOKUP(D1614,Feuil2!$B$2:$C$250,2,FALSE)*6,0)/6/24,G1613+ROUNDUP(VLOOKUP(D1614,Feuil2!$B$2:$C$250,2,FALSE)*6,0)/6/24+$I$1),G1613+(11/12/24)),"")</f>
    </nc>
  </rcc>
  <rcc rId="1449" sId="2">
    <oc r="G1615">
      <f>IFERROR(IF(ISERROR(SEARCH("dfgg",$B1614)),IF(H1615="",G1614+ROUNDUP(VLOOKUP(D1615,Feuil2!$B$2:$C$250,2,FALSE)*6,0)/6/24,G1614+ROUNDUP(VLOOKUP(D1615,Feuil2!$B$2:$C$250,2,FALSE)*6,0)/6/24+$I$1),G1614+(11/12/24)),"")</f>
    </oc>
    <nc r="G1615">
      <f>IFERROR(IF(ISERROR(SEARCH("dfgg",$B1614)),IF(H1615="",G1614+ROUNDUP(VLOOKUP(D1615,Feuil2!$B$2:$C$250,2,FALSE)*6,0)/6/24,G1614+ROUNDUP(VLOOKUP(D1615,Feuil2!$B$2:$C$250,2,FALSE)*6,0)/6/24+$I$1),G1614+(11/12/24)),"")</f>
    </nc>
  </rcc>
  <rcc rId="1450" sId="2">
    <oc r="G1616">
      <f>IFERROR(IF(ISERROR(SEARCH("dfgg",$B1615)),IF(H1616="",G1615+ROUNDUP(VLOOKUP(D1616,Feuil2!$B$2:$C$250,2,FALSE)*6,0)/6/24,G1615+ROUNDUP(VLOOKUP(D1616,Feuil2!$B$2:$C$250,2,FALSE)*6,0)/6/24+$I$1),G1615+(11/12/24)),"")</f>
    </oc>
    <nc r="G1616">
      <f>IFERROR(IF(ISERROR(SEARCH("dfgg",$B1615)),IF(H1616="",G1615+ROUNDUP(VLOOKUP(D1616,Feuil2!$B$2:$C$250,2,FALSE)*6,0)/6/24,G1615+ROUNDUP(VLOOKUP(D1616,Feuil2!$B$2:$C$250,2,FALSE)*6,0)/6/24+$I$1),G1615+(11/12/24)),"")</f>
    </nc>
  </rcc>
  <rcc rId="1451" sId="2">
    <oc r="G1617">
      <f>IFERROR(IF(ISERROR(SEARCH("dfgg",$B1616)),IF(H1617="",G1616+ROUNDUP(VLOOKUP(D1617,Feuil2!$B$2:$C$250,2,FALSE)*6,0)/6/24,G1616+ROUNDUP(VLOOKUP(D1617,Feuil2!$B$2:$C$250,2,FALSE)*6,0)/6/24+$I$1),G1616+(11/12/24)),"")</f>
    </oc>
    <nc r="G1617">
      <f>IFERROR(IF(ISERROR(SEARCH("dfgg",$B1616)),IF(H1617="",G1616+ROUNDUP(VLOOKUP(D1617,Feuil2!$B$2:$C$250,2,FALSE)*6,0)/6/24,G1616+ROUNDUP(VLOOKUP(D1617,Feuil2!$B$2:$C$250,2,FALSE)*6,0)/6/24+$I$1),G1616+(11/12/24)),"")</f>
    </nc>
  </rcc>
  <rcc rId="1452" sId="2">
    <oc r="G1618">
      <f>IFERROR(IF(ISERROR(SEARCH("dfgg",$B1617)),IF(H1618="",G1617+ROUNDUP(VLOOKUP(D1618,Feuil2!$B$2:$C$250,2,FALSE)*6,0)/6/24,G1617+ROUNDUP(VLOOKUP(D1618,Feuil2!$B$2:$C$250,2,FALSE)*6,0)/6/24+$I$1),G1617+(11/12/24)),"")</f>
    </oc>
    <nc r="G1618">
      <f>IFERROR(IF(ISERROR(SEARCH("dfgg",$B1617)),IF(H1618="",G1617+ROUNDUP(VLOOKUP(D1618,Feuil2!$B$2:$C$250,2,FALSE)*6,0)/6/24,G1617+ROUNDUP(VLOOKUP(D1618,Feuil2!$B$2:$C$250,2,FALSE)*6,0)/6/24+$I$1),G1617+(11/12/24)),"")</f>
    </nc>
  </rcc>
  <rcc rId="1453" sId="2">
    <oc r="G1619">
      <f>IFERROR(IF(ISERROR(SEARCH("dfgg",$B1618)),IF(H1619="",G1618+ROUNDUP(VLOOKUP(D1619,Feuil2!$B$2:$C$250,2,FALSE)*6,0)/6/24,G1618+ROUNDUP(VLOOKUP(D1619,Feuil2!$B$2:$C$250,2,FALSE)*6,0)/6/24+$I$1),G1618+(11/12/24)),"")</f>
    </oc>
    <nc r="G1619">
      <f>IFERROR(IF(ISERROR(SEARCH("dfgg",$B1618)),IF(H1619="",G1618+ROUNDUP(VLOOKUP(D1619,Feuil2!$B$2:$C$250,2,FALSE)*6,0)/6/24,G1618+ROUNDUP(VLOOKUP(D1619,Feuil2!$B$2:$C$250,2,FALSE)*6,0)/6/24+$I$1),G1618+(11/12/24)),"")</f>
    </nc>
  </rcc>
  <rcc rId="1454" sId="2">
    <oc r="G1620">
      <f>IFERROR(IF(ISERROR(SEARCH("dfgg",$B1619)),IF(H1620="",G1619+ROUNDUP(VLOOKUP(D1620,Feuil2!$B$2:$C$250,2,FALSE)*6,0)/6/24,G1619+ROUNDUP(VLOOKUP(D1620,Feuil2!$B$2:$C$250,2,FALSE)*6,0)/6/24+$I$1),G1619+(11/12/24)),"")</f>
    </oc>
    <nc r="G1620">
      <f>IFERROR(IF(ISERROR(SEARCH("dfgg",$B1619)),IF(H1620="",G1619+ROUNDUP(VLOOKUP(D1620,Feuil2!$B$2:$C$250,2,FALSE)*6,0)/6/24,G1619+ROUNDUP(VLOOKUP(D1620,Feuil2!$B$2:$C$250,2,FALSE)*6,0)/6/24+$I$1),G1619+(11/12/24)),"")</f>
    </nc>
  </rcc>
  <rcc rId="1455" sId="2">
    <oc r="G1621">
      <f>IFERROR(IF(ISERROR(SEARCH("dfgg",$B1620)),IF(H1621="",G1620+ROUNDUP(VLOOKUP(D1621,Feuil2!$B$2:$C$250,2,FALSE)*6,0)/6/24,G1620+ROUNDUP(VLOOKUP(D1621,Feuil2!$B$2:$C$250,2,FALSE)*6,0)/6/24+$I$1),G1620+(11/12/24)),"")</f>
    </oc>
    <nc r="G1621">
      <f>IFERROR(IF(ISERROR(SEARCH("dfgg",$B1620)),IF(H1621="",G1620+ROUNDUP(VLOOKUP(D1621,Feuil2!$B$2:$C$250,2,FALSE)*6,0)/6/24,G1620+ROUNDUP(VLOOKUP(D1621,Feuil2!$B$2:$C$250,2,FALSE)*6,0)/6/24+$I$1),G1620+(11/12/24)),"")</f>
    </nc>
  </rcc>
  <rcc rId="1456" sId="2">
    <oc r="G1622">
      <f>IFERROR(IF(ISERROR(SEARCH("dfgg",$B1623)),IF(H1624="",G1623+ROUNDUP(VLOOKUP(D1624,Feuil2!$B$2:$C$250,2,FALSE)*6,0)/6/24,G1623+ROUNDUP(VLOOKUP(D1624,Feuil2!$B$2:$C$250,2,FALSE)*6,0)/6/24+$I$1),G1623+(11/12/24)),"")</f>
    </oc>
    <nc r="G1622">
      <f>IFERROR(IF(ISERROR(SEARCH("dfgg",$B1621)),IF(H1622="",G1621+ROUNDUP(VLOOKUP(D1622,Feuil2!$B$2:$C$250,2,FALSE)*6,0)/6/24,G1621+ROUNDUP(VLOOKUP(D1622,Feuil2!$B$2:$C$250,2,FALSE)*6,0)/6/24+$I$1),G1621+(11/12/24)),"")</f>
    </nc>
  </rcc>
  <rcc rId="1457" sId="2">
    <oc r="G1623">
      <f>IFERROR(IF(ISERROR(SEARCH("dfgg",$B1624)),IF(H1625="",G1624+ROUNDUP(VLOOKUP(D1625,Feuil2!$B$2:$C$250,2,FALSE)*6,0)/6/24,G1624+ROUNDUP(VLOOKUP(D1625,Feuil2!$B$2:$C$250,2,FALSE)*6,0)/6/24+$I$1),G1624+(11/12/24)),"")</f>
    </oc>
    <nc r="G1623">
      <f>IFERROR(IF(ISERROR(SEARCH("dfgg",$B1622)),IF(H1623="",G1622+ROUNDUP(VLOOKUP(D1623,Feuil2!$B$2:$C$250,2,FALSE)*6,0)/6/24,G1622+ROUNDUP(VLOOKUP(D1623,Feuil2!$B$2:$C$250,2,FALSE)*6,0)/6/24+$I$1),G1622+(11/12/24)),"")</f>
    </nc>
  </rcc>
  <rcc rId="1458" sId="2">
    <oc r="G1624">
      <f>IFERROR(IF(ISERROR(SEARCH("dfgg",#REF!)),IF(H1626="",#REF!+ROUNDUP(VLOOKUP(D1626,Feuil2!$B$2:$C$250,2,FALSE)*6,0)/6/24,#REF!+ROUNDUP(VLOOKUP(D1626,Feuil2!$B$2:$C$250,2,FALSE)*6,0)/6/24+$I$1),#REF!+(11/12/24)),"")</f>
    </oc>
    <nc r="G1624">
      <f>IFERROR(IF(ISERROR(SEARCH("dfgg",$B1623)),IF(H1624="",G1623+ROUNDUP(VLOOKUP(D1624,Feuil2!$B$2:$C$250,2,FALSE)*6,0)/6/24,G1623+ROUNDUP(VLOOKUP(D1624,Feuil2!$B$2:$C$250,2,FALSE)*6,0)/6/24+$I$1),G1623+(11/12/24)),"")</f>
    </nc>
  </rcc>
  <rcc rId="1459" sId="2">
    <oc r="G1625">
      <f>IFERROR(IF(ISERROR(SEARCH("dfgg",#REF!)),IF(H1627="",#REF!+ROUNDUP(VLOOKUP(D1627,Feuil2!$B$2:$C$250,2,FALSE)*6,0)/6/24,#REF!+ROUNDUP(VLOOKUP(D1627,Feuil2!$B$2:$C$250,2,FALSE)*6,0)/6/24+$I$1),#REF!+(11/12/24)),"")</f>
    </oc>
    <nc r="G1625">
      <f>IFERROR(IF(ISERROR(SEARCH("dfgg",$B1624)),IF(H1625="",G1624+ROUNDUP(VLOOKUP(D1625,Feuil2!$B$2:$C$250,2,FALSE)*6,0)/6/24,G1624+ROUNDUP(VLOOKUP(D1625,Feuil2!$B$2:$C$250,2,FALSE)*6,0)/6/24+$I$1),G1624+(11/12/24)),"")</f>
    </nc>
  </rcc>
  <rcc rId="1460" sId="2">
    <oc r="G1626">
      <f>IFERROR(IF(ISERROR(SEARCH("dfgg",$B1627)),IF(H1628="",G1627+ROUNDUP(VLOOKUP(D1628,Feuil2!$B$2:$C$250,2,FALSE)*6,0)/6/24,G1627+ROUNDUP(VLOOKUP(D1628,Feuil2!$B$2:$C$250,2,FALSE)*6,0)/6/24+$I$1),G1627+(11/12/24)),"")</f>
    </oc>
    <nc r="G1626">
      <f>IFERROR(IF(ISERROR(SEARCH("dfgg",$B1625)),IF(H1626="",G1625+ROUNDUP(VLOOKUP(D1626,Feuil2!$B$2:$C$250,2,FALSE)*6,0)/6/24,G1625+ROUNDUP(VLOOKUP(D1626,Feuil2!$B$2:$C$250,2,FALSE)*6,0)/6/24+$I$1),G1625+(11/12/24)),"")</f>
    </nc>
  </rcc>
  <rcc rId="1461" sId="2">
    <oc r="G1627">
      <f>IFERROR(IF(ISERROR(SEARCH("dfgg",$B1628)),IF(H1629="",G1628+ROUNDUP(VLOOKUP(D1629,Feuil2!$B$2:$C$250,2,FALSE)*6,0)/6/24,G1628+ROUNDUP(VLOOKUP(D1629,Feuil2!$B$2:$C$250,2,FALSE)*6,0)/6/24+$I$1),G1628+(11/12/24)),"")</f>
    </oc>
    <nc r="G1627">
      <f>IFERROR(IF(ISERROR(SEARCH("dfgg",$B1626)),IF(H1627="",G1626+ROUNDUP(VLOOKUP(D1627,Feuil2!$B$2:$C$250,2,FALSE)*6,0)/6/24,G1626+ROUNDUP(VLOOKUP(D1627,Feuil2!$B$2:$C$250,2,FALSE)*6,0)/6/24+$I$1),G1626+(11/12/24)),"")</f>
    </nc>
  </rcc>
  <rcc rId="1462" sId="2">
    <oc r="G1628">
      <f>IFERROR(IF(ISERROR(SEARCH("dfgg",$B1627)),IF(H1628="",G1627+ROUNDUP(VLOOKUP(D1628,Feuil2!$B$2:$C$250,2,FALSE)*6,0)/6/24,G1627+ROUNDUP(VLOOKUP(D1628,Feuil2!$B$2:$C$250,2,FALSE)*6,0)/6/24+$I$1),G1627+(11/12/24)),"")</f>
    </oc>
    <nc r="G1628">
      <f>IFERROR(IF(ISERROR(SEARCH("dfgg",$B1627)),IF(H1628="",G1627+ROUNDUP(VLOOKUP(D1628,Feuil2!$B$2:$C$250,2,FALSE)*6,0)/6/24,G1627+ROUNDUP(VLOOKUP(D1628,Feuil2!$B$2:$C$250,2,FALSE)*6,0)/6/24+$I$1),G1627+(11/12/24)),"")</f>
    </nc>
  </rcc>
  <rcc rId="1463" sId="2">
    <nc r="G1629">
      <f>IFERROR(IF(ISERROR(SEARCH("dfgg",$B1628)),IF(H1629="",G1628+ROUNDUP(VLOOKUP(D1629,Feuil2!$B$2:$C$250,2,FALSE)*6,0)/6/24,G1628+ROUNDUP(VLOOKUP(D1629,Feuil2!$B$2:$C$250,2,FALSE)*6,0)/6/24+$I$1),G1628+(11/12/24)),"")</f>
    </nc>
  </rcc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8" sId="2">
    <oc r="H1626" t="inlineStr">
      <is>
        <t>[GLACIER] démarrage 11h vendredi 26/07/2019</t>
      </is>
    </oc>
    <nc r="H1626" t="inlineStr">
      <is>
        <t>[GLACIER] démarrage 4h vendredi 26/07/2019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9" sId="2">
    <oc r="G1581">
      <f>IFERROR(IF(ISERROR(SEARCH("dfgg",$B1580)),IF(H1581="",G1580+ROUNDUP(VLOOKUP(D1581,Feuil2!$B$2:$C$250,2,FALSE)*6,0)/6/24,G1580+ROUNDUP(VLOOKUP(D1581,Feuil2!$B$2:$C$250,2,FALSE)*6,0)/6/24+$I$1),G1580+(11/12/24)),"")</f>
    </oc>
    <nc r="G1581">
      <f>IFERROR(IF(ISERROR(SEARCH("dfgg",$B1580)),IF(H1581="",G1580+ROUNDUP(VLOOKUP(D1581,Feuil2!$B$2:$C$250,2,FALSE)*6,0)/6/24,G1580+ROUNDUP(VLOOKUP(D1581,Feuil2!$B$2:$C$250,2,FALSE)*6,0)/6/24+$I$1),G1580+(11/12/24)),"")</f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Feuil2!$B$1:$C$205</formula>
    <oldFormula>Feuil2!$B$1:$C$205</oldFormula>
  </rdn>
  <rcv guid="{F75A0FC8-0A1B-4DE0-9A32-5143F6752B3E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5" sId="2">
    <oc r="C1626">
      <v>3031416</v>
    </oc>
    <nc r="C1626">
      <v>3052855</v>
    </nc>
  </rcc>
  <rcv guid="{80E8011E-8CC6-40AA-A1BE-46C0FB529EE2}" action="delete"/>
  <rdn rId="0" localSheetId="2" customView="1" name="Z_80E8011E_8CC6_40AA_A1BE_46C0FB529EE2_.wvu.PrintArea" hidden="1" oldHidden="1">
    <formula>PHS!$B$201:$I$224</formula>
    <oldFormula>PHS!$B$201:$I$224</oldFormula>
  </rdn>
  <rdn rId="0" localSheetId="2" customView="1" name="Z_80E8011E_8CC6_40AA_A1BE_46C0FB529EE2_.wvu.PrintTitles" hidden="1" oldHidden="1">
    <formula>PHS!$1:$1</formula>
    <oldFormula>PHS!$1:$1</oldFormula>
  </rdn>
  <rdn rId="0" localSheetId="3" customView="1" name="Z_80E8011E_8CC6_40AA_A1BE_46C0FB529EE2_.wvu.FilterData" hidden="1" oldHidden="1">
    <formula>Feuil2!$B$1:$C$205</formula>
    <oldFormula>Feuil2!$B$1:$C$205</oldFormula>
  </rdn>
  <rcv guid="{80E8011E-8CC6-40AA-A1BE-46C0FB529EE2}" action="add"/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9" sId="2">
    <oc r="H1626" t="inlineStr">
      <is>
        <t>[GLACIER] démarrage 4h vendredi 26/07/2019</t>
      </is>
    </oc>
    <nc r="H1626" t="inlineStr">
      <is>
        <t>[GLACIER] démarrage 4h vendredi recyclage 100kg 26/07/2019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Feuil2!$B$1:$C$205</formula>
    <oldFormula>Feuil2!$B$1:$C$205</oldFormula>
  </rdn>
  <rcv guid="{F75A0FC8-0A1B-4DE0-9A32-5143F6752B3E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5" sId="2">
    <oc r="H1598" t="inlineStr">
      <is>
        <t>[Z.500]</t>
      </is>
    </oc>
    <nc r="H1598" t="inlineStr">
      <is>
        <t>FAIT</t>
      </is>
    </nc>
  </rcc>
  <rcc rId="1486" sId="2">
    <oc r="H1599" t="inlineStr">
      <is>
        <t>[Z.500]</t>
      </is>
    </oc>
    <nc r="H1599" t="inlineStr">
      <is>
        <t>FAIT</t>
      </is>
    </nc>
  </rcc>
  <rcc rId="1487" sId="2">
    <oc r="H1600" t="inlineStr">
      <is>
        <t>[Z.500]</t>
      </is>
    </oc>
    <nc r="H1600" t="inlineStr">
      <is>
        <t>FAIT</t>
      </is>
    </nc>
  </rcc>
  <rcc rId="1488" sId="2">
    <oc r="H1601" t="inlineStr">
      <is>
        <t>[Z.500]</t>
      </is>
    </oc>
    <nc r="H1601" t="inlineStr">
      <is>
        <t>FAIT</t>
      </is>
    </nc>
  </rcc>
  <rcc rId="1489" sId="2" odxf="1" dxf="1">
    <nc r="H1602" t="inlineStr">
      <is>
        <t>FAIT</t>
      </is>
    </nc>
    <odxf>
      <numFmt numFmtId="0" formatCode="General"/>
    </odxf>
    <ndxf>
      <numFmt numFmtId="21" formatCode="dd\-mmm"/>
    </ndxf>
  </rcc>
  <rcc rId="1490" sId="2">
    <nc r="H1603" t="inlineStr">
      <is>
        <t>FAIT</t>
      </is>
    </nc>
  </rcc>
  <rcc rId="1491" sId="2">
    <nc r="H1604" t="inlineStr">
      <is>
        <t>FAIT</t>
      </is>
    </nc>
  </rcc>
  <rcc rId="1492" sId="2" odxf="1" dxf="1">
    <nc r="H1605" t="inlineStr">
      <is>
        <t>FAIT</t>
      </is>
    </nc>
    <odxf>
      <numFmt numFmtId="0" formatCode="General"/>
    </odxf>
    <ndxf>
      <numFmt numFmtId="21" formatCode="dd\-mmm"/>
    </ndxf>
  </rcc>
  <rcc rId="1493" sId="2">
    <nc r="H1606" t="inlineStr">
      <is>
        <t>FAIT</t>
      </is>
    </nc>
  </rcc>
  <rcc rId="1494" sId="2">
    <nc r="H1607" t="inlineStr">
      <is>
        <t>FAIT</t>
      </is>
    </nc>
  </rcc>
  <rcc rId="1495" sId="2">
    <nc r="H1608" t="inlineStr">
      <is>
        <t>FAIT</t>
      </is>
    </nc>
  </rcc>
  <rcc rId="1496" sId="2">
    <nc r="H1609" t="inlineStr">
      <is>
        <t>FAIT</t>
      </is>
    </nc>
  </rcc>
  <rcc rId="1497" sId="2">
    <nc r="H1610" t="inlineStr">
      <is>
        <t>FAIT</t>
      </is>
    </nc>
  </rcc>
  <rcc rId="1498" sId="2">
    <nc r="H1611" t="inlineStr">
      <is>
        <t>FAIT</t>
      </is>
    </nc>
  </rcc>
  <rcc rId="1499" sId="2">
    <nc r="H1612" t="inlineStr">
      <is>
        <t>FAIT</t>
      </is>
    </nc>
  </rcc>
  <rcc rId="1500" sId="2">
    <nc r="H1613" t="inlineStr">
      <is>
        <t>FAIT</t>
      </is>
    </nc>
  </rcc>
  <rcc rId="1501" sId="2">
    <nc r="H1614" t="inlineStr">
      <is>
        <t>FAIT</t>
      </is>
    </nc>
  </rcc>
  <rcc rId="1502" sId="2">
    <nc r="H1615" t="inlineStr">
      <is>
        <t>FAIT</t>
      </is>
    </nc>
  </rcc>
  <rcc rId="1503" sId="2">
    <nc r="H1616" t="inlineStr">
      <is>
        <t>FAIT</t>
      </is>
    </nc>
  </rcc>
  <rcc rId="1504" sId="2">
    <nc r="H1617" t="inlineStr">
      <is>
        <t>FAIT</t>
      </is>
    </nc>
  </rcc>
  <rcc rId="1505" sId="2">
    <nc r="H1618" t="inlineStr">
      <is>
        <t>FAIT</t>
      </is>
    </nc>
  </rcc>
  <rcc rId="1506" sId="2">
    <nc r="H1619" t="inlineStr">
      <is>
        <t>FAIT</t>
      </is>
    </nc>
  </rcc>
  <rcc rId="1507" sId="2" numFmtId="23">
    <oc r="G1618">
      <f>IFERROR(IF(ISERROR(SEARCH("dfgg",$B1617)),IF(H1618="",G1617+ROUNDUP(VLOOKUP(D1618,Feuil2!$B$2:$C$250,2,FALSE)*6,0)/6/24,G1617+ROUNDUP(VLOOKUP(D1618,Feuil2!$B$2:$C$250,2,FALSE)*6,0)/6/24+$I$1),G1617+(11/12/24)),"")</f>
    </oc>
    <nc r="G1618">
      <v>43671.3125</v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xfDxf="1" sqref="J1620" start="0" length="0">
    <dxf>
      <numFmt numFmtId="167" formatCode="dd\.mm\.yyyy;@"/>
      <alignment horizontal="center" vertical="center"/>
    </dxf>
  </rfmt>
  <rrc rId="1508" sId="2" ref="A1621:XFD1621" action="insertRow">
    <undo index="65535" exp="area" ref3D="1" dr="$F$1:$F$1048576" dn="Z_F75A0FC8_0A1B_4DE0_9A32_5143F6752B3E_.wvu.Cols" sId="2"/>
  </rrc>
  <rcc rId="1509" sId="2">
    <nc r="B1621" t="inlineStr">
      <is>
        <t>SCE Cacao Maigr C10 PALL/34963</t>
      </is>
    </nc>
  </rcc>
  <rcc rId="1510" sId="2">
    <nc r="D1621">
      <v>22000474</v>
    </nc>
  </rcc>
  <rcc rId="1511" sId="2">
    <nc r="E1621">
      <v>1600</v>
    </nc>
  </rcc>
  <rcc rId="1512" sId="2">
    <nc r="C1621">
      <v>3155236</v>
    </nc>
  </rcc>
  <rcc rId="1513" sId="2">
    <nc r="G1621">
      <f>IFERROR(IF(ISERROR(SEARCH("dfgg",$B1620)),IF(H1621="",G1620+ROUNDUP(VLOOKUP(D1621,Feuil2!$B$2:$C$250,2,FALSE)*6,0)/6/24,G1620+ROUNDUP(VLOOKUP(D1621,Feuil2!$B$2:$C$250,2,FALSE)*6,0)/6/24+$I$1),G1620+(11/12/24)),"")</f>
    </nc>
  </rcc>
  <rcc rId="1514" sId="2">
    <oc r="G1622">
      <f>IFERROR(IF(ISERROR(SEARCH("dfgg",$B1620)),IF(H1622="",G1620+ROUNDUP(VLOOKUP(D1622,Feuil2!$B$2:$C$250,2,FALSE)*6,0)/6/24,G1620+ROUNDUP(VLOOKUP(D1622,Feuil2!$B$2:$C$250,2,FALSE)*6,0)/6/24+$I$1),G1620+(11/12/24)),"")</f>
    </oc>
    <nc r="G1622">
      <f>IFERROR(IF(ISERROR(SEARCH("dfgg",$B1621)),IF(H1622="",G1621+ROUNDUP(VLOOKUP(D1622,Feuil2!$B$2:$C$250,2,FALSE)*6,0)/6/24,G1621+ROUNDUP(VLOOKUP(D1622,Feuil2!$B$2:$C$250,2,FALSE)*6,0)/6/24+$I$1),G1621+(11/12/24)),"")</f>
    </nc>
  </rcc>
  <rcc rId="1515" sId="2">
    <oc r="G1623">
      <f>IFERROR(IF(ISERROR(SEARCH("dfgg",$B1622)),IF(H1623="",G1622+ROUNDUP(VLOOKUP(D1623,Feuil2!$B$2:$C$250,2,FALSE)*6,0)/6/24,G1622+ROUNDUP(VLOOKUP(D1623,Feuil2!$B$2:$C$250,2,FALSE)*6,0)/6/24+$I$1),G1622+(11/12/24)),"")</f>
    </oc>
    <nc r="G1623">
      <f>IFERROR(IF(ISERROR(SEARCH("dfgg",$B1622)),IF(H1623="",G1622+ROUNDUP(VLOOKUP(D1623,Feuil2!$B$2:$C$250,2,FALSE)*6,0)/6/24,G1622+ROUNDUP(VLOOKUP(D1623,Feuil2!$B$2:$C$250,2,FALSE)*6,0)/6/24+$I$1),G1622+(11/12/24)),"")</f>
    </nc>
  </rcc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0" sId="2">
    <nc r="H1621" t="inlineStr">
      <is>
        <t>AJOUTÉ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1" sId="2">
    <oc r="E1633">
      <v>3313748</v>
    </oc>
    <nc r="E1633"/>
  </rcc>
  <rcc rId="1522" sId="2">
    <oc r="E1623">
      <v>1300</v>
    </oc>
    <nc r="E1623">
      <v>1600</v>
    </nc>
  </rcc>
  <rcc rId="1523" sId="2">
    <oc r="E1624">
      <v>1300</v>
    </oc>
    <nc r="E1624">
      <v>1600</v>
    </nc>
  </rcc>
  <rcc rId="1524" sId="2">
    <oc r="E1625">
      <v>1300</v>
    </oc>
    <nc r="E1625">
      <v>1600</v>
    </nc>
  </rcc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1633" start="0" length="0">
    <dxf>
      <font>
        <b val="0"/>
        <sz val="18"/>
      </font>
      <fill>
        <patternFill patternType="none">
          <bgColor indexed="65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529" sId="2" odxf="1" dxf="1">
    <nc r="B1633" t="inlineStr">
      <is>
        <t>SEMAINE</t>
      </is>
    </nc>
    <odxf>
      <font>
        <b val="0"/>
        <name val="MS Sans Serif"/>
      </font>
      <fill>
        <patternFill patternType="none">
          <bgColor indexed="65"/>
        </patternFill>
      </fill>
      <alignment horizontal="center" wrapText="0"/>
      <border outline="0">
        <left/>
        <top/>
        <bottom/>
      </border>
    </odxf>
    <ndxf>
      <font>
        <b/>
        <sz val="18"/>
        <name val="Verdana"/>
      </font>
      <fill>
        <patternFill patternType="solid">
          <bgColor theme="0"/>
        </patternFill>
      </fill>
      <alignment horizontal="right"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2" sqref="C1633" start="0" length="0">
    <dxf>
      <font>
        <b/>
        <sz val="18"/>
        <color rgb="FF000000"/>
        <name val="Verdana"/>
        <family val="2"/>
        <scheme val="none"/>
      </font>
      <fill>
        <patternFill patternType="solid">
          <bgColor theme="0"/>
        </patternFill>
      </fill>
      <alignment horizontal="left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D1633" start="0" length="0">
    <dxf>
      <font>
        <sz val="11"/>
        <color rgb="FF000000"/>
        <name val="Verdana"/>
      </font>
      <fill>
        <patternFill patternType="solid">
          <bgColor theme="0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E1633" start="0" length="0">
    <dxf>
      <font>
        <sz val="11"/>
        <color rgb="FF000000"/>
        <name val="Verdana"/>
      </font>
      <fill>
        <patternFill patternType="solid">
          <bgColor theme="0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F1633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0"/>
        </patternFill>
      </fill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633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0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H1633" start="0" length="0">
    <dxf>
      <numFmt numFmtId="21" formatCode="dd\-mmm"/>
      <fill>
        <patternFill patternType="solid">
          <bgColor theme="0"/>
        </patternFill>
      </fill>
      <border outline="0">
        <top style="thin">
          <color indexed="64"/>
        </top>
        <bottom style="thin">
          <color indexed="64"/>
        </bottom>
      </border>
    </dxf>
  </rfmt>
  <rfmt sheetId="2" sqref="I1633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30" sId="2" odxf="1" dxf="1">
    <nc r="J1633" t="inlineStr">
      <is>
        <t>DATE PROD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wrapText="0"/>
      <border outline="0">
        <bottom/>
      </border>
    </odxf>
    <ndxf>
      <font>
        <b/>
        <sz val="12"/>
        <color auto="1"/>
        <name val="MS Sans Serif"/>
        <family val="2"/>
        <scheme val="none"/>
      </font>
      <fill>
        <patternFill patternType="solid">
          <bgColor indexed="41"/>
        </patternFill>
      </fill>
      <alignment wrapText="1"/>
      <border outline="0">
        <bottom style="thin">
          <color indexed="64"/>
        </bottom>
      </border>
    </ndxf>
  </rcc>
  <rcc rId="1531" sId="2" odxf="1" dxf="1">
    <nc r="K1633" t="inlineStr">
      <is>
        <t>SITE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wrapText="0"/>
      <border outline="0">
        <right/>
        <bottom/>
      </border>
    </odxf>
    <ndxf>
      <font>
        <b/>
        <sz val="12"/>
        <color auto="1"/>
        <name val="MS Sans Serif"/>
        <family val="2"/>
        <scheme val="none"/>
      </font>
      <fill>
        <patternFill patternType="solid">
          <bgColor indexed="41"/>
        </patternFill>
      </fill>
      <alignment wrapText="1"/>
      <border outline="0">
        <right style="thin">
          <color indexed="64"/>
        </right>
        <bottom style="thin">
          <color indexed="64"/>
        </bottom>
      </border>
    </ndxf>
  </rcc>
  <rcc rId="1532" sId="2" odxf="1" dxf="1">
    <nc r="L1633" t="inlineStr">
      <is>
        <t>Comm.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wrapText="0"/>
      <border outline="0">
        <right/>
        <bottom/>
      </border>
    </odxf>
    <ndxf>
      <font>
        <b/>
        <sz val="12"/>
        <color auto="1"/>
        <name val="MS Sans Serif"/>
        <family val="2"/>
        <scheme val="none"/>
      </font>
      <fill>
        <patternFill patternType="solid">
          <bgColor indexed="41"/>
        </patternFill>
      </fill>
      <alignment wrapText="1"/>
      <border outline="0">
        <right style="thin">
          <color indexed="64"/>
        </right>
        <bottom style="thin">
          <color indexed="64"/>
        </bottom>
      </border>
    </ndxf>
  </rcc>
  <rfmt sheetId="2" sqref="A1634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634" start="0" length="0">
    <dxf>
      <font>
        <b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634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fmt sheetId="2" sqref="D1634" start="0" length="0">
    <dxf>
      <font>
        <b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E1634" start="0" length="0">
    <dxf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634" start="0" length="0">
    <dxf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634" start="0" length="0">
    <dxf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H1634" start="0" length="0"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cc rId="1533" sId="2" odxf="1" dxf="1">
    <nc r="I1634">
      <f>IFERROR(E1634*VLOOKUP(D1634,#REF!,5,FALSE),0)</f>
    </nc>
    <odxf>
      <font>
        <b val="0"/>
        <sz val="10"/>
        <color auto="1"/>
        <name val="Arial"/>
        <family val="2"/>
        <scheme val="none"/>
      </font>
      <numFmt numFmtId="0" formatCode="General"/>
      <border outline="0">
        <left/>
        <right/>
        <bottom/>
      </border>
    </odxf>
    <ndxf>
      <font>
        <b/>
        <sz val="10"/>
        <color auto="1"/>
        <name val="MS Sans Serif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fmt sheetId="2" sqref="A1635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635" start="0" length="0">
    <dxf>
      <font>
        <b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635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fmt sheetId="2" sqref="D1635" start="0" length="0">
    <dxf>
      <font>
        <b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E1635" start="0" length="0">
    <dxf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635" start="0" length="0">
    <dxf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635" start="0" length="0">
    <dxf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H1635" start="0" length="0"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cc rId="1534" sId="2" odxf="1" dxf="1">
    <nc r="I1635">
      <f>IFERROR(E1635*VLOOKUP(D1635,#REF!,5,FALSE),0)</f>
    </nc>
    <odxf>
      <font>
        <b val="0"/>
        <sz val="10"/>
        <color auto="1"/>
        <name val="Arial"/>
        <family val="2"/>
        <scheme val="none"/>
      </font>
      <numFmt numFmtId="0" formatCode="General"/>
      <border outline="0">
        <left/>
        <right/>
        <bottom/>
      </border>
    </odxf>
    <ndxf>
      <font>
        <b/>
        <sz val="10"/>
        <color auto="1"/>
        <name val="MS Sans Serif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535" sId="2">
    <nc r="C1633">
      <v>31</v>
    </nc>
  </rcc>
  <rcc rId="1536" sId="2">
    <nc r="D1635" t="inlineStr">
      <is>
        <t>lundi</t>
      </is>
    </nc>
  </rcc>
  <rcc rId="1537" sId="2">
    <nc r="D1634" t="inlineStr">
      <is>
        <t>lundi</t>
      </is>
    </nc>
  </rcc>
  <rcc rId="1538" sId="2" numFmtId="23">
    <nc r="G1634">
      <v>43675.208333333336</v>
    </nc>
  </rcc>
  <rcc rId="1539" sId="2" numFmtId="23">
    <nc r="G1635">
      <v>43675.3125</v>
    </nc>
  </rcc>
  <rfmt sheetId="2" sqref="A1636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40" sId="2" odxf="1" dxf="1">
    <nc r="B1636" t="inlineStr">
      <is>
        <t>Enrob Batonnet OREO New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1541" sId="2" odxf="1" dxf="1">
    <nc r="C1636">
      <v>3092344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542" sId="2" odxf="1" dxf="1">
    <nc r="D1636">
      <v>22000478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543" sId="2" odxf="1" dxf="1">
    <nc r="E1636">
      <v>1000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36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36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36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36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37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44" sId="2" odxf="1" dxf="1">
    <nc r="B1637" t="inlineStr">
      <is>
        <t>Enrob Batonnet OREO New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1545" sId="2" odxf="1" dxf="1">
    <nc r="C1637">
      <v>3092345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546" sId="2" odxf="1" dxf="1">
    <nc r="D1637">
      <v>22000478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547" sId="2" odxf="1" dxf="1">
    <nc r="E1637">
      <v>1000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37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37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37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37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38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48" sId="2" odxf="1" dxf="1">
    <nc r="B1638" t="inlineStr">
      <is>
        <t>Enrob Batonnet OREO New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1549" sId="2" odxf="1" dxf="1">
    <nc r="C1638">
      <v>3092346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550" sId="2" odxf="1" dxf="1">
    <nc r="D1638">
      <v>22000478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551" sId="2" odxf="1" dxf="1">
    <nc r="E1638">
      <v>1000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38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38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38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38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39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52" sId="2" odxf="1" dxf="1">
    <nc r="B1639" t="inlineStr">
      <is>
        <t>Enrob Batonnet OREO New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1553" sId="2" odxf="1" dxf="1">
    <nc r="C1639">
      <v>3092347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554" sId="2" odxf="1" dxf="1">
    <nc r="D1639">
      <v>22000478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555" sId="2" odxf="1" dxf="1">
    <nc r="E1639">
      <v>1000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39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39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39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39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40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56" sId="2" odxf="1" dxf="1">
    <nc r="B1640" t="inlineStr">
      <is>
        <t>Enrob Batonnet OREO New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1557" sId="2" odxf="1" dxf="1">
    <nc r="C1640">
      <v>3092348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558" sId="2" odxf="1" dxf="1">
    <nc r="D1640">
      <v>22000478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559" sId="2" odxf="1" dxf="1">
    <nc r="E1640">
      <v>1000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40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40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40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40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41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60" sId="2" odxf="1" dxf="1">
    <nc r="B1641" t="inlineStr">
      <is>
        <t>Enrob Batonnet OREO New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1561" sId="2" odxf="1" dxf="1">
    <nc r="C1641">
      <v>3092349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562" sId="2" odxf="1" dxf="1">
    <nc r="D1641">
      <v>22000478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563" sId="2" odxf="1" dxf="1">
    <nc r="E1641">
      <v>1000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41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41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41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41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42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64" sId="2" odxf="1" dxf="1">
    <nc r="B1642" t="inlineStr">
      <is>
        <t>SCE Abricot C3 PALL/35491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1565" sId="2" odxf="1" dxf="1">
    <nc r="C1642">
      <v>3302303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566" sId="2" odxf="1" dxf="1">
    <nc r="D1642">
      <v>22000493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567" sId="2" odxf="1" dxf="1">
    <nc r="E1642">
      <v>800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42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42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42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42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43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68" sId="2" odxf="1" dxf="1">
    <nc r="B1643" t="inlineStr">
      <is>
        <t>SCE Passion C3 PALL/0361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1569" sId="2" odxf="1" dxf="1">
    <nc r="C1643">
      <v>3301898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570" sId="2" odxf="1" dxf="1">
    <nc r="D1643">
      <v>22000062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571" sId="2" odxf="1" dxf="1">
    <nc r="E1643">
      <v>1300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43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43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43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43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44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72" sId="2" odxf="1" dxf="1">
    <nc r="B1644" t="inlineStr">
      <is>
        <t>SCE Passion C3 PALL/0361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1573" sId="2" odxf="1" dxf="1">
    <nc r="C1644">
      <v>3301899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574" sId="2" odxf="1" dxf="1">
    <nc r="D1644">
      <v>22000062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575" sId="2" odxf="1" dxf="1">
    <nc r="E1644">
      <v>1300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44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44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44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44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45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76" sId="2" odxf="1" dxf="1">
    <nc r="B1645" t="inlineStr">
      <is>
        <t>SCE Passion C3 PALL/0361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1577" sId="2" odxf="1" dxf="1">
    <nc r="C1645">
      <v>3301900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578" sId="2" odxf="1" dxf="1">
    <nc r="D1645">
      <v>22000062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579" sId="2" odxf="1" dxf="1">
    <nc r="E1645">
      <v>1300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45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45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45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45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46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80" sId="2" odxf="1" dxf="1">
    <nc r="B1646" t="inlineStr">
      <is>
        <t>SCE Fraise C8 PALL/36295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1581" sId="2" odxf="1" dxf="1">
    <nc r="C1646">
      <v>3347292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582" sId="2" odxf="1" dxf="1">
    <nc r="D1646">
      <v>22000577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583" sId="2" odxf="1" dxf="1">
    <nc r="E1646">
      <v>1500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46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46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46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46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47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84" sId="2" odxf="1" dxf="1">
    <nc r="B1647" t="inlineStr">
      <is>
        <t>SCE Fraise C8 PALL/36295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1585" sId="2" odxf="1" dxf="1">
    <nc r="C1647">
      <v>3347293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586" sId="2" odxf="1" dxf="1">
    <nc r="D1647">
      <v>22000577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587" sId="2" odxf="1" dxf="1">
    <nc r="E1647">
      <v>1500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47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47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47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47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48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88" sId="2" odxf="1" dxf="1">
    <nc r="B1648" t="inlineStr">
      <is>
        <t>SCE Framboise C14 FUT/0351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1589" sId="2" odxf="1" dxf="1">
    <nc r="C1648">
      <v>3378233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590" sId="2" odxf="1" dxf="1">
    <nc r="D1648">
      <v>22000266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591" sId="2" odxf="1" dxf="1">
    <nc r="E1648">
      <v>700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48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48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48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48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49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92" sId="2" odxf="1" dxf="1">
    <nc r="B1649" t="inlineStr">
      <is>
        <t>SCE Daim C10 FUT /35273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1593" sId="2" odxf="1" dxf="1">
    <nc r="C1649">
      <v>3372026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594" sId="2" odxf="1" dxf="1">
    <nc r="D1649">
      <v>22000472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595" sId="2" odxf="1" dxf="1">
    <nc r="E1649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49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49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49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49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50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96" sId="2" odxf="1" dxf="1">
    <nc r="B1650" t="inlineStr">
      <is>
        <t>SCE Caramel BS C14 FUT/0317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1597" sId="2" odxf="1" dxf="1">
    <nc r="C1650">
      <v>3363330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598" sId="2" odxf="1" dxf="1">
    <nc r="D1650">
      <v>22000084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599" sId="2" odxf="1" dxf="1">
    <nc r="E1650">
      <v>1100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50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50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50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50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51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0" sId="2" odxf="1" dxf="1">
    <nc r="B1651" t="inlineStr">
      <is>
        <t>SCE Caramel BS C14 FUT/0317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1601" sId="2" odxf="1" dxf="1">
    <nc r="C1651">
      <v>3378186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602" sId="2" odxf="1" dxf="1">
    <nc r="D1651">
      <v>22000084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603" sId="2" odxf="1" dxf="1">
    <nc r="E1651">
      <v>1100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51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51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51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51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52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4" sId="2" odxf="1" dxf="1">
    <nc r="B1652" t="inlineStr">
      <is>
        <t>SCE Caramel Lait C9 FUT/0316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1605" sId="2" odxf="1" dxf="1">
    <nc r="C1652">
      <v>3363323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606" sId="2" odxf="1" dxf="1">
    <nc r="D1652">
      <v>22000142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607" sId="2" odxf="1" dxf="1">
    <nc r="E1652">
      <v>1301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52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52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52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52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53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8" sId="2" odxf="1" dxf="1">
    <nc r="B1653" t="inlineStr">
      <is>
        <t>SCE Caramel Lait C9 PALL/0316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1609" sId="2" odxf="1" dxf="1">
    <nc r="C1653">
      <v>3363324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610" sId="2" odxf="1" dxf="1">
    <nc r="D1653">
      <v>22000055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611" sId="2" odxf="1" dxf="1">
    <nc r="E1653">
      <v>301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53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53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53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53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54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12" sId="2" odxf="1" dxf="1">
    <nc r="B1654" t="inlineStr">
      <is>
        <t>SCE Car Riz Lait C10 PALL/0329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1613" sId="2" odxf="1" dxf="1">
    <nc r="C1654">
      <v>3332299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614" sId="2" odxf="1" dxf="1">
    <nc r="D1654">
      <v>22000074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615" sId="2" odxf="1" dxf="1">
    <nc r="E1654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54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54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54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54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55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16" sId="2" odxf="1" dxf="1">
    <nc r="B1655" t="inlineStr">
      <is>
        <t>SCE Cara Riz lait C16 FUT/0322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1617" sId="2" odxf="1" dxf="1">
    <nc r="C1655">
      <v>3136989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618" sId="2" odxf="1" dxf="1">
    <nc r="D1655">
      <v>22000160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619" sId="2" odxf="1" dxf="1">
    <nc r="E1655">
      <v>1100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55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55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55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55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56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20" sId="2" odxf="1" dxf="1">
    <nc r="B1656" t="inlineStr">
      <is>
        <t>SCE Cara Riz lait C16 FUT/0322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1621" sId="2" odxf="1" dxf="1">
    <nc r="C1656">
      <v>3313701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622" sId="2" odxf="1" dxf="1">
    <nc r="D1656">
      <v>22000160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623" sId="2" odxf="1" dxf="1">
    <nc r="E1656">
      <v>1100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56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56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56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56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57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24" sId="2" odxf="1" dxf="1">
    <nc r="B1657" t="inlineStr">
      <is>
        <t>SCE Caramel BS C3 PALL/0371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1625" sId="2" odxf="1" dxf="1">
    <nc r="C1657">
      <v>3332321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626" sId="2" odxf="1" dxf="1">
    <nc r="D1657">
      <v>22000372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627" sId="2" odxf="1" dxf="1">
    <nc r="E1657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57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57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57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57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58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28" sId="2" odxf="1" dxf="1">
    <nc r="B1658" t="inlineStr">
      <is>
        <t>SCE Caramel BS C3 PALL/0371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1629" sId="2" odxf="1" dxf="1">
    <nc r="C1658">
      <v>3363332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630" sId="2" odxf="1" dxf="1">
    <nc r="D1658">
      <v>22000372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631" sId="2" odxf="1" dxf="1">
    <nc r="E1658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58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58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58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58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59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32" sId="2" odxf="1" dxf="1">
    <nc r="B1659" t="inlineStr">
      <is>
        <t>SCE Caramel BS C10 PALL/36043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1633" sId="2" odxf="1" dxf="1">
    <nc r="C1659">
      <v>3244596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634" sId="2" odxf="1" dxf="1">
    <nc r="D1659">
      <v>22000547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635" sId="2" odxf="1" dxf="1">
    <nc r="E1659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59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59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59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59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60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36" sId="2" odxf="1" dxf="1">
    <nc r="B1660" t="inlineStr">
      <is>
        <t>SCE Caramel BS C10 PALL/36043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1637" sId="2" odxf="1" dxf="1">
    <nc r="C1660">
      <v>3302307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638" sId="2" odxf="1" dxf="1">
    <nc r="D1660">
      <v>22000547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639" sId="2" odxf="1" dxf="1">
    <nc r="E1660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60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60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60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60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61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40" sId="2" odxf="1" dxf="1">
    <nc r="B1661" t="inlineStr">
      <is>
        <t>SCE Caramel BS C10 PALL/36043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1641" sId="2" odxf="1" dxf="1">
    <nc r="C1661">
      <v>3332355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642" sId="2" odxf="1" dxf="1">
    <nc r="D1661">
      <v>22000547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643" sId="2" odxf="1" dxf="1">
    <nc r="E1661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61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61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61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61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62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44" sId="2" odxf="1" dxf="1">
    <nc r="B1662" t="inlineStr">
      <is>
        <t>SCE Caramel BS C10 PALL/36043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1645" sId="2" odxf="1" dxf="1">
    <nc r="C1662">
      <v>3332356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646" sId="2" odxf="1" dxf="1">
    <nc r="D1662">
      <v>22000547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647" sId="2" odxf="1" dxf="1">
    <nc r="E1662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62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62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62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62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63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48" sId="2" odxf="1" dxf="1">
    <nc r="B1663" t="inlineStr">
      <is>
        <t>SCE Caram Brule C10 PALL/36147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1649" sId="2" odxf="1" dxf="1">
    <nc r="C1663">
      <v>3031447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650" sId="2" odxf="1" dxf="1">
    <nc r="D1663">
      <v>22000576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651" sId="2" odxf="1" dxf="1">
    <nc r="E1663">
      <v>1400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63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63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63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63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64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52" sId="2" odxf="1" dxf="1">
    <nc r="B1664" t="inlineStr">
      <is>
        <t>SCE Caram Brule C10 PALL/36147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1653" sId="2" odxf="1" dxf="1">
    <nc r="C1664">
      <v>3092368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654" sId="2" odxf="1" dxf="1">
    <nc r="D1664">
      <v>22000576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655" sId="2" odxf="1" dxf="1">
    <nc r="E1664">
      <v>1400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64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64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64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64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65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56" sId="2" odxf="1" dxf="1">
    <nc r="B1665" t="inlineStr">
      <is>
        <t>SCE Caram Brule C10 PALL/36147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1657" sId="2" odxf="1" dxf="1">
    <nc r="C1665">
      <v>3118680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658" sId="2" odxf="1" dxf="1">
    <nc r="D1665">
      <v>22000576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659" sId="2" odxf="1" dxf="1">
    <nc r="E1665">
      <v>1400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65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65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65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65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66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60" sId="2" odxf="1" dxf="1">
    <nc r="B1666" t="inlineStr">
      <is>
        <t>SCE Caram Brule C10 PALL/36147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1661" sId="2" odxf="1" dxf="1">
    <nc r="C1666">
      <v>3363407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662" sId="2" odxf="1" dxf="1">
    <nc r="D1666">
      <v>22000576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663" sId="2" odxf="1" dxf="1">
    <nc r="E1666">
      <v>1400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66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66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66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66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67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64" sId="2" odxf="1" dxf="1">
    <nc r="B1667" t="inlineStr">
      <is>
        <t>SCE Cacao Maigr C10 PALL/34963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1665" sId="2" odxf="1" dxf="1">
    <nc r="C1667">
      <v>3347285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666" sId="2" odxf="1" dxf="1">
    <nc r="D1667">
      <v>22000474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667" sId="2" odxf="1" dxf="1">
    <nc r="E1667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67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67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67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67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68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68" sId="2" odxf="1" dxf="1">
    <nc r="B1668" t="inlineStr">
      <is>
        <t>SCE Chocolat C10 FUT/0389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1669" sId="2" odxf="1" dxf="1">
    <nc r="C1668">
      <v>3378189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670" sId="2" odxf="1" dxf="1">
    <nc r="D1668">
      <v>22000390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671" sId="2" odxf="1" dxf="1">
    <nc r="E1668">
      <v>501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68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68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68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68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69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72" sId="2" odxf="1" dxf="1">
    <nc r="B1669" t="inlineStr">
      <is>
        <t>SCE Chocolat C10 PALL/0389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1673" sId="2" odxf="1" dxf="1">
    <nc r="C1669">
      <v>3378190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674" sId="2" odxf="1" dxf="1">
    <nc r="D1669">
      <v>22000651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675" sId="2" odxf="1" dxf="1">
    <nc r="E1669">
      <v>1101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69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69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69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69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70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76" sId="2" odxf="1" dxf="1">
    <nc r="B1670" t="inlineStr">
      <is>
        <t>SCE Chocolat C3 FUT /34518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1677" sId="2" odxf="1" dxf="1">
    <nc r="C1670">
      <v>3270730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678" sId="2" odxf="1" dxf="1">
    <nc r="D1670">
      <v>22000522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679" sId="2" odxf="1" dxf="1">
    <nc r="E1670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70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70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70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70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671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80" sId="2" odxf="1" dxf="1">
    <nc r="B1671" t="inlineStr">
      <is>
        <t>SCE Chocolat C3 FUT /34518</t>
      </is>
    </nc>
    <ndxf>
      <font>
        <sz val="11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1681" sId="2" odxf="1" dxf="1">
    <nc r="C1671">
      <v>3332334</v>
    </nc>
    <ndxf>
      <font>
        <sz val="11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1682" sId="2" odxf="1" dxf="1">
    <nc r="D1671">
      <v>22000522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1683" sId="2" odxf="1" dxf="1">
    <nc r="E1671">
      <v>1600</v>
    </nc>
    <ndxf>
      <font>
        <sz val="11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671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71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71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71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1684" sId="2" ref="A1642:XFD1642" action="insertRow">
    <undo index="65535" exp="area" ref3D="1" dr="$F$1:$F$1048576" dn="Z_F75A0FC8_0A1B_4DE0_9A32_5143F6752B3E_.wvu.Cols" sId="2"/>
  </rrc>
  <rfmt sheetId="2" sqref="B1642" start="0" length="0">
    <dxf>
      <font>
        <b/>
        <sz val="11"/>
        <color rgb="FFFF0000"/>
        <name val="MS Sans Serif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C1642" start="0" length="0">
    <dxf>
      <font>
        <sz val="11"/>
        <color rgb="FF000000"/>
        <name val="Verdana"/>
      </font>
      <fill>
        <patternFill>
          <bgColor theme="4" tint="0.59999389629810485"/>
        </patternFill>
      </fill>
    </dxf>
  </rfmt>
  <rcc rId="1685" sId="2" odxf="1" dxf="1">
    <nc r="D1642" t="inlineStr">
      <is>
        <t>NEP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11"/>
        <color rgb="FFFF0000"/>
        <name val="Verdana"/>
      </font>
      <fill>
        <patternFill>
          <bgColor theme="4" tint="0.59999389629810485"/>
        </patternFill>
      </fill>
    </ndxf>
  </rcc>
  <rfmt sheetId="2" sqref="E1642" start="0" length="0">
    <dxf>
      <fill>
        <patternFill>
          <bgColor theme="4" tint="0.59999389629810485"/>
        </patternFill>
      </fill>
    </dxf>
  </rfmt>
  <rfmt sheetId="2" sqref="F1642" start="0" length="0">
    <dxf>
      <fill>
        <patternFill patternType="solid">
          <bgColor theme="4" tint="0.59999389629810485"/>
        </patternFill>
      </fill>
    </dxf>
  </rfmt>
  <rfmt sheetId="2" sqref="H1642" start="0" length="0">
    <dxf>
      <numFmt numFmtId="0" formatCode="General"/>
    </dxf>
  </rfmt>
  <rcc rId="1686" sId="2">
    <nc r="J1642" t="inlineStr">
      <is>
        <t/>
      </is>
    </nc>
  </rcc>
  <rcc rId="1687" sId="2">
    <nc r="K1642" t="inlineStr">
      <is>
        <t/>
      </is>
    </nc>
  </rcc>
  <rfmt sheetId="2" sqref="L1642" start="0" length="0">
    <dxf>
      <numFmt numFmtId="19" formatCode="dd/mm/yyyy"/>
    </dxf>
  </rfmt>
  <rrc rId="1688" sId="2" ref="A1650:XFD1650" action="insertRow">
    <undo index="65535" exp="area" ref3D="1" dr="$F$1:$F$1048576" dn="Z_F75A0FC8_0A1B_4DE0_9A32_5143F6752B3E_.wvu.Cols" sId="2"/>
  </rrc>
  <rfmt sheetId="2" sqref="B1650" start="0" length="0">
    <dxf>
      <font>
        <b/>
        <sz val="11"/>
        <color rgb="FFFF0000"/>
        <name val="MS Sans Serif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C1650" start="0" length="0">
    <dxf>
      <font>
        <sz val="11"/>
        <color rgb="FF000000"/>
        <name val="Verdana"/>
      </font>
      <fill>
        <patternFill>
          <bgColor theme="4" tint="0.59999389629810485"/>
        </patternFill>
      </fill>
    </dxf>
  </rfmt>
  <rcc rId="1689" sId="2" odxf="1" dxf="1">
    <nc r="D1650" t="inlineStr">
      <is>
        <t>NEP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11"/>
        <color rgb="FFFF0000"/>
        <name val="Verdana"/>
      </font>
      <fill>
        <patternFill>
          <bgColor theme="4" tint="0.59999389629810485"/>
        </patternFill>
      </fill>
    </ndxf>
  </rcc>
  <rfmt sheetId="2" sqref="E1650" start="0" length="0">
    <dxf>
      <fill>
        <patternFill>
          <bgColor theme="4" tint="0.59999389629810485"/>
        </patternFill>
      </fill>
    </dxf>
  </rfmt>
  <rfmt sheetId="2" sqref="F1650" start="0" length="0">
    <dxf>
      <fill>
        <patternFill patternType="solid">
          <bgColor theme="4" tint="0.59999389629810485"/>
        </patternFill>
      </fill>
    </dxf>
  </rfmt>
  <rfmt sheetId="2" sqref="H1650" start="0" length="0">
    <dxf>
      <numFmt numFmtId="0" formatCode="General"/>
    </dxf>
  </rfmt>
  <rcc rId="1690" sId="2">
    <nc r="J1650" t="inlineStr">
      <is>
        <t/>
      </is>
    </nc>
  </rcc>
  <rcc rId="1691" sId="2">
    <nc r="K1650" t="inlineStr">
      <is>
        <t/>
      </is>
    </nc>
  </rcc>
  <rfmt sheetId="2" sqref="L1650" start="0" length="0">
    <dxf>
      <numFmt numFmtId="19" formatCode="dd/mm/yyyy"/>
    </dxf>
  </rfmt>
  <rrc rId="1692" sId="2" ref="A1669:XFD1669" action="insertRow">
    <undo index="65535" exp="area" ref3D="1" dr="$F$1:$F$1048576" dn="Z_F75A0FC8_0A1B_4DE0_9A32_5143F6752B3E_.wvu.Cols" sId="2"/>
  </rrc>
  <rfmt sheetId="2" sqref="B1669" start="0" length="0">
    <dxf>
      <font>
        <b/>
        <sz val="11"/>
        <color rgb="FFFF0000"/>
        <name val="MS Sans Serif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C1669" start="0" length="0">
    <dxf>
      <font>
        <sz val="11"/>
        <color rgb="FF000000"/>
        <name val="Verdana"/>
      </font>
      <fill>
        <patternFill>
          <bgColor theme="4" tint="0.59999389629810485"/>
        </patternFill>
      </fill>
    </dxf>
  </rfmt>
  <rcc rId="1693" sId="2" odxf="1" dxf="1">
    <nc r="D1669" t="inlineStr">
      <is>
        <t>NEP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11"/>
        <color rgb="FFFF0000"/>
        <name val="Verdana"/>
      </font>
      <fill>
        <patternFill>
          <bgColor theme="4" tint="0.59999389629810485"/>
        </patternFill>
      </fill>
    </ndxf>
  </rcc>
  <rfmt sheetId="2" sqref="E1669" start="0" length="0">
    <dxf>
      <fill>
        <patternFill>
          <bgColor theme="4" tint="0.59999389629810485"/>
        </patternFill>
      </fill>
    </dxf>
  </rfmt>
  <rfmt sheetId="2" sqref="F1669" start="0" length="0">
    <dxf>
      <fill>
        <patternFill patternType="solid">
          <bgColor theme="4" tint="0.59999389629810485"/>
        </patternFill>
      </fill>
    </dxf>
  </rfmt>
  <rfmt sheetId="2" sqref="H1669" start="0" length="0">
    <dxf>
      <numFmt numFmtId="0" formatCode="General"/>
    </dxf>
  </rfmt>
  <rcc rId="1694" sId="2">
    <nc r="J1669" t="inlineStr">
      <is>
        <t/>
      </is>
    </nc>
  </rcc>
  <rcc rId="1695" sId="2">
    <nc r="K1669" t="inlineStr">
      <is>
        <t/>
      </is>
    </nc>
  </rcc>
  <rfmt sheetId="2" sqref="L1669" start="0" length="0">
    <dxf>
      <numFmt numFmtId="19" formatCode="dd/mm/yyyy"/>
    </dxf>
  </rfmt>
  <rrc rId="1696" sId="2" ref="A1644:XFD1644" action="insertRow">
    <undo index="65535" exp="area" ref3D="1" dr="$F$1:$F$1048576" dn="Z_F75A0FC8_0A1B_4DE0_9A32_5143F6752B3E_.wvu.Cols" sId="2"/>
  </rrc>
  <rfmt sheetId="2" sqref="B1644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644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1697" sId="2" odxf="1" dxf="1">
    <nc r="D1644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644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644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rc rId="1698" sId="2" ref="A1648:XFD1648" action="insertRow">
    <undo index="65535" exp="area" ref3D="1" dr="$F$1:$F$1048576" dn="Z_F75A0FC8_0A1B_4DE0_9A32_5143F6752B3E_.wvu.Cols" sId="2"/>
  </rrc>
  <rfmt sheetId="2" sqref="B1648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648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1699" sId="2" odxf="1" dxf="1">
    <nc r="D1648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648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648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rc rId="1700" sId="2" ref="A1651:XFD1651" action="insertRow">
    <undo index="65535" exp="area" ref3D="1" dr="$F$1:$F$1048576" dn="Z_F75A0FC8_0A1B_4DE0_9A32_5143F6752B3E_.wvu.Cols" sId="2"/>
  </rrc>
  <rfmt sheetId="2" sqref="B1651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651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1701" sId="2" odxf="1" dxf="1">
    <nc r="D1651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651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651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cc rId="1702" sId="2">
    <nc r="G1636">
      <f>IFERROR(IF(ISERROR(SEARCH("dfgg",$B1635)),IF(H1636="",G1635+ROUNDUP(VLOOKUP(D1636,Feuil2!$B$2:$C$250,2,FALSE)*6,0)/6/24,G1635+ROUNDUP(VLOOKUP(D1636,Feuil2!$B$2:$C$250,2,FALSE)*6,0)/6/24+$I$1),G1635+(11/12/24)),"")</f>
    </nc>
  </rcc>
  <rcc rId="1703" sId="2">
    <nc r="G1637">
      <f>IFERROR(IF(ISERROR(SEARCH("dfgg",$B1636)),IF(H1637="",G1636+ROUNDUP(VLOOKUP(D1637,Feuil2!$B$2:$C$250,2,FALSE)*6,0)/6/24,G1636+ROUNDUP(VLOOKUP(D1637,Feuil2!$B$2:$C$250,2,FALSE)*6,0)/6/24+$I$1),G1636+(11/12/24)),"")</f>
    </nc>
  </rcc>
  <rcc rId="1704" sId="2">
    <nc r="G1638">
      <f>IFERROR(IF(ISERROR(SEARCH("dfgg",$B1637)),IF(H1638="",G1637+ROUNDUP(VLOOKUP(D1638,Feuil2!$B$2:$C$250,2,FALSE)*6,0)/6/24,G1637+ROUNDUP(VLOOKUP(D1638,Feuil2!$B$2:$C$250,2,FALSE)*6,0)/6/24+$I$1),G1637+(11/12/24)),"")</f>
    </nc>
  </rcc>
  <rcc rId="1705" sId="2">
    <nc r="G1665">
      <f>IFERROR(IF(ISERROR(SEARCH("dfgg",$B1664)),IF(H1665="",G1664+ROUNDUP(VLOOKUP(D1665,Feuil2!$B$2:$C$250,2,FALSE)*6,0)/6/24,G1664+ROUNDUP(VLOOKUP(D1665,Feuil2!$B$2:$C$250,2,FALSE)*6,0)/6/24+$I$1),G1664+(11/12/24)),"")</f>
    </nc>
  </rcc>
  <rcc rId="1706" sId="2">
    <nc r="G1666">
      <f>IFERROR(IF(ISERROR(SEARCH("dfgg",$B1665)),IF(H1666="",G1665+ROUNDUP(VLOOKUP(D1666,Feuil2!$B$2:$C$250,2,FALSE)*6,0)/6/24,G1665+ROUNDUP(VLOOKUP(D1666,Feuil2!$B$2:$C$250,2,FALSE)*6,0)/6/24+$I$1),G1665+(11/12/24)),"")</f>
    </nc>
  </rcc>
  <rcc rId="1707" sId="2">
    <nc r="G1667">
      <f>IFERROR(IF(ISERROR(SEARCH("dfgg",$B1666)),IF(H1667="",G1666+ROUNDUP(VLOOKUP(D1667,Feuil2!$B$2:$C$250,2,FALSE)*6,0)/6/24,G1666+ROUNDUP(VLOOKUP(D1667,Feuil2!$B$2:$C$250,2,FALSE)*6,0)/6/24+$I$1),G1666+(11/12/24)),"")</f>
    </nc>
  </rcc>
  <rcc rId="1708" sId="2">
    <nc r="G1668">
      <f>IFERROR(IF(ISERROR(SEARCH("dfgg",$B1667)),IF(H1668="",G1667+ROUNDUP(VLOOKUP(D1668,Feuil2!$B$2:$C$250,2,FALSE)*6,0)/6/24,G1667+ROUNDUP(VLOOKUP(D1668,Feuil2!$B$2:$C$250,2,FALSE)*6,0)/6/24+$I$1),G1667+(11/12/24)),"")</f>
    </nc>
  </rcc>
  <rcc rId="1709" sId="2">
    <nc r="G1669">
      <f>IFERROR(IF(ISERROR(SEARCH("dfgg",$B1668)),IF(H1669="",G1668+ROUNDUP(VLOOKUP(D1669,Feuil2!$B$2:$C$250,2,FALSE)*6,0)/6/24,G1668+ROUNDUP(VLOOKUP(D1669,Feuil2!$B$2:$C$250,2,FALSE)*6,0)/6/24+$I$1),G1668+(11/12/24)),"")</f>
    </nc>
  </rcc>
  <rcc rId="1710" sId="2">
    <nc r="G1670">
      <f>IFERROR(IF(ISERROR(SEARCH("dfgg",$B1669)),IF(H1670="",G1669+ROUNDUP(VLOOKUP(D1670,Feuil2!$B$2:$C$250,2,FALSE)*6,0)/6/24,G1669+ROUNDUP(VLOOKUP(D1670,Feuil2!$B$2:$C$250,2,FALSE)*6,0)/6/24+$I$1),G1669+(11/12/24)),"")</f>
    </nc>
  </rcc>
  <rcc rId="1711" sId="2">
    <nc r="G1671">
      <f>IFERROR(IF(ISERROR(SEARCH("dfgg",$B1670)),IF(H1671="",G1670+ROUNDUP(VLOOKUP(D1671,Feuil2!$B$2:$C$250,2,FALSE)*6,0)/6/24,G1670+ROUNDUP(VLOOKUP(D1671,Feuil2!$B$2:$C$250,2,FALSE)*6,0)/6/24+$I$1),G1670+(11/12/24)),"")</f>
    </nc>
  </rcc>
  <rcc rId="1712" sId="2">
    <nc r="G1672">
      <f>IFERROR(IF(ISERROR(SEARCH("dfgg",$B1671)),IF(H1672="",G1671+ROUNDUP(VLOOKUP(D1672,Feuil2!$B$2:$C$250,2,FALSE)*6,0)/6/24,G1671+ROUNDUP(VLOOKUP(D1672,Feuil2!$B$2:$C$250,2,FALSE)*6,0)/6/24+$I$1),G1671+(11/12/24)),"")</f>
    </nc>
  </rcc>
  <rcc rId="1713" sId="2">
    <nc r="G1673">
      <f>IFERROR(IF(ISERROR(SEARCH("dfgg",$B1672)),IF(H1673="",G1672+ROUNDUP(VLOOKUP(D1673,Feuil2!$B$2:$C$250,2,FALSE)*6,0)/6/24,G1672+ROUNDUP(VLOOKUP(D1673,Feuil2!$B$2:$C$250,2,FALSE)*6,0)/6/24+$I$1),G1672+(11/12/24)),"")</f>
    </nc>
  </rcc>
  <rcc rId="1714" sId="2">
    <nc r="G1676">
      <f>IFERROR(IF(ISERROR(SEARCH("dfgg",$B1675)),IF(H1676="",G1675+ROUNDUP(VLOOKUP(D1676,Feuil2!$B$2:$C$250,2,FALSE)*6,0)/6/24,G1675+ROUNDUP(VLOOKUP(D1676,Feuil2!$B$2:$C$250,2,FALSE)*6,0)/6/24+$I$1),G1675+(11/12/24)),"")</f>
    </nc>
  </rcc>
  <rcc rId="1715" sId="2">
    <nc r="G1677">
      <f>IFERROR(IF(ISERROR(SEARCH("dfgg",$B1676)),IF(H1677="",G1676+ROUNDUP(VLOOKUP(D1677,Feuil2!$B$2:$C$250,2,FALSE)*6,0)/6/24,G1676+ROUNDUP(VLOOKUP(D1677,Feuil2!$B$2:$C$250,2,FALSE)*6,0)/6/24+$I$1),G1676+(11/12/24)),"")</f>
    </nc>
  </rcc>
  <rrc rId="1716" sId="2" ref="A1655:XFD1655" action="insertRow">
    <undo index="65535" exp="area" ref3D="1" dr="$F$1:$F$1048576" dn="Z_F75A0FC8_0A1B_4DE0_9A32_5143F6752B3E_.wvu.Cols" sId="2"/>
  </rrc>
  <rfmt sheetId="2" sqref="B1655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655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1717" sId="2" odxf="1" dxf="1">
    <nc r="D1655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655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655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rc rId="1718" sId="2" ref="A1658:XFD1658" action="insertRow">
    <undo index="65535" exp="area" ref3D="1" dr="$F$1:$F$1048576" dn="Z_F75A0FC8_0A1B_4DE0_9A32_5143F6752B3E_.wvu.Cols" sId="2"/>
  </rrc>
  <rfmt sheetId="2" sqref="B1658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658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1719" sId="2" odxf="1" dxf="1">
    <nc r="D1658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658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658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cc rId="1720" sId="2">
    <nc r="G1658">
      <f>IFERROR(IF(ISERROR(SEARCH("dfgg",$B1657)),IF(H1658="",G1657+ROUNDUP(VLOOKUP(D1658,Feuil2!$B$2:$C$250,2,FALSE)*6,0)/6/24,G1657+ROUNDUP(VLOOKUP(D1658,Feuil2!$B$2:$C$250,2,FALSE)*6,0)/6/24+$I$1),G1657+(11/12/24)),"")</f>
    </nc>
  </rcc>
  <rrc rId="1721" sId="2" ref="A1661:XFD1661" action="insertRow">
    <undo index="65535" exp="area" ref3D="1" dr="$F$1:$F$1048576" dn="Z_F75A0FC8_0A1B_4DE0_9A32_5143F6752B3E_.wvu.Cols" sId="2"/>
  </rrc>
  <rfmt sheetId="2" sqref="B1661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661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1722" sId="2" odxf="1" dxf="1">
    <nc r="D1661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661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661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cc rId="1723" sId="2">
    <nc r="G1661">
      <f>IFERROR(IF(ISERROR(SEARCH("dfgg",$B1660)),IF(H1661="",G1660+ROUNDUP(VLOOKUP(D1661,Feuil2!$B$2:$C$250,2,FALSE)*6,0)/6/24,G1660+ROUNDUP(VLOOKUP(D1661,Feuil2!$B$2:$C$250,2,FALSE)*6,0)/6/24+$I$1),G1660+(11/12/24)),"")</f>
    </nc>
  </rcc>
  <rcc rId="1724" sId="2">
    <nc r="G1660">
      <f>IFERROR(IF(ISERROR(SEARCH("dfgg",$B1659)),IF(H1660="",G1658+ROUNDUP(VLOOKUP(D1660,Feuil2!$B$2:$C$250,2,FALSE)*6,0)/6/24,G1658+ROUNDUP(VLOOKUP(D1660,Feuil2!$B$2:$C$250,2,FALSE)*6,0)/6/24+$I$1),G1658+(11/12/24)),"")</f>
    </nc>
  </rcc>
  <rrc rId="1725" sId="2" ref="A1663:XFD1663" action="insertRow">
    <undo index="65535" exp="area" ref3D="1" dr="$F$1:$F$1048576" dn="Z_F75A0FC8_0A1B_4DE0_9A32_5143F6752B3E_.wvu.Cols" sId="2"/>
  </rrc>
  <rfmt sheetId="2" sqref="B1663" start="0" length="0">
    <dxf>
      <font>
        <b/>
        <sz val="11"/>
        <color rgb="FFFF0000"/>
        <name val="MS Sans Serif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C1663" start="0" length="0">
    <dxf>
      <font>
        <sz val="11"/>
        <color rgb="FF000000"/>
        <name val="Verdana"/>
      </font>
      <fill>
        <patternFill>
          <bgColor theme="4" tint="0.59999389629810485"/>
        </patternFill>
      </fill>
    </dxf>
  </rfmt>
  <rfmt sheetId="2" sqref="D1663" start="0" length="0">
    <dxf>
      <font>
        <b/>
        <sz val="11"/>
        <color rgb="FFFF0000"/>
        <name val="Verdana"/>
      </font>
      <fill>
        <patternFill>
          <bgColor theme="4" tint="0.59999389629810485"/>
        </patternFill>
      </fill>
    </dxf>
  </rfmt>
  <rfmt sheetId="2" sqref="E1663" start="0" length="0">
    <dxf>
      <fill>
        <patternFill>
          <bgColor theme="4" tint="0.59999389629810485"/>
        </patternFill>
      </fill>
    </dxf>
  </rfmt>
  <rfmt sheetId="2" sqref="F1663" start="0" length="0">
    <dxf>
      <fill>
        <patternFill patternType="solid">
          <bgColor theme="4" tint="0.59999389629810485"/>
        </patternFill>
      </fill>
    </dxf>
  </rfmt>
  <rfmt sheetId="2" sqref="H1663" start="0" length="0">
    <dxf>
      <numFmt numFmtId="0" formatCode="General"/>
    </dxf>
  </rfmt>
  <rcc rId="1726" sId="2">
    <nc r="J1663" t="inlineStr">
      <is>
        <t/>
      </is>
    </nc>
  </rcc>
  <rcc rId="1727" sId="2">
    <nc r="K1663" t="inlineStr">
      <is>
        <t/>
      </is>
    </nc>
  </rcc>
  <rfmt sheetId="2" sqref="L1663" start="0" length="0">
    <dxf>
      <numFmt numFmtId="19" formatCode="dd/mm/yyyy"/>
    </dxf>
  </rfmt>
  <rrc rId="1728" sId="2" ref="A1666:XFD1666" action="insertRow">
    <undo index="65535" exp="area" ref3D="1" dr="$F$1:$F$1048576" dn="Z_F75A0FC8_0A1B_4DE0_9A32_5143F6752B3E_.wvu.Cols" sId="2"/>
  </rrc>
  <rm rId="1729" sheetId="2" source="A1663:XFD1663" destination="A1666:XFD1666" sourceSheetId="2">
    <rfmt sheetId="2" xfDxf="1" sqref="A1666:XFD1666" start="0" length="0">
      <dxf>
        <alignment horizontal="center" vertical="center"/>
      </dxf>
    </rfmt>
    <rfmt sheetId="2" sqref="A166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66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66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666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666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66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66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66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66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66" start="0" length="0">
      <dxf>
        <numFmt numFmtId="167" formatCode="dd\.mm\.yyyy;@"/>
      </dxf>
    </rfmt>
  </rm>
  <rrc rId="1730" sId="2" ref="A1663:XFD1663" action="deleteRow">
    <undo index="65535" exp="area" ref3D="1" dr="$F$1:$F$1048576" dn="Z_F75A0FC8_0A1B_4DE0_9A32_5143F6752B3E_.wvu.Cols" sId="2"/>
    <rfmt sheetId="2" xfDxf="1" sqref="A1663:XFD1663" start="0" length="0">
      <dxf>
        <alignment horizontal="center" vertical="center"/>
      </dxf>
    </rfmt>
    <rfmt sheetId="2" sqref="A166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663" start="0" length="0">
      <dxf>
        <font>
          <sz val="10"/>
          <color auto="1"/>
          <name val="MS Sans Serif"/>
          <family val="2"/>
          <scheme val="none"/>
        </font>
      </dxf>
    </rfmt>
    <rfmt sheetId="2" sqref="C1663" start="0" length="0">
      <dxf>
        <alignment horizontal="general" vertical="bottom"/>
      </dxf>
    </rfmt>
    <rfmt sheetId="2" sqref="D1663" start="0" length="0">
      <dxf>
        <font>
          <sz val="10"/>
          <color auto="1"/>
          <name val="MS Sans Serif"/>
          <family val="2"/>
          <scheme val="none"/>
        </font>
      </dxf>
    </rfmt>
    <rfmt sheetId="2" sqref="E1663" start="0" length="0">
      <dxf>
        <font>
          <sz val="10"/>
          <color auto="1"/>
          <name val="MS Sans Serif"/>
          <family val="2"/>
          <scheme val="none"/>
        </font>
      </dxf>
    </rfmt>
    <rfmt sheetId="2" sqref="F1663" start="0" length="0">
      <dxf>
        <font>
          <sz val="10"/>
          <color auto="1"/>
          <name val="MS Sans Serif"/>
          <family val="2"/>
          <scheme val="none"/>
        </font>
      </dxf>
    </rfmt>
    <rfmt sheetId="2" sqref="G1663" start="0" length="0">
      <dxf>
        <font>
          <sz val="10"/>
          <color auto="1"/>
          <name val="MS Sans Serif"/>
          <family val="2"/>
          <scheme val="none"/>
        </font>
      </dxf>
    </rfmt>
    <rfmt sheetId="2" sqref="H1663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663" start="0" length="0">
      <dxf>
        <numFmt numFmtId="167" formatCode="dd\.mm\.yyyy;@"/>
      </dxf>
    </rfmt>
  </rrc>
  <rrc rId="1731" sId="2" ref="A1663:XFD1663" action="insertRow">
    <undo index="65535" exp="area" ref3D="1" dr="$F$1:$F$1048576" dn="Z_F75A0FC8_0A1B_4DE0_9A32_5143F6752B3E_.wvu.Cols" sId="2"/>
  </rrc>
  <rfmt sheetId="2" sqref="B1663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663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1732" sId="2" odxf="1" dxf="1">
    <nc r="D1663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663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663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cc rId="1733" sId="2">
    <nc r="G1662">
      <f>IFERROR(IF(ISERROR(SEARCH("dfgg",$B1661)),IF(H1662="",G1661+ROUNDUP(VLOOKUP(D1662,Feuil2!$B$2:$C$250,2,FALSE)*6,0)/6/24,G1661+ROUNDUP(VLOOKUP(D1662,Feuil2!$B$2:$C$250,2,FALSE)*6,0)/6/24+$I$1),G1661+(11/12/24)),"")</f>
    </nc>
  </rcc>
  <rcc rId="1734" sId="2">
    <nc r="G1663">
      <f>IFERROR(IF(ISERROR(SEARCH("dfgg",$B1662)),IF(H1663="",G1662+ROUNDUP(VLOOKUP(D1663,Feuil2!$B$2:$C$250,2,FALSE)*6,0)/6/24,G1662+ROUNDUP(VLOOKUP(D1663,Feuil2!$B$2:$C$250,2,FALSE)*6,0)/6/24+$I$1),G1662+(11/12/24)),"")</f>
    </nc>
  </rcc>
  <rcc rId="1735" sId="2">
    <nc r="G1664">
      <f>IFERROR(IF(ISERROR(SEARCH("dfgg",$B1663)),IF(H1664="",G1663+ROUNDUP(VLOOKUP(D1664,Feuil2!$B$2:$C$250,2,FALSE)*6,0)/6/24,G1663+ROUNDUP(VLOOKUP(D1664,Feuil2!$B$2:$C$250,2,FALSE)*6,0)/6/24+$I$1),G1663+(11/12/24)),"")</f>
    </nc>
  </rcc>
  <rcc rId="1736" sId="2">
    <nc r="G1665">
      <f>IFERROR(IF(ISERROR(SEARCH("dfgg",$B1664)),IF(H1665="",G1664+ROUNDUP(VLOOKUP(D1665,Feuil2!$B$2:$C$250,2,FALSE)*6,0)/6/24,G1664+ROUNDUP(VLOOKUP(D1665,Feuil2!$B$2:$C$250,2,FALSE)*6,0)/6/24+$I$1),G1664+(11/12/24)),"")</f>
    </nc>
  </rcc>
  <rcc rId="1737" sId="2">
    <nc r="G1667">
      <f>IFERROR(IF(ISERROR(SEARCH("dfgg",$B1666)),IF(H1667="",G1666+ROUNDUP(VLOOKUP(D1667,Feuil2!$B$2:$C$250,2,FALSE)*6,0)/6/24,G1666+ROUNDUP(VLOOKUP(D1667,Feuil2!$B$2:$C$250,2,FALSE)*6,0)/6/24+$I$1),G1666+(11/12/24)),"")</f>
    </nc>
  </rcc>
  <rcc rId="1738" sId="2">
    <nc r="G1668">
      <f>IFERROR(IF(ISERROR(SEARCH("dfgg",$B1667)),IF(H1668="",G1667+ROUNDUP(VLOOKUP(D1668,Feuil2!$B$2:$C$250,2,FALSE)*6,0)/6/24,G1667+ROUNDUP(VLOOKUP(D1668,Feuil2!$B$2:$C$250,2,FALSE)*6,0)/6/24+$I$1),G1667+(11/12/24)),"")</f>
    </nc>
  </rcc>
  <rcc rId="1739" sId="2">
    <nc r="G1669">
      <f>IFERROR(IF(ISERROR(SEARCH("dfgg",$B1668)),IF(H1669="",G1668+ROUNDUP(VLOOKUP(D1669,Feuil2!$B$2:$C$250,2,FALSE)*6,0)/6/24,G1668+ROUNDUP(VLOOKUP(D1669,Feuil2!$B$2:$C$250,2,FALSE)*6,0)/6/24+$I$1),G1668+(11/12/24)),"")</f>
    </nc>
  </rcc>
  <rcc rId="1740" sId="2">
    <nc r="G1639">
      <f>IFERROR(IF(ISERROR(SEARCH("dfgg",$B1638)),IF(H1639="",G1638+ROUNDUP(VLOOKUP(D1639,Feuil2!$B$2:$C$250,2,FALSE)*6,0)/6/24,G1638+ROUNDUP(VLOOKUP(D1639,Feuil2!$B$2:$C$250,2,FALSE)*6,0)/6/24+$I$1),G1638+(11/12/24)),"")</f>
    </nc>
  </rcc>
  <rcc rId="1741" sId="2">
    <nc r="G1640">
      <f>IFERROR(IF(ISERROR(SEARCH("dfgg",$B1639)),IF(H1640="",G1639+ROUNDUP(VLOOKUP(D1640,Feuil2!$B$2:$C$250,2,FALSE)*6,0)/6/24,G1639+ROUNDUP(VLOOKUP(D1640,Feuil2!$B$2:$C$250,2,FALSE)*6,0)/6/24+$I$1),G1639+(11/12/24)),"")</f>
    </nc>
  </rcc>
  <rcc rId="1742" sId="2">
    <nc r="G1641">
      <f>IFERROR(IF(ISERROR(SEARCH("dfgg",$B1640)),IF(H1641="",G1640+ROUNDUP(VLOOKUP(D1641,Feuil2!$B$2:$C$250,2,FALSE)*6,0)/6/24,G1640+ROUNDUP(VLOOKUP(D1641,Feuil2!$B$2:$C$250,2,FALSE)*6,0)/6/24+$I$1),G1640+(11/12/24)),"")</f>
    </nc>
  </rcc>
  <rcc rId="1743" sId="2">
    <nc r="G1642">
      <f>IFERROR(IF(ISERROR(SEARCH("dfgg",$B1641)),IF(H1642="",G1641+ROUNDUP(VLOOKUP(D1642,Feuil2!$B$2:$C$250,2,FALSE)*6,0)/6/24,G1641+ROUNDUP(VLOOKUP(D1642,Feuil2!$B$2:$C$250,2,FALSE)*6,0)/6/24+$I$1),G1641+(11/12/24)),"")</f>
    </nc>
  </rcc>
  <rcc rId="1744" sId="2">
    <nc r="G1643">
      <f>IFERROR(IF(ISERROR(SEARCH("dfgg",$B1642)),IF(H1643="",G1642+ROUNDUP(VLOOKUP(D1643,Feuil2!$B$2:$C$250,2,FALSE)*6,0)/6/24,G1642+ROUNDUP(VLOOKUP(D1643,Feuil2!$B$2:$C$250,2,FALSE)*6,0)/6/24+$I$1),G1642+(11/12/24)),"")</f>
    </nc>
  </rcc>
  <rcc rId="1745" sId="2">
    <nc r="G1644">
      <f>IFERROR(IF(ISERROR(SEARCH("dfgg",$B1643)),IF(H1644="",G1643+ROUNDUP(VLOOKUP(D1644,Feuil2!$B$2:$C$250,2,FALSE)*6,0)/6/24,G1643+ROUNDUP(VLOOKUP(D1644,Feuil2!$B$2:$C$250,2,FALSE)*6,0)/6/24+$I$1),G1643+(11/12/24)),"")</f>
    </nc>
  </rcc>
  <rcc rId="1746" sId="2">
    <nc r="G1645">
      <f>IFERROR(IF(ISERROR(SEARCH("dfgg",$B1644)),IF(H1645="",G1644+ROUNDUP(VLOOKUP(D1645,Feuil2!$B$2:$C$250,2,FALSE)*6,0)/6/24,G1644+ROUNDUP(VLOOKUP(D1645,Feuil2!$B$2:$C$250,2,FALSE)*6,0)/6/24+$I$1),G1644+(11/12/24)),"")</f>
    </nc>
  </rcc>
  <rcc rId="1747" sId="2">
    <nc r="G1646">
      <f>IFERROR(IF(ISERROR(SEARCH("dfgg",$B1645)),IF(H1646="",G1645+ROUNDUP(VLOOKUP(D1646,Feuil2!$B$2:$C$250,2,FALSE)*6,0)/6/24,G1645+ROUNDUP(VLOOKUP(D1646,Feuil2!$B$2:$C$250,2,FALSE)*6,0)/6/24+$I$1),G1645+(11/12/24)),"")</f>
    </nc>
  </rcc>
  <rcc rId="1748" sId="2">
    <nc r="G1647">
      <f>IFERROR(IF(ISERROR(SEARCH("dfgg",$B1646)),IF(H1647="",G1646+ROUNDUP(VLOOKUP(D1647,Feuil2!$B$2:$C$250,2,FALSE)*6,0)/6/24,G1646+ROUNDUP(VLOOKUP(D1647,Feuil2!$B$2:$C$250,2,FALSE)*6,0)/6/24+$I$1),G1646+(11/12/24)),"")</f>
    </nc>
  </rcc>
  <rcc rId="1749" sId="2">
    <nc r="G1648">
      <f>IFERROR(IF(ISERROR(SEARCH("dfgg",$B1647)),IF(H1648="",G1647+ROUNDUP(VLOOKUP(D1648,Feuil2!$B$2:$C$250,2,FALSE)*6,0)/6/24,G1647+ROUNDUP(VLOOKUP(D1648,Feuil2!$B$2:$C$250,2,FALSE)*6,0)/6/24+$I$1),G1647+(11/12/24)),"")</f>
    </nc>
  </rcc>
  <rcc rId="1750" sId="2">
    <nc r="G1649">
      <f>IFERROR(IF(ISERROR(SEARCH("dfgg",$B1648)),IF(H1649="",G1648+ROUNDUP(VLOOKUP(D1649,Feuil2!$B$2:$C$250,2,FALSE)*6,0)/6/24,G1648+ROUNDUP(VLOOKUP(D1649,Feuil2!$B$2:$C$250,2,FALSE)*6,0)/6/24+$I$1),G1648+(11/12/24)),"")</f>
    </nc>
  </rcc>
  <rcc rId="1751" sId="2">
    <nc r="G1650">
      <f>IFERROR(IF(ISERROR(SEARCH("dfgg",$B1649)),IF(H1650="",G1649+ROUNDUP(VLOOKUP(D1650,Feuil2!$B$2:$C$250,2,FALSE)*6,0)/6/24,G1649+ROUNDUP(VLOOKUP(D1650,Feuil2!$B$2:$C$250,2,FALSE)*6,0)/6/24+$I$1),G1649+(11/12/24)),"")</f>
    </nc>
  </rcc>
  <rcc rId="1752" sId="2">
    <nc r="G1651">
      <f>IFERROR(IF(ISERROR(SEARCH("dfgg",$B1650)),IF(H1651="",G1650+ROUNDUP(VLOOKUP(D1651,Feuil2!$B$2:$C$250,2,FALSE)*6,0)/6/24,G1650+ROUNDUP(VLOOKUP(D1651,Feuil2!$B$2:$C$250,2,FALSE)*6,0)/6/24+$I$1),G1650+(11/12/24)),"")</f>
    </nc>
  </rcc>
  <rcc rId="1753" sId="2">
    <nc r="G1652">
      <f>IFERROR(IF(ISERROR(SEARCH("dfgg",$B1651)),IF(H1652="",G1651+ROUNDUP(VLOOKUP(D1652,Feuil2!$B$2:$C$250,2,FALSE)*6,0)/6/24,G1651+ROUNDUP(VLOOKUP(D1652,Feuil2!$B$2:$C$250,2,FALSE)*6,0)/6/24+$I$1),G1651+(11/12/24)),"")</f>
    </nc>
  </rcc>
  <rcc rId="1754" sId="2">
    <nc r="G1653">
      <f>IFERROR(IF(ISERROR(SEARCH("dfgg",$B1652)),IF(H1653="",G1652+ROUNDUP(VLOOKUP(D1653,Feuil2!$B$2:$C$250,2,FALSE)*6,0)/6/24,G1652+ROUNDUP(VLOOKUP(D1653,Feuil2!$B$2:$C$250,2,FALSE)*6,0)/6/24+$I$1),G1652+(11/12/24)),"")</f>
    </nc>
  </rcc>
  <rcc rId="1755" sId="2">
    <nc r="G1654">
      <f>IFERROR(IF(ISERROR(SEARCH("dfgg",$B1653)),IF(H1654="",G1653+ROUNDUP(VLOOKUP(D1654,Feuil2!$B$2:$C$250,2,FALSE)*6,0)/6/24,G1653+ROUNDUP(VLOOKUP(D1654,Feuil2!$B$2:$C$250,2,FALSE)*6,0)/6/24+$I$1),G1653+(11/12/24)),"")</f>
    </nc>
  </rcc>
  <rcc rId="1756" sId="2">
    <nc r="G1655">
      <f>IFERROR(IF(ISERROR(SEARCH("dfgg",$B1654)),IF(H1655="",G1654+ROUNDUP(VLOOKUP(D1655,Feuil2!$B$2:$C$250,2,FALSE)*6,0)/6/24,G1654+ROUNDUP(VLOOKUP(D1655,Feuil2!$B$2:$C$250,2,FALSE)*6,0)/6/24+$I$1),G1654+(11/12/24)),"")</f>
    </nc>
  </rcc>
  <rcc rId="1757" sId="2">
    <nc r="G1656">
      <f>IFERROR(IF(ISERROR(SEARCH("dfgg",$B1655)),IF(H1656="",G1655+ROUNDUP(VLOOKUP(D1656,Feuil2!$B$2:$C$250,2,FALSE)*6,0)/6/24,G1655+ROUNDUP(VLOOKUP(D1656,Feuil2!$B$2:$C$250,2,FALSE)*6,0)/6/24+$I$1),G1655+(11/12/24)),"")</f>
    </nc>
  </rcc>
  <rcc rId="1758" sId="2">
    <nc r="G1657">
      <f>IFERROR(IF(ISERROR(SEARCH("dfgg",$B1656)),IF(H1657="",G1656+ROUNDUP(VLOOKUP(D1657,Feuil2!$B$2:$C$250,2,FALSE)*6,0)/6/24,G1656+ROUNDUP(VLOOKUP(D1657,Feuil2!$B$2:$C$250,2,FALSE)*6,0)/6/24+$I$1),G1656+(11/12/24)),"")</f>
    </nc>
  </rcc>
  <rcc rId="1759" sId="2" odxf="1" dxf="1">
    <nc r="D1666" t="inlineStr">
      <is>
        <t>NETTOYAGE INTERMÉDIAIRE</t>
      </is>
    </nc>
    <ndxf>
      <font>
        <sz val="11"/>
        <color rgb="FFFF0000"/>
        <name val="Verdana"/>
      </font>
    </ndxf>
  </rcc>
  <rfmt sheetId="2" sqref="D1666">
    <dxf>
      <alignment wrapText="0"/>
    </dxf>
  </rfmt>
  <rfmt sheetId="2" sqref="B1666:F1666">
    <dxf>
      <fill>
        <patternFill>
          <bgColor theme="5" tint="0.39997558519241921"/>
        </patternFill>
      </fill>
    </dxf>
  </rfmt>
  <rfmt sheetId="2" sqref="B1666:F1666" start="0" length="2147483647">
    <dxf>
      <font>
        <color auto="1"/>
      </font>
    </dxf>
  </rfmt>
  <rcc rId="1760" sId="2" numFmtId="23">
    <nc r="G1666">
      <v>43677.875</v>
    </nc>
  </rcc>
  <rrc rId="1761" sId="2" ref="A1669:XFD1669" action="insertRow">
    <undo index="65535" exp="area" ref3D="1" dr="$F$1:$F$1048576" dn="Z_F75A0FC8_0A1B_4DE0_9A32_5143F6752B3E_.wvu.Cols" sId="2"/>
  </rrc>
  <rfmt sheetId="2" sqref="B1669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669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1762" sId="2" odxf="1" dxf="1">
    <nc r="D1669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669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669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cc rId="1763" sId="2">
    <nc r="G1669">
      <f>IFERROR(IF(ISERROR(SEARCH("dfgg",$B1668)),IF(H1669="",G1668+ROUNDUP(VLOOKUP(D1669,Feuil2!$B$2:$C$250,2,FALSE)*6,0)/6/24,G1668+ROUNDUP(VLOOKUP(D1669,Feuil2!$B$2:$C$250,2,FALSE)*6,0)/6/24+$I$1),G1668+(11/12/24)),"")</f>
    </nc>
  </rcc>
  <rrc rId="1764" sId="2" ref="A1672:XFD1672" action="insertRow">
    <undo index="65535" exp="area" ref3D="1" dr="$F$1:$F$1048576" dn="Z_F75A0FC8_0A1B_4DE0_9A32_5143F6752B3E_.wvu.Cols" sId="2"/>
  </rrc>
  <rfmt sheetId="2" sqref="B1672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672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1765" sId="2" odxf="1" dxf="1">
    <nc r="D1672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672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672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cc rId="1766" sId="2">
    <nc r="G1672">
      <f>IFERROR(IF(ISERROR(SEARCH("dfgg",$B1671)),IF(H1672="",G1671+ROUNDUP(VLOOKUP(D1672,Feuil2!$B$2:$C$250,2,FALSE)*6,0)/6/24,G1671+ROUNDUP(VLOOKUP(D1672,Feuil2!$B$2:$C$250,2,FALSE)*6,0)/6/24+$I$1),G1671+(11/12/24)),"")</f>
    </nc>
  </rcc>
  <rrc rId="1767" sId="2" ref="A1675:XFD1675" action="insertRow">
    <undo index="65535" exp="area" ref3D="1" dr="$F$1:$F$1048576" dn="Z_F75A0FC8_0A1B_4DE0_9A32_5143F6752B3E_.wvu.Cols" sId="2"/>
  </rrc>
  <rfmt sheetId="2" sqref="B1675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675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1768" sId="2" odxf="1" dxf="1">
    <nc r="D1675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675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675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cc rId="1769" sId="2">
    <nc r="G1675">
      <f>IFERROR(IF(ISERROR(SEARCH("dfgg",$B1674)),IF(H1675="",G1674+ROUNDUP(VLOOKUP(D1675,Feuil2!$B$2:$C$250,2,FALSE)*6,0)/6/24,G1674+ROUNDUP(VLOOKUP(D1675,Feuil2!$B$2:$C$250,2,FALSE)*6,0)/6/24+$I$1),G1674+(11/12/24)),"")</f>
    </nc>
  </rcc>
  <rrc rId="1770" sId="2" ref="A1678:XFD1678" action="insertRow">
    <undo index="65535" exp="area" ref3D="1" dr="$F$1:$F$1048576" dn="Z_F75A0FC8_0A1B_4DE0_9A32_5143F6752B3E_.wvu.Cols" sId="2"/>
  </rrc>
  <rfmt sheetId="2" sqref="B1678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678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1771" sId="2" odxf="1" dxf="1">
    <nc r="D1678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678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678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cc rId="1772" sId="2">
    <nc r="G1678">
      <f>IFERROR(IF(ISERROR(SEARCH("dfgg",$B1677)),IF(H1678="",G1677+ROUNDUP(VLOOKUP(D1678,Feuil2!$B$2:$C$250,2,FALSE)*6,0)/6/24,G1677+ROUNDUP(VLOOKUP(D1678,Feuil2!$B$2:$C$250,2,FALSE)*6,0)/6/24+$I$1),G1677+(11/12/24)),"")</f>
    </nc>
  </rcc>
  <rrc rId="1773" sId="2" ref="A1683:XFD1683" action="insertRow">
    <undo index="65535" exp="area" ref3D="1" dr="$F$1:$F$1048576" dn="Z_F75A0FC8_0A1B_4DE0_9A32_5143F6752B3E_.wvu.Cols" sId="2"/>
  </rrc>
  <rfmt sheetId="2" sqref="B1683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683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1774" sId="2" odxf="1" dxf="1">
    <nc r="D1683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683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683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cc rId="1775" sId="2">
    <nc r="G1683">
      <f>IFERROR(IF(ISERROR(SEARCH("dfgg",$B1682)),IF(H1683="",G1682+ROUNDUP(VLOOKUP(D1683,Feuil2!$B$2:$C$250,2,FALSE)*6,0)/6/24,G1682+ROUNDUP(VLOOKUP(D1683,Feuil2!$B$2:$C$250,2,FALSE)*6,0)/6/24+$I$1),G1682+(11/12/24)),"")</f>
    </nc>
  </rcc>
  <rrc rId="1776" sId="2" ref="A1686:XFD1686" action="insertRow">
    <undo index="65535" exp="area" ref3D="1" dr="$F$1:$F$1048576" dn="Z_F75A0FC8_0A1B_4DE0_9A32_5143F6752B3E_.wvu.Cols" sId="2"/>
  </rrc>
  <rfmt sheetId="2" sqref="B1686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686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1777" sId="2" odxf="1" dxf="1">
    <nc r="D1686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686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686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cc rId="1778" sId="2">
    <nc r="G1686">
      <f>IFERROR(IF(ISERROR(SEARCH("dfgg",$B1685)),IF(H1686="",G1685+ROUNDUP(VLOOKUP(D1686,Feuil2!$B$2:$C$250,2,FALSE)*6,0)/6/24,G1685+ROUNDUP(VLOOKUP(D1686,Feuil2!$B$2:$C$250,2,FALSE)*6,0)/6/24+$I$1),G1685+(11/12/24)),"")</f>
    </nc>
  </rcc>
  <rcc rId="1779" sId="2">
    <nc r="G1685">
      <f>IFERROR(IF(ISERROR(SEARCH("dfgg",$B1684)),IF(H1685="",G1683+ROUNDUP(VLOOKUP(D1685,Feuil2!$B$2:$C$250,2,FALSE)*6,0)/6/24,G1683+ROUNDUP(VLOOKUP(D1685,Feuil2!$B$2:$C$250,2,FALSE)*6,0)/6/24+$I$1),G1683+(11/12/24)),"")</f>
    </nc>
  </rcc>
  <rfmt sheetId="2" sqref="A1689" start="0" length="0">
    <dxf>
      <fill>
        <patternFill>
          <bgColor rgb="FFFFFFCC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2" sqref="B1689" start="0" length="0">
    <dxf>
      <font>
        <b/>
        <sz val="11"/>
        <name val="MS Sans Serif"/>
      </font>
      <fill>
        <patternFill patternType="solid">
          <bgColor rgb="FFCCCC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780" sId="2" odxf="1" dxf="1">
    <nc r="C1689" t="inlineStr">
      <is>
        <t>NETTOYAGE ATELIER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/>
      <border outline="0">
        <top/>
        <bottom/>
      </border>
    </odxf>
    <ndxf>
      <font>
        <b/>
        <sz val="11"/>
        <color rgb="FF000000"/>
        <name val="MS Sans Serif"/>
        <family val="2"/>
        <scheme val="none"/>
      </font>
      <fill>
        <patternFill patternType="solid">
          <bgColor rgb="FFCCCCFF"/>
        </patternFill>
      </fill>
      <alignment horizontal="center" vertical="center"/>
      <border outline="0">
        <top style="thin">
          <color indexed="64"/>
        </top>
        <bottom style="thin">
          <color indexed="64"/>
        </bottom>
      </border>
    </ndxf>
  </rcc>
  <rfmt sheetId="2" sqref="D1689" start="0" length="0">
    <dxf>
      <font>
        <b/>
        <sz val="11"/>
        <color rgb="FF000000"/>
        <name val="MS Sans Serif"/>
      </font>
      <fill>
        <patternFill patternType="solid">
          <bgColor rgb="FFCCCCFF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E1689" start="0" length="0">
    <dxf>
      <font>
        <b/>
        <sz val="11"/>
        <color rgb="FF000000"/>
        <name val="MS Sans Serif"/>
      </font>
      <fill>
        <patternFill patternType="solid">
          <bgColor rgb="FFCCCCFF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F1689" start="0" length="0">
    <dxf>
      <font>
        <b/>
        <sz val="12"/>
        <color indexed="10"/>
        <name val="Calibri"/>
        <scheme val="minor"/>
      </font>
      <fill>
        <patternFill patternType="solid">
          <bgColor rgb="FFCCCCFF"/>
        </patternFill>
      </fill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689" start="0" length="0">
    <dxf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H168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89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81" sId="2" odxf="1" dxf="1">
    <nc r="K1689">
      <f>IF(ISNA(VLOOKUP(C1689,'\\fr-file-1\Data\Production\SAUCES\J.Dom\planning sauces\sauces 2019\[planning sauce S03.xlsx]Sheet1'!$B:$AS,43,FALSE)),"",VLOOKUP(C1689,'\\fr-file-1\Data\Production\SAUCES\J.Dom\planning sauces\sauces 2019\[planning sauce S03.xlsx]Sheet1'!$B:$AS,43,FALSE))</f>
    </nc>
    <odxf>
      <numFmt numFmtId="0" formatCode="General"/>
    </odxf>
    <ndxf>
      <numFmt numFmtId="19" formatCode="dd/mm/yyyy"/>
    </ndxf>
  </rcc>
  <rcc rId="1782" sId="2" odxf="1">
    <nc r="L1689">
      <f>IF(ISNA(VLOOKUP(C1689,'\\fr-file-1\Data\Production\SAUCES\J.Dom\planning sauces\sauces 2019\[planning sauce S03.xlsx]Sheet1'!$B:$AS,44,FALSE)),"",VLOOKUP(C1689,'\\fr-file-1\Data\Production\SAUCES\J.Dom\planning sauces\sauces 2019\[planning sauce S03.xlsx]Sheet1'!$B:$AS,44,FALSE))</f>
    </nc>
    <odxf/>
  </rcc>
  <rcc rId="1783" sId="2" numFmtId="23">
    <nc r="G1689">
      <v>43679.875</v>
    </nc>
  </rcc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2" sId="2">
    <oc r="G1598">
      <f>IFERROR(IF(ISERROR(SEARCH("dfgg",$B1597)),IF(H1598="",G1597+ROUNDUP(VLOOKUP(D1598,Feuil2!$B$2:$C$250,2,FALSE)*6,0)/6/24,G1597+ROUNDUP(VLOOKUP(D1598,Feuil2!$B$2:$C$250,2,FALSE)*6,0)/6/24+$I$1),G1597+(11/12/24)),"")</f>
    </oc>
    <nc r="G1598">
      <f>IFERROR(IF(ISERROR(SEARCH("dfgg",$B1597)),IF(H1598="",G1597+ROUNDUP(VLOOKUP(D1598,Feuil2!$B$2:$C$250,2,FALSE)*6,0)/6/24,G1597+ROUNDUP(VLOOKUP(D1598,Feuil2!$B$2:$C$250,2,FALSE)*6,0)/6/24+$I$1),G1597+(11/12/24)),"")</f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3" sId="2" numFmtId="23">
    <oc r="G1618">
      <v>43671.3125</v>
    </oc>
    <nc r="G1618">
      <v>43671.5</v>
    </nc>
  </rcc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Feuil2!$B$1:$C$205</formula>
    <oldFormula>Feuil2!$B$1:$C$205</oldFormula>
  </rdn>
  <rcv guid="{F75A0FC8-0A1B-4DE0-9A32-5143F6752B3E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9" sId="2">
    <nc r="H1636" t="inlineStr">
      <is>
        <t>14H lundi 29.0</t>
      </is>
    </nc>
  </rcc>
  <rcc rId="1800" sId="2">
    <oc r="H1629" t="inlineStr">
      <is>
        <t>[GLACIER]</t>
      </is>
    </oc>
    <nc r="H1629" t="inlineStr">
      <is>
        <t xml:space="preserve">[GLACIER] </t>
      </is>
    </nc>
  </rcc>
  <rcc rId="1801" sId="2">
    <nc r="H1643" t="inlineStr">
      <is>
        <t>vérifier avec Ordo</t>
      </is>
    </nc>
  </rcc>
  <rrc rId="1802" sId="2" ref="A1683:XFD1683" action="insertRow">
    <undo index="65535" exp="area" ref3D="1" dr="$F$1:$F$1048576" dn="Z_F75A0FC8_0A1B_4DE0_9A32_5143F6752B3E_.wvu.Cols" sId="2"/>
  </rrc>
  <rm rId="1803" sheetId="2" source="A1621:XFD1621" destination="A1683:XFD1683" sourceSheetId="2">
    <rfmt sheetId="2" xfDxf="1" sqref="A1683:XFD1683" start="0" length="0">
      <dxf>
        <alignment horizontal="center" vertical="center"/>
      </dxf>
    </rfmt>
    <rfmt sheetId="2" sqref="A168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83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83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683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683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68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83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68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83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83" start="0" length="0">
      <dxf>
        <numFmt numFmtId="167" formatCode="dd\.mm\.yyyy;@"/>
      </dxf>
    </rfmt>
  </rm>
  <rrc rId="1804" sId="2" ref="A1621:XFD1621" action="deleteRow">
    <undo index="65535" exp="area" ref3D="1" dr="$F$1:$F$1048576" dn="Z_F75A0FC8_0A1B_4DE0_9A32_5143F6752B3E_.wvu.Cols" sId="2"/>
    <rfmt sheetId="2" xfDxf="1" sqref="A1621:XFD1621" start="0" length="0">
      <dxf>
        <alignment horizontal="center" vertical="center"/>
      </dxf>
    </rfmt>
    <rfmt sheetId="2" sqref="A162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621" start="0" length="0">
      <dxf>
        <font>
          <sz val="10"/>
          <color auto="1"/>
          <name val="MS Sans Serif"/>
          <family val="2"/>
          <scheme val="none"/>
        </font>
      </dxf>
    </rfmt>
    <rfmt sheetId="2" sqref="C1621" start="0" length="0">
      <dxf>
        <alignment horizontal="general" vertical="bottom"/>
      </dxf>
    </rfmt>
    <rfmt sheetId="2" sqref="D1621" start="0" length="0">
      <dxf>
        <font>
          <sz val="10"/>
          <color auto="1"/>
          <name val="MS Sans Serif"/>
          <family val="2"/>
          <scheme val="none"/>
        </font>
      </dxf>
    </rfmt>
    <rfmt sheetId="2" sqref="E1621" start="0" length="0">
      <dxf>
        <font>
          <sz val="10"/>
          <color auto="1"/>
          <name val="MS Sans Serif"/>
          <family val="2"/>
          <scheme val="none"/>
        </font>
      </dxf>
    </rfmt>
    <rfmt sheetId="2" sqref="F1621" start="0" length="0">
      <dxf>
        <font>
          <sz val="10"/>
          <color auto="1"/>
          <name val="MS Sans Serif"/>
          <family val="2"/>
          <scheme val="none"/>
        </font>
      </dxf>
    </rfmt>
    <rfmt sheetId="2" sqref="G1621" start="0" length="0">
      <dxf>
        <font>
          <sz val="10"/>
          <color auto="1"/>
          <name val="MS Sans Serif"/>
          <family val="2"/>
          <scheme val="none"/>
        </font>
      </dxf>
    </rfmt>
    <rfmt sheetId="2" sqref="H162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621" start="0" length="0">
      <dxf>
        <numFmt numFmtId="167" formatCode="dd\.mm\.yyyy;@"/>
      </dxf>
    </rfmt>
  </rrc>
  <rcc rId="1805" sId="2">
    <oc r="H1682" t="inlineStr">
      <is>
        <t>AJOUTÉ</t>
      </is>
    </oc>
    <nc r="H1682"/>
  </rcc>
  <rrc rId="1806" sId="2" ref="A1641:XFD1641" action="insertRow">
    <undo index="65535" exp="area" ref3D="1" dr="$F$1:$F$1048576" dn="Z_F75A0FC8_0A1B_4DE0_9A32_5143F6752B3E_.wvu.Cols" sId="2"/>
  </rrc>
  <rm rId="1807" sheetId="2" source="A1629:XFD1629" destination="A1641:XFD1641" sourceSheetId="2">
    <rfmt sheetId="2" xfDxf="1" sqref="A1641:XFD1641" start="0" length="0">
      <dxf>
        <alignment horizontal="center" vertical="center"/>
      </dxf>
    </rfmt>
    <rfmt sheetId="2" sqref="A164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41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41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641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641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641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41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641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41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41" start="0" length="0">
      <dxf>
        <numFmt numFmtId="167" formatCode="dd\.mm\.yyyy;@"/>
      </dxf>
    </rfmt>
  </rm>
  <rrc rId="1808" sId="2" ref="A1629:XFD1629" action="deleteRow">
    <undo index="65535" exp="area" ref3D="1" dr="$F$1:$F$1048576" dn="Z_F75A0FC8_0A1B_4DE0_9A32_5143F6752B3E_.wvu.Cols" sId="2"/>
    <rfmt sheetId="2" xfDxf="1" sqref="A1629:XFD1629" start="0" length="0">
      <dxf>
        <alignment horizontal="center" vertical="center"/>
      </dxf>
    </rfmt>
    <rfmt sheetId="2" sqref="A162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629" start="0" length="0">
      <dxf>
        <font>
          <sz val="10"/>
          <color auto="1"/>
          <name val="MS Sans Serif"/>
          <family val="2"/>
          <scheme val="none"/>
        </font>
      </dxf>
    </rfmt>
    <rfmt sheetId="2" sqref="C1629" start="0" length="0">
      <dxf>
        <alignment horizontal="general" vertical="bottom"/>
      </dxf>
    </rfmt>
    <rfmt sheetId="2" sqref="D1629" start="0" length="0">
      <dxf>
        <font>
          <sz val="10"/>
          <color auto="1"/>
          <name val="MS Sans Serif"/>
          <family val="2"/>
          <scheme val="none"/>
        </font>
      </dxf>
    </rfmt>
    <rfmt sheetId="2" sqref="E1629" start="0" length="0">
      <dxf>
        <font>
          <sz val="10"/>
          <color auto="1"/>
          <name val="MS Sans Serif"/>
          <family val="2"/>
          <scheme val="none"/>
        </font>
      </dxf>
    </rfmt>
    <rfmt sheetId="2" sqref="F1629" start="0" length="0">
      <dxf>
        <font>
          <sz val="10"/>
          <color auto="1"/>
          <name val="MS Sans Serif"/>
          <family val="2"/>
          <scheme val="none"/>
        </font>
      </dxf>
    </rfmt>
    <rfmt sheetId="2" sqref="G1629" start="0" length="0">
      <dxf>
        <font>
          <sz val="10"/>
          <color auto="1"/>
          <name val="MS Sans Serif"/>
          <family val="2"/>
          <scheme val="none"/>
        </font>
      </dxf>
    </rfmt>
    <rfmt sheetId="2" sqref="H162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629" start="0" length="0">
      <dxf>
        <numFmt numFmtId="167" formatCode="dd\.mm\.yyyy;@"/>
      </dxf>
    </rfmt>
  </rrc>
  <rcc rId="1809" sId="2">
    <oc r="G1621">
      <f>IFERROR(IF(ISERROR(SEARCH("dfgg",$B1682)),IF(H1621="",G1682+ROUNDUP(VLOOKUP(D1621,Feuil2!$B$2:$C$250,2,FALSE)*6,0)/6/24,G1682+ROUNDUP(VLOOKUP(D1621,Feuil2!$B$2:$C$250,2,FALSE)*6,0)/6/24+$I$1),G1682+(11/12/24)),"")</f>
    </oc>
    <nc r="G1621">
      <f>IFERROR(IF(ISERROR(SEARCH("dfgg",$B1620)),IF(H1621="",G1620+ROUNDUP(VLOOKUP(D1621,Feuil2!$B$2:$C$250,2,FALSE)*6,0)/6/24,G1620+ROUNDUP(VLOOKUP(D1621,Feuil2!$B$2:$C$250,2,FALSE)*6,0)/6/24+$I$1),G1620+(11/12/24)),"")</f>
    </nc>
  </rcc>
  <rcc rId="1810" sId="2">
    <oc r="G1622">
      <f>IFERROR(IF(ISERROR(SEARCH("dfgg",$B1621)),IF(H1622="",G1621+ROUNDUP(VLOOKUP(D1622,Feuil2!$B$2:$C$250,2,FALSE)*6,0)/6/24,G1621+ROUNDUP(VLOOKUP(D1622,Feuil2!$B$2:$C$250,2,FALSE)*6,0)/6/24+$I$1),G1621+(11/12/24)),"")</f>
    </oc>
    <nc r="G1622">
      <f>IFERROR(IF(ISERROR(SEARCH("dfgg",$B1621)),IF(H1622="",G1621+ROUNDUP(VLOOKUP(D1622,Feuil2!$B$2:$C$250,2,FALSE)*6,0)/6/24,G1621+ROUNDUP(VLOOKUP(D1622,Feuil2!$B$2:$C$250,2,FALSE)*6,0)/6/24+$I$1),G1621+(11/12/24)),"")</f>
    </nc>
  </rcc>
  <rcc rId="1811" sId="2">
    <oc r="G1623">
      <f>IFERROR(IF(ISERROR(SEARCH("dfgg",$B1622)),IF(H1623="",G1622+ROUNDUP(VLOOKUP(D1623,Feuil2!$B$2:$C$250,2,FALSE)*6,0)/6/24,G1622+ROUNDUP(VLOOKUP(D1623,Feuil2!$B$2:$C$250,2,FALSE)*6,0)/6/24+$I$1),G1622+(11/12/24)),"")</f>
    </oc>
    <nc r="G1623">
      <f>IFERROR(IF(ISERROR(SEARCH("dfgg",$B1622)),IF(H1623="",G1622+ROUNDUP(VLOOKUP(D1623,Feuil2!$B$2:$C$250,2,FALSE)*6,0)/6/24,G1622+ROUNDUP(VLOOKUP(D1623,Feuil2!$B$2:$C$250,2,FALSE)*6,0)/6/24+$I$1),G1622+(11/12/24)),"")</f>
    </nc>
  </rcc>
  <rcc rId="1812" sId="2">
    <oc r="G1624">
      <f>IFERROR(IF(ISERROR(SEARCH("dfgg",$B1623)),IF(H1624="",G1623+ROUNDUP(VLOOKUP(D1624,Feuil2!$B$2:$C$250,2,FALSE)*6,0)/6/24,G1623+ROUNDUP(VLOOKUP(D1624,Feuil2!$B$2:$C$250,2,FALSE)*6,0)/6/24+$I$1),G1623+(11/12/24)),"")</f>
    </oc>
    <nc r="G1624">
      <f>IFERROR(IF(ISERROR(SEARCH("dfgg",$B1623)),IF(H1624="",G1623+ROUNDUP(VLOOKUP(D1624,Feuil2!$B$2:$C$250,2,FALSE)*6,0)/6/24,G1623+ROUNDUP(VLOOKUP(D1624,Feuil2!$B$2:$C$250,2,FALSE)*6,0)/6/24+$I$1),G1623+(11/12/24)),"")</f>
    </nc>
  </rcc>
  <rcc rId="1813" sId="2">
    <oc r="G1625">
      <f>IFERROR(IF(ISERROR(SEARCH("dfgg",$B1624)),IF(H1625="",G1624+ROUNDUP(VLOOKUP(D1625,Feuil2!$B$2:$C$250,2,FALSE)*6,0)/6/24,G1624+ROUNDUP(VLOOKUP(D1625,Feuil2!$B$2:$C$250,2,FALSE)*6,0)/6/24+$I$1),G1624+(11/12/24)),"")</f>
    </oc>
    <nc r="G1625">
      <f>IFERROR(IF(ISERROR(SEARCH("dfgg",$B1624)),IF(H1625="",G1624+ROUNDUP(VLOOKUP(D1625,Feuil2!$B$2:$C$250,2,FALSE)*6,0)/6/24,G1624+ROUNDUP(VLOOKUP(D1625,Feuil2!$B$2:$C$250,2,FALSE)*6,0)/6/24+$I$1),G1624+(11/12/24)),"")</f>
    </nc>
  </rcc>
  <rcc rId="1814" sId="2">
    <oc r="G1626">
      <f>IFERROR(IF(ISERROR(SEARCH("dfgg",$B1625)),IF(H1626="",G1625+ROUNDUP(VLOOKUP(D1626,Feuil2!$B$2:$C$250,2,FALSE)*6,0)/6/24,G1625+ROUNDUP(VLOOKUP(D1626,Feuil2!$B$2:$C$250,2,FALSE)*6,0)/6/24+$I$1),G1625+(11/12/24)),"")</f>
    </oc>
    <nc r="G1626">
      <f>IFERROR(IF(ISERROR(SEARCH("dfgg",$B1625)),IF(H1626="",G1625+ROUNDUP(VLOOKUP(D1626,Feuil2!$B$2:$C$250,2,FALSE)*6,0)/6/24,G1625+ROUNDUP(VLOOKUP(D1626,Feuil2!$B$2:$C$250,2,FALSE)*6,0)/6/24+$I$1),G1625+(11/12/24)),"")</f>
    </nc>
  </rcc>
  <rcc rId="1815" sId="2">
    <oc r="G1627">
      <f>IFERROR(IF(ISERROR(SEARCH("dfgg",$B1626)),IF(H1627="",G1626+ROUNDUP(VLOOKUP(D1627,Feuil2!$B$2:$C$250,2,FALSE)*6,0)/6/24,G1626+ROUNDUP(VLOOKUP(D1627,Feuil2!$B$2:$C$250,2,FALSE)*6,0)/6/24+$I$1),G1626+(11/12/24)),"")</f>
    </oc>
    <nc r="G1627">
      <f>IFERROR(IF(ISERROR(SEARCH("dfgg",$B1626)),IF(H1627="",G1626+ROUNDUP(VLOOKUP(D1627,Feuil2!$B$2:$C$250,2,FALSE)*6,0)/6/24,G1626+ROUNDUP(VLOOKUP(D1627,Feuil2!$B$2:$C$250,2,FALSE)*6,0)/6/24+$I$1),G1626+(11/12/24)),"")</f>
    </nc>
  </rcc>
  <rcc rId="1816" sId="2">
    <oc r="G1628">
      <f>IFERROR(IF(ISERROR(SEARCH("dfgg",$B1627)),IF(H1628="",G1627+ROUNDUP(VLOOKUP(D1628,Feuil2!$B$2:$C$250,2,FALSE)*6,0)/6/24,G1627+ROUNDUP(VLOOKUP(D1628,Feuil2!$B$2:$C$250,2,FALSE)*6,0)/6/24+$I$1),G1627+(11/12/24)),"")</f>
    </oc>
    <nc r="G1628">
      <f>IFERROR(IF(ISERROR(SEARCH("dfgg",$B1627)),IF(H1628="",G1627+ROUNDUP(VLOOKUP(D1628,Feuil2!$B$2:$C$250,2,FALSE)*6,0)/6/24,G1627+ROUNDUP(VLOOKUP(D1628,Feuil2!$B$2:$C$250,2,FALSE)*6,0)/6/24+$I$1),G1627+(11/12/24)),"")</f>
    </nc>
  </rcc>
  <rcc rId="1817" sId="2">
    <oc r="G1635">
      <f>IFERROR(IF(ISERROR(SEARCH("dfgg",$B1634)),IF(H1635="",G1634+ROUNDUP(VLOOKUP(D1635,Feuil2!$B$2:$C$250,2,FALSE)*6,0)/6/24,G1634+ROUNDUP(VLOOKUP(D1635,Feuil2!$B$2:$C$250,2,FALSE)*6,0)/6/24+$I$1),G1634+(11/12/24)),"")</f>
    </oc>
    <nc r="G1635">
      <f>IFERROR(IF(ISERROR(SEARCH("dfgg",$B1634)),IF(H1635="",G1634+ROUNDUP(VLOOKUP(D1635,Feuil2!$B$2:$C$250,2,FALSE)*6,0)/6/24,G1634+ROUNDUP(VLOOKUP(D1635,Feuil2!$B$2:$C$250,2,FALSE)*6,0)/6/24+$I$1),G1634+(11/12/24)),"")</f>
    </nc>
  </rcc>
  <rcc rId="1818" sId="2">
    <oc r="G1636">
      <f>IFERROR(IF(ISERROR(SEARCH("dfgg",$B1635)),IF(H1636="",G1635+ROUNDUP(VLOOKUP(D1636,Feuil2!$B$2:$C$250,2,FALSE)*6,0)/6/24,G1635+ROUNDUP(VLOOKUP(D1636,Feuil2!$B$2:$C$250,2,FALSE)*6,0)/6/24+$I$1),G1635+(11/12/24)),"")</f>
    </oc>
    <nc r="G1636">
      <f>IFERROR(IF(ISERROR(SEARCH("dfgg",$B1635)),IF(H1636="",G1635+ROUNDUP(VLOOKUP(D1636,Feuil2!$B$2:$C$250,2,FALSE)*6,0)/6/24,G1635+ROUNDUP(VLOOKUP(D1636,Feuil2!$B$2:$C$250,2,FALSE)*6,0)/6/24+$I$1),G1635+(11/12/24)),"")</f>
    </nc>
  </rcc>
  <rcc rId="1819" sId="2">
    <oc r="G1637">
      <f>IFERROR(IF(ISERROR(SEARCH("dfgg",$B1636)),IF(H1637="",G1636+ROUNDUP(VLOOKUP(D1637,Feuil2!$B$2:$C$250,2,FALSE)*6,0)/6/24,G1636+ROUNDUP(VLOOKUP(D1637,Feuil2!$B$2:$C$250,2,FALSE)*6,0)/6/24+$I$1),G1636+(11/12/24)),"")</f>
    </oc>
    <nc r="G1637">
      <f>IFERROR(IF(ISERROR(SEARCH("dfgg",$B1636)),IF(H1637="",G1636+ROUNDUP(VLOOKUP(D1637,Feuil2!$B$2:$C$250,2,FALSE)*6,0)/6/24,G1636+ROUNDUP(VLOOKUP(D1637,Feuil2!$B$2:$C$250,2,FALSE)*6,0)/6/24+$I$1),G1636+(11/12/24)),"")</f>
    </nc>
  </rcc>
  <rcc rId="1820" sId="2">
    <oc r="G1638">
      <f>IFERROR(IF(ISERROR(SEARCH("dfgg",$B1637)),IF(H1638="",G1637+ROUNDUP(VLOOKUP(D1638,Feuil2!$B$2:$C$250,2,FALSE)*6,0)/6/24,G1637+ROUNDUP(VLOOKUP(D1638,Feuil2!$B$2:$C$250,2,FALSE)*6,0)/6/24+$I$1),G1637+(11/12/24)),"")</f>
    </oc>
    <nc r="G1638">
      <f>IFERROR(IF(ISERROR(SEARCH("dfgg",$B1637)),IF(H1638="",G1637+ROUNDUP(VLOOKUP(D1638,Feuil2!$B$2:$C$250,2,FALSE)*6,0)/6/24,G1637+ROUNDUP(VLOOKUP(D1638,Feuil2!$B$2:$C$250,2,FALSE)*6,0)/6/24+$I$1),G1637+(11/12/24)),"")</f>
    </nc>
  </rcc>
  <rcc rId="1821" sId="2">
    <oc r="G1639">
      <f>IFERROR(IF(ISERROR(SEARCH("dfgg",$B1638)),IF(H1639="",G1638+ROUNDUP(VLOOKUP(D1639,Feuil2!$B$2:$C$250,2,FALSE)*6,0)/6/24,G1638+ROUNDUP(VLOOKUP(D1639,Feuil2!$B$2:$C$250,2,FALSE)*6,0)/6/24+$I$1),G1638+(11/12/24)),"")</f>
    </oc>
    <nc r="G1639">
      <f>IFERROR(IF(ISERROR(SEARCH("dfgg",$B1638)),IF(H1639="",G1638+ROUNDUP(VLOOKUP(D1639,Feuil2!$B$2:$C$250,2,FALSE)*6,0)/6/24,G1638+ROUNDUP(VLOOKUP(D1639,Feuil2!$B$2:$C$250,2,FALSE)*6,0)/6/24+$I$1),G1638+(11/12/24)),"")</f>
    </nc>
  </rcc>
  <rcc rId="1822" sId="2">
    <oc r="G1640">
      <f>IFERROR(IF(ISERROR(SEARCH("dfgg",$B1628)),IF(H1640="",G1628+ROUNDUP(VLOOKUP(D1640,Feuil2!$B$2:$C$250,2,FALSE)*6,0)/6/24,G1628+ROUNDUP(VLOOKUP(D1640,Feuil2!$B$2:$C$250,2,FALSE)*6,0)/6/24+$I$1),G1628+(11/12/24)),"")</f>
    </oc>
    <nc r="G1640">
      <f>IFERROR(IF(ISERROR(SEARCH("dfgg",$B1639)),IF(H1640="",G1639+ROUNDUP(VLOOKUP(D1640,Feuil2!$B$2:$C$250,2,FALSE)*6,0)/6/24,G1639+ROUNDUP(VLOOKUP(D1640,Feuil2!$B$2:$C$250,2,FALSE)*6,0)/6/24+$I$1),G1639+(11/12/24)),"")</f>
    </nc>
  </rcc>
  <rcc rId="1823" sId="2">
    <oc r="G1641">
      <f>IFERROR(IF(ISERROR(SEARCH("dfgg",$B1639)),IF(H1641="",G1639+ROUNDUP(VLOOKUP(D1641,Feuil2!$B$2:$C$250,2,FALSE)*6,0)/6/24,G1639+ROUNDUP(VLOOKUP(D1641,Feuil2!$B$2:$C$250,2,FALSE)*6,0)/6/24+$I$1),G1639+(11/12/24)),"")</f>
    </oc>
    <nc r="G1641">
      <f>IFERROR(IF(ISERROR(SEARCH("dfgg",$B1640)),IF(H1641="",G1640+ROUNDUP(VLOOKUP(D1641,Feuil2!$B$2:$C$250,2,FALSE)*6,0)/6/24,G1640+ROUNDUP(VLOOKUP(D1641,Feuil2!$B$2:$C$250,2,FALSE)*6,0)/6/24+$I$1),G1640+(11/12/24)),"")</f>
    </nc>
  </rcc>
  <rcc rId="1824" sId="2">
    <oc r="G1642">
      <f>IFERROR(IF(ISERROR(SEARCH("dfgg",$B1641)),IF(H1642="",G1641+ROUNDUP(VLOOKUP(D1642,Feuil2!$B$2:$C$250,2,FALSE)*6,0)/6/24,G1641+ROUNDUP(VLOOKUP(D1642,Feuil2!$B$2:$C$250,2,FALSE)*6,0)/6/24+$I$1),G1641+(11/12/24)),"")</f>
    </oc>
    <nc r="G1642">
      <f>IFERROR(IF(ISERROR(SEARCH("dfgg",$B1641)),IF(H1642="",G1641+ROUNDUP(VLOOKUP(D1642,Feuil2!$B$2:$C$250,2,FALSE)*6,0)/6/24,G1641+ROUNDUP(VLOOKUP(D1642,Feuil2!$B$2:$C$250,2,FALSE)*6,0)/6/24+$I$1),G1641+(11/12/24)),"")</f>
    </nc>
  </rcc>
  <rcc rId="1825" sId="2">
    <oc r="G1643">
      <f>IFERROR(IF(ISERROR(SEARCH("dfgg",$B1642)),IF(H1643="",G1642+ROUNDUP(VLOOKUP(D1643,Feuil2!$B$2:$C$250,2,FALSE)*6,0)/6/24,G1642+ROUNDUP(VLOOKUP(D1643,Feuil2!$B$2:$C$250,2,FALSE)*6,0)/6/24+$I$1),G1642+(11/12/24)),"")</f>
    </oc>
    <nc r="G1643">
      <f>IFERROR(IF(ISERROR(SEARCH("dfgg",$B1642)),IF(H1643="",G1642+ROUNDUP(VLOOKUP(D1643,Feuil2!$B$2:$C$250,2,FALSE)*6,0)/6/24,G1642+ROUNDUP(VLOOKUP(D1643,Feuil2!$B$2:$C$250,2,FALSE)*6,0)/6/24+$I$1),G1642+(11/12/24)),"")</f>
    </nc>
  </rcc>
  <rcc rId="1826" sId="2">
    <oc r="G1644">
      <f>IFERROR(IF(ISERROR(SEARCH("dfgg",$B1643)),IF(H1644="",G1643+ROUNDUP(VLOOKUP(D1644,Feuil2!$B$2:$C$250,2,FALSE)*6,0)/6/24,G1643+ROUNDUP(VLOOKUP(D1644,Feuil2!$B$2:$C$250,2,FALSE)*6,0)/6/24+$I$1),G1643+(11/12/24)),"")</f>
    </oc>
    <nc r="G1644">
      <f>IFERROR(IF(ISERROR(SEARCH("dfgg",$B1643)),IF(H1644="",G1643+ROUNDUP(VLOOKUP(D1644,Feuil2!$B$2:$C$250,2,FALSE)*6,0)/6/24,G1643+ROUNDUP(VLOOKUP(D1644,Feuil2!$B$2:$C$250,2,FALSE)*6,0)/6/24+$I$1),G1643+(11/12/24)),"")</f>
    </nc>
  </rcc>
  <rcc rId="1827" sId="2">
    <oc r="G1645">
      <f>IFERROR(IF(ISERROR(SEARCH("dfgg",$B1644)),IF(H1645="",G1644+ROUNDUP(VLOOKUP(D1645,Feuil2!$B$2:$C$250,2,FALSE)*6,0)/6/24,G1644+ROUNDUP(VLOOKUP(D1645,Feuil2!$B$2:$C$250,2,FALSE)*6,0)/6/24+$I$1),G1644+(11/12/24)),"")</f>
    </oc>
    <nc r="G1645">
      <f>IFERROR(IF(ISERROR(SEARCH("dfgg",$B1644)),IF(H1645="",G1644+ROUNDUP(VLOOKUP(D1645,Feuil2!$B$2:$C$250,2,FALSE)*6,0)/6/24,G1644+ROUNDUP(VLOOKUP(D1645,Feuil2!$B$2:$C$250,2,FALSE)*6,0)/6/24+$I$1),G1644+(11/12/24)),"")</f>
    </nc>
  </rcc>
  <rcc rId="1828" sId="2">
    <oc r="G1646">
      <f>IFERROR(IF(ISERROR(SEARCH("dfgg",$B1645)),IF(H1646="",G1645+ROUNDUP(VLOOKUP(D1646,Feuil2!$B$2:$C$250,2,FALSE)*6,0)/6/24,G1645+ROUNDUP(VLOOKUP(D1646,Feuil2!$B$2:$C$250,2,FALSE)*6,0)/6/24+$I$1),G1645+(11/12/24)),"")</f>
    </oc>
    <nc r="G1646">
      <f>IFERROR(IF(ISERROR(SEARCH("dfgg",$B1645)),IF(H1646="",G1645+ROUNDUP(VLOOKUP(D1646,Feuil2!$B$2:$C$250,2,FALSE)*6,0)/6/24,G1645+ROUNDUP(VLOOKUP(D1646,Feuil2!$B$2:$C$250,2,FALSE)*6,0)/6/24+$I$1),G1645+(11/12/24)),"")</f>
    </nc>
  </rcc>
  <rcc rId="1829" sId="2">
    <oc r="G1647">
      <f>IFERROR(IF(ISERROR(SEARCH("dfgg",$B1646)),IF(H1647="",G1646+ROUNDUP(VLOOKUP(D1647,Feuil2!$B$2:$C$250,2,FALSE)*6,0)/6/24,G1646+ROUNDUP(VLOOKUP(D1647,Feuil2!$B$2:$C$250,2,FALSE)*6,0)/6/24+$I$1),G1646+(11/12/24)),"")</f>
    </oc>
    <nc r="G1647">
      <f>IFERROR(IF(ISERROR(SEARCH("dfgg",$B1646)),IF(H1647="",G1646+ROUNDUP(VLOOKUP(D1647,Feuil2!$B$2:$C$250,2,FALSE)*6,0)/6/24,G1646+ROUNDUP(VLOOKUP(D1647,Feuil2!$B$2:$C$250,2,FALSE)*6,0)/6/24+$I$1),G1646+(11/12/24)),"")</f>
    </nc>
  </rcc>
  <rcc rId="1830" sId="2">
    <oc r="G1648">
      <f>IFERROR(IF(ISERROR(SEARCH("dfgg",$B1647)),IF(H1648="",G1647+ROUNDUP(VLOOKUP(D1648,Feuil2!$B$2:$C$250,2,FALSE)*6,0)/6/24,G1647+ROUNDUP(VLOOKUP(D1648,Feuil2!$B$2:$C$250,2,FALSE)*6,0)/6/24+$I$1),G1647+(11/12/24)),"")</f>
    </oc>
    <nc r="G1648">
      <f>IFERROR(IF(ISERROR(SEARCH("dfgg",$B1647)),IF(H1648="",G1647+ROUNDUP(VLOOKUP(D1648,Feuil2!$B$2:$C$250,2,FALSE)*6,0)/6/24,G1647+ROUNDUP(VLOOKUP(D1648,Feuil2!$B$2:$C$250,2,FALSE)*6,0)/6/24+$I$1),G1647+(11/12/24)),"")</f>
    </nc>
  </rcc>
  <rcc rId="1831" sId="2">
    <oc r="G1649">
      <f>IFERROR(IF(ISERROR(SEARCH("dfgg",$B1648)),IF(H1649="",G1648+ROUNDUP(VLOOKUP(D1649,Feuil2!$B$2:$C$250,2,FALSE)*6,0)/6/24,G1648+ROUNDUP(VLOOKUP(D1649,Feuil2!$B$2:$C$250,2,FALSE)*6,0)/6/24+$I$1),G1648+(11/12/24)),"")</f>
    </oc>
    <nc r="G1649">
      <f>IFERROR(IF(ISERROR(SEARCH("dfgg",$B1648)),IF(H1649="",G1648+ROUNDUP(VLOOKUP(D1649,Feuil2!$B$2:$C$250,2,FALSE)*6,0)/6/24,G1648+ROUNDUP(VLOOKUP(D1649,Feuil2!$B$2:$C$250,2,FALSE)*6,0)/6/24+$I$1),G1648+(11/12/24)),"")</f>
    </nc>
  </rcc>
  <rcc rId="1832" sId="2">
    <oc r="G1650">
      <f>IFERROR(IF(ISERROR(SEARCH("dfgg",$B1649)),IF(H1650="",G1649+ROUNDUP(VLOOKUP(D1650,Feuil2!$B$2:$C$250,2,FALSE)*6,0)/6/24,G1649+ROUNDUP(VLOOKUP(D1650,Feuil2!$B$2:$C$250,2,FALSE)*6,0)/6/24+$I$1),G1649+(11/12/24)),"")</f>
    </oc>
    <nc r="G1650">
      <f>IFERROR(IF(ISERROR(SEARCH("dfgg",$B1649)),IF(H1650="",G1649+ROUNDUP(VLOOKUP(D1650,Feuil2!$B$2:$C$250,2,FALSE)*6,0)/6/24,G1649+ROUNDUP(VLOOKUP(D1650,Feuil2!$B$2:$C$250,2,FALSE)*6,0)/6/24+$I$1),G1649+(11/12/24)),"")</f>
    </nc>
  </rcc>
  <rcc rId="1833" sId="2">
    <oc r="G1651">
      <f>IFERROR(IF(ISERROR(SEARCH("dfgg",$B1650)),IF(H1651="",G1650+ROUNDUP(VLOOKUP(D1651,Feuil2!$B$2:$C$250,2,FALSE)*6,0)/6/24,G1650+ROUNDUP(VLOOKUP(D1651,Feuil2!$B$2:$C$250,2,FALSE)*6,0)/6/24+$I$1),G1650+(11/12/24)),"")</f>
    </oc>
    <nc r="G1651">
      <f>IFERROR(IF(ISERROR(SEARCH("dfgg",$B1650)),IF(H1651="",G1650+ROUNDUP(VLOOKUP(D1651,Feuil2!$B$2:$C$250,2,FALSE)*6,0)/6/24,G1650+ROUNDUP(VLOOKUP(D1651,Feuil2!$B$2:$C$250,2,FALSE)*6,0)/6/24+$I$1),G1650+(11/12/24)),"")</f>
    </nc>
  </rcc>
  <rcc rId="1834" sId="2">
    <oc r="G1652">
      <f>IFERROR(IF(ISERROR(SEARCH("dfgg",$B1651)),IF(H1652="",G1651+ROUNDUP(VLOOKUP(D1652,Feuil2!$B$2:$C$250,2,FALSE)*6,0)/6/24,G1651+ROUNDUP(VLOOKUP(D1652,Feuil2!$B$2:$C$250,2,FALSE)*6,0)/6/24+$I$1),G1651+(11/12/24)),"")</f>
    </oc>
    <nc r="G1652">
      <f>IFERROR(IF(ISERROR(SEARCH("dfgg",$B1651)),IF(H1652="",G1651+ROUNDUP(VLOOKUP(D1652,Feuil2!$B$2:$C$250,2,FALSE)*6,0)/6/24,G1651+ROUNDUP(VLOOKUP(D1652,Feuil2!$B$2:$C$250,2,FALSE)*6,0)/6/24+$I$1),G1651+(11/12/24)),"")</f>
    </nc>
  </rcc>
  <rcc rId="1835" sId="2">
    <oc r="G1653">
      <f>IFERROR(IF(ISERROR(SEARCH("dfgg",$B1652)),IF(H1653="",G1652+ROUNDUP(VLOOKUP(D1653,Feuil2!$B$2:$C$250,2,FALSE)*6,0)/6/24,G1652+ROUNDUP(VLOOKUP(D1653,Feuil2!$B$2:$C$250,2,FALSE)*6,0)/6/24+$I$1),G1652+(11/12/24)),"")</f>
    </oc>
    <nc r="G1653">
      <f>IFERROR(IF(ISERROR(SEARCH("dfgg",$B1652)),IF(H1653="",G1652+ROUNDUP(VLOOKUP(D1653,Feuil2!$B$2:$C$250,2,FALSE)*6,0)/6/24,G1652+ROUNDUP(VLOOKUP(D1653,Feuil2!$B$2:$C$250,2,FALSE)*6,0)/6/24+$I$1),G1652+(11/12/24)),"")</f>
    </nc>
  </rcc>
  <rcc rId="1836" sId="2">
    <oc r="G1654">
      <f>IFERROR(IF(ISERROR(SEARCH("dfgg",$B1653)),IF(H1654="",G1653+ROUNDUP(VLOOKUP(D1654,Feuil2!$B$2:$C$250,2,FALSE)*6,0)/6/24,G1653+ROUNDUP(VLOOKUP(D1654,Feuil2!$B$2:$C$250,2,FALSE)*6,0)/6/24+$I$1),G1653+(11/12/24)),"")</f>
    </oc>
    <nc r="G1654">
      <f>IFERROR(IF(ISERROR(SEARCH("dfgg",$B1653)),IF(H1654="",G1653+ROUNDUP(VLOOKUP(D1654,Feuil2!$B$2:$C$250,2,FALSE)*6,0)/6/24,G1653+ROUNDUP(VLOOKUP(D1654,Feuil2!$B$2:$C$250,2,FALSE)*6,0)/6/24+$I$1),G1653+(11/12/24)),"")</f>
    </nc>
  </rcc>
  <rcc rId="1837" sId="2">
    <oc r="G1662">
      <f>IFERROR(IF(ISERROR(SEARCH("dfgg",$B1661)),IF(H1662="",G1661+ROUNDUP(VLOOKUP(D1662,Feuil2!$B$2:$C$250,2,FALSE)*6,0)/6/24,G1661+ROUNDUP(VLOOKUP(D1662,Feuil2!$B$2:$C$250,2,FALSE)*6,0)/6/24+$I$1),G1661+(11/12/24)),"")</f>
    </oc>
    <nc r="G1662">
      <f>IFERROR(IF(ISERROR(SEARCH("dfgg",$B1661)),IF(H1662="",G1661+ROUNDUP(VLOOKUP(D1662,Feuil2!$B$2:$C$250,2,FALSE)*6,0)/6/24,G1661+ROUNDUP(VLOOKUP(D1662,Feuil2!$B$2:$C$250,2,FALSE)*6,0)/6/24+$I$1),G1661+(11/12/24)),"")</f>
    </nc>
  </rcc>
  <rcc rId="1838" sId="2">
    <oc r="G1663">
      <f>IFERROR(IF(ISERROR(SEARCH("dfgg",$B1662)),IF(H1663="",G1662+ROUNDUP(VLOOKUP(D1663,Feuil2!$B$2:$C$250,2,FALSE)*6,0)/6/24,G1662+ROUNDUP(VLOOKUP(D1663,Feuil2!$B$2:$C$250,2,FALSE)*6,0)/6/24+$I$1),G1662+(11/12/24)),"")</f>
    </oc>
    <nc r="G1663">
      <f>IFERROR(IF(ISERROR(SEARCH("dfgg",$B1662)),IF(H1663="",G1662+ROUNDUP(VLOOKUP(D1663,Feuil2!$B$2:$C$250,2,FALSE)*6,0)/6/24,G1662+ROUNDUP(VLOOKUP(D1663,Feuil2!$B$2:$C$250,2,FALSE)*6,0)/6/24+$I$1),G1662+(11/12/24)),"")</f>
    </nc>
  </rcc>
  <rcc rId="1839" sId="2">
    <oc r="G1664">
      <f>IFERROR(IF(ISERROR(SEARCH("dfgg",$B1663)),IF(H1664="",G1663+ROUNDUP(VLOOKUP(D1664,Feuil2!$B$2:$C$250,2,FALSE)*6,0)/6/24,G1663+ROUNDUP(VLOOKUP(D1664,Feuil2!$B$2:$C$250,2,FALSE)*6,0)/6/24+$I$1),G1663+(11/12/24)),"")</f>
    </oc>
    <nc r="G1664">
      <f>IFERROR(IF(ISERROR(SEARCH("dfgg",$B1663)),IF(H1664="",G1663+ROUNDUP(VLOOKUP(D1664,Feuil2!$B$2:$C$250,2,FALSE)*6,0)/6/24,G1663+ROUNDUP(VLOOKUP(D1664,Feuil2!$B$2:$C$250,2,FALSE)*6,0)/6/24+$I$1),G1663+(11/12/24)),"")</f>
    </nc>
  </rcc>
  <rcc rId="1840" sId="2">
    <oc r="G1667">
      <f>IFERROR(IF(ISERROR(SEARCH("dfgg",$B1666)),IF(H1667="",G1666+ROUNDUP(VLOOKUP(D1667,Feuil2!$B$2:$C$250,2,FALSE)*6,0)/6/24,G1666+ROUNDUP(VLOOKUP(D1667,Feuil2!$B$2:$C$250,2,FALSE)*6,0)/6/24+$I$1),G1666+(11/12/24)),"")</f>
    </oc>
    <nc r="G1667">
      <f>IFERROR(IF(ISERROR(SEARCH("dfgg",$B1666)),IF(H1667="",G1666+ROUNDUP(VLOOKUP(D1667,Feuil2!$B$2:$C$250,2,FALSE)*6,0)/6/24,G1666+ROUNDUP(VLOOKUP(D1667,Feuil2!$B$2:$C$250,2,FALSE)*6,0)/6/24+$I$1),G1666+(11/12/24)),"")</f>
    </nc>
  </rcc>
  <rcc rId="1841" sId="2">
    <oc r="G1668">
      <f>IFERROR(IF(ISERROR(SEARCH("dfgg",$B1667)),IF(H1668="",G1667+ROUNDUP(VLOOKUP(D1668,Feuil2!$B$2:$C$250,2,FALSE)*6,0)/6/24,G1667+ROUNDUP(VLOOKUP(D1668,Feuil2!$B$2:$C$250,2,FALSE)*6,0)/6/24+$I$1),G1667+(11/12/24)),"")</f>
    </oc>
    <nc r="G1668">
      <f>IFERROR(IF(ISERROR(SEARCH("dfgg",$B1667)),IF(H1668="",G1667+ROUNDUP(VLOOKUP(D1668,Feuil2!$B$2:$C$250,2,FALSE)*6,0)/6/24,G1667+ROUNDUP(VLOOKUP(D1668,Feuil2!$B$2:$C$250,2,FALSE)*6,0)/6/24+$I$1),G1667+(11/12/24)),"")</f>
    </nc>
  </rcc>
  <rcc rId="1842" sId="2">
    <oc r="G1669">
      <f>IFERROR(IF(ISERROR(SEARCH("dfgg",$B1667)),IF(H1669="",G1667+ROUNDUP(VLOOKUP(D1669,Feuil2!$B$2:$C$250,2,FALSE)*6,0)/6/24,G1667+ROUNDUP(VLOOKUP(D1669,Feuil2!$B$2:$C$250,2,FALSE)*6,0)/6/24+$I$1),G1667+(11/12/24)),"")</f>
    </oc>
    <nc r="G1669">
      <f>IFERROR(IF(ISERROR(SEARCH("dfgg",$B1668)),IF(H1669="",G1668+ROUNDUP(VLOOKUP(D1669,Feuil2!$B$2:$C$250,2,FALSE)*6,0)/6/24,G1668+ROUNDUP(VLOOKUP(D1669,Feuil2!$B$2:$C$250,2,FALSE)*6,0)/6/24+$I$1),G1668+(11/12/24)),"")</f>
    </nc>
  </rcc>
  <rcc rId="1843" sId="2">
    <oc r="G1670">
      <f>IFERROR(IF(ISERROR(SEARCH("dfgg",$B1669)),IF(H1670="",G1669+ROUNDUP(VLOOKUP(D1670,Feuil2!$B$2:$C$250,2,FALSE)*6,0)/6/24,G1669+ROUNDUP(VLOOKUP(D1670,Feuil2!$B$2:$C$250,2,FALSE)*6,0)/6/24+$I$1),G1669+(11/12/24)),"")</f>
    </oc>
    <nc r="G1670">
      <f>IFERROR(IF(ISERROR(SEARCH("dfgg",$B1669)),IF(H1670="",G1669+ROUNDUP(VLOOKUP(D1670,Feuil2!$B$2:$C$250,2,FALSE)*6,0)/6/24,G1669+ROUNDUP(VLOOKUP(D1670,Feuil2!$B$2:$C$250,2,FALSE)*6,0)/6/24+$I$1),G1669+(11/12/24)),"")</f>
    </nc>
  </rcc>
  <rcc rId="1844" sId="2">
    <oc r="G1671">
      <f>IFERROR(IF(ISERROR(SEARCH("dfgg",$B1670)),IF(H1671="",G1670+ROUNDUP(VLOOKUP(D1671,Feuil2!$B$2:$C$250,2,FALSE)*6,0)/6/24,G1670+ROUNDUP(VLOOKUP(D1671,Feuil2!$B$2:$C$250,2,FALSE)*6,0)/6/24+$I$1),G1670+(11/12/24)),"")</f>
    </oc>
    <nc r="G1671">
      <f>IFERROR(IF(ISERROR(SEARCH("dfgg",$B1670)),IF(H1671="",G1670+ROUNDUP(VLOOKUP(D1671,Feuil2!$B$2:$C$250,2,FALSE)*6,0)/6/24,G1670+ROUNDUP(VLOOKUP(D1671,Feuil2!$B$2:$C$250,2,FALSE)*6,0)/6/24+$I$1),G1670+(11/12/24)),"")</f>
    </nc>
  </rcc>
  <rcc rId="1845" sId="2">
    <oc r="G1672">
      <f>IFERROR(IF(ISERROR(SEARCH("dfgg",$B1670)),IF(H1672="",G1670+ROUNDUP(VLOOKUP(D1672,Feuil2!$B$2:$C$250,2,FALSE)*6,0)/6/24,G1670+ROUNDUP(VLOOKUP(D1672,Feuil2!$B$2:$C$250,2,FALSE)*6,0)/6/24+$I$1),G1670+(11/12/24)),"")</f>
    </oc>
    <nc r="G1672">
      <f>IFERROR(IF(ISERROR(SEARCH("dfgg",$B1671)),IF(H1672="",G1671+ROUNDUP(VLOOKUP(D1672,Feuil2!$B$2:$C$250,2,FALSE)*6,0)/6/24,G1671+ROUNDUP(VLOOKUP(D1672,Feuil2!$B$2:$C$250,2,FALSE)*6,0)/6/24+$I$1),G1671+(11/12/24)),"")</f>
    </nc>
  </rcc>
  <rcc rId="1846" sId="2">
    <oc r="G1673">
      <f>IFERROR(IF(ISERROR(SEARCH("dfgg",$B1672)),IF(H1673="",G1672+ROUNDUP(VLOOKUP(D1673,Feuil2!$B$2:$C$250,2,FALSE)*6,0)/6/24,G1672+ROUNDUP(VLOOKUP(D1673,Feuil2!$B$2:$C$250,2,FALSE)*6,0)/6/24+$I$1),G1672+(11/12/24)),"")</f>
    </oc>
    <nc r="G1673">
      <f>IFERROR(IF(ISERROR(SEARCH("dfgg",$B1672)),IF(H1673="",G1672+ROUNDUP(VLOOKUP(D1673,Feuil2!$B$2:$C$250,2,FALSE)*6,0)/6/24,G1672+ROUNDUP(VLOOKUP(D1673,Feuil2!$B$2:$C$250,2,FALSE)*6,0)/6/24+$I$1),G1672+(11/12/24)),"")</f>
    </nc>
  </rcc>
  <rcc rId="1847" sId="2">
    <oc r="G1674">
      <f>IFERROR(IF(ISERROR(SEARCH("dfgg",$B1673)),IF(H1674="",G1673+ROUNDUP(VLOOKUP(D1674,Feuil2!$B$2:$C$250,2,FALSE)*6,0)/6/24,G1673+ROUNDUP(VLOOKUP(D1674,Feuil2!$B$2:$C$250,2,FALSE)*6,0)/6/24+$I$1),G1673+(11/12/24)),"")</f>
    </oc>
    <nc r="G1674">
      <f>IFERROR(IF(ISERROR(SEARCH("dfgg",$B1673)),IF(H1674="",G1673+ROUNDUP(VLOOKUP(D1674,Feuil2!$B$2:$C$250,2,FALSE)*6,0)/6/24,G1673+ROUNDUP(VLOOKUP(D1674,Feuil2!$B$2:$C$250,2,FALSE)*6,0)/6/24+$I$1),G1673+(11/12/24)),"")</f>
    </nc>
  </rcc>
  <rcc rId="1848" sId="2">
    <oc r="G1675">
      <f>IFERROR(IF(ISERROR(SEARCH("dfgg",$B1673)),IF(H1675="",G1673+ROUNDUP(VLOOKUP(D1675,Feuil2!$B$2:$C$250,2,FALSE)*6,0)/6/24,G1673+ROUNDUP(VLOOKUP(D1675,Feuil2!$B$2:$C$250,2,FALSE)*6,0)/6/24+$I$1),G1673+(11/12/24)),"")</f>
    </oc>
    <nc r="G1675">
      <f>IFERROR(IF(ISERROR(SEARCH("dfgg",$B1674)),IF(H1675="",G1674+ROUNDUP(VLOOKUP(D1675,Feuil2!$B$2:$C$250,2,FALSE)*6,0)/6/24,G1674+ROUNDUP(VLOOKUP(D1675,Feuil2!$B$2:$C$250,2,FALSE)*6,0)/6/24+$I$1),G1674+(11/12/24)),"")</f>
    </nc>
  </rcc>
  <rcc rId="1849" sId="2">
    <oc r="G1676">
      <f>IFERROR(IF(ISERROR(SEARCH("dfgg",$B1675)),IF(H1676="",G1675+ROUNDUP(VLOOKUP(D1676,Feuil2!$B$2:$C$250,2,FALSE)*6,0)/6/24,G1675+ROUNDUP(VLOOKUP(D1676,Feuil2!$B$2:$C$250,2,FALSE)*6,0)/6/24+$I$1),G1675+(11/12/24)),"")</f>
    </oc>
    <nc r="G1676">
      <f>IFERROR(IF(ISERROR(SEARCH("dfgg",$B1675)),IF(H1676="",G1675+ROUNDUP(VLOOKUP(D1676,Feuil2!$B$2:$C$250,2,FALSE)*6,0)/6/24,G1675+ROUNDUP(VLOOKUP(D1676,Feuil2!$B$2:$C$250,2,FALSE)*6,0)/6/24+$I$1),G1675+(11/12/24)),"")</f>
    </nc>
  </rcc>
  <rcc rId="1850" sId="2">
    <oc r="G1677">
      <f>IFERROR(IF(ISERROR(SEARCH("dfgg",$B1676)),IF(H1677="",G1676+ROUNDUP(VLOOKUP(D1677,Feuil2!$B$2:$C$250,2,FALSE)*6,0)/6/24,G1676+ROUNDUP(VLOOKUP(D1677,Feuil2!$B$2:$C$250,2,FALSE)*6,0)/6/24+$I$1),G1676+(11/12/24)),"")</f>
    </oc>
    <nc r="G1677">
      <f>IFERROR(IF(ISERROR(SEARCH("dfgg",$B1676)),IF(H1677="",G1676+ROUNDUP(VLOOKUP(D1677,Feuil2!$B$2:$C$250,2,FALSE)*6,0)/6/24,G1676+ROUNDUP(VLOOKUP(D1677,Feuil2!$B$2:$C$250,2,FALSE)*6,0)/6/24+$I$1),G1676+(11/12/24)),"")</f>
    </nc>
  </rcc>
  <rcc rId="1851" sId="2">
    <oc r="G1678">
      <f>IFERROR(IF(ISERROR(SEARCH("dfgg",$B1676)),IF(H1678="",G1676+ROUNDUP(VLOOKUP(D1678,Feuil2!$B$2:$C$250,2,FALSE)*6,0)/6/24,G1676+ROUNDUP(VLOOKUP(D1678,Feuil2!$B$2:$C$250,2,FALSE)*6,0)/6/24+$I$1),G1676+(11/12/24)),"")</f>
    </oc>
    <nc r="G1678">
      <f>IFERROR(IF(ISERROR(SEARCH("dfgg",$B1677)),IF(H1678="",G1677+ROUNDUP(VLOOKUP(D1678,Feuil2!$B$2:$C$250,2,FALSE)*6,0)/6/24,G1677+ROUNDUP(VLOOKUP(D1678,Feuil2!$B$2:$C$250,2,FALSE)*6,0)/6/24+$I$1),G1677+(11/12/24)),"")</f>
    </nc>
  </rcc>
  <rcc rId="1852" sId="2">
    <oc r="G1679">
      <f>IFERROR(IF(ISERROR(SEARCH("dfgg",$B1678)),IF(H1679="",G1678+ROUNDUP(VLOOKUP(D1679,Feuil2!$B$2:$C$250,2,FALSE)*6,0)/6/24,G1678+ROUNDUP(VLOOKUP(D1679,Feuil2!$B$2:$C$250,2,FALSE)*6,0)/6/24+$I$1),G1678+(11/12/24)),"")</f>
    </oc>
    <nc r="G1679">
      <f>IFERROR(IF(ISERROR(SEARCH("dfgg",$B1678)),IF(H1679="",G1678+ROUNDUP(VLOOKUP(D1679,Feuil2!$B$2:$C$250,2,FALSE)*6,0)/6/24,G1678+ROUNDUP(VLOOKUP(D1679,Feuil2!$B$2:$C$250,2,FALSE)*6,0)/6/24+$I$1),G1678+(11/12/24)),"")</f>
    </nc>
  </rcc>
  <rcc rId="1853" sId="2">
    <oc r="G1680">
      <f>IFERROR(IF(ISERROR(SEARCH("dfgg",$B1679)),IF(H1680="",G1679+ROUNDUP(VLOOKUP(D1680,Feuil2!$B$2:$C$250,2,FALSE)*6,0)/6/24,G1679+ROUNDUP(VLOOKUP(D1680,Feuil2!$B$2:$C$250,2,FALSE)*6,0)/6/24+$I$1),G1679+(11/12/24)),"")</f>
    </oc>
    <nc r="G1680">
      <f>IFERROR(IF(ISERROR(SEARCH("dfgg",$B1679)),IF(H1680="",G1679+ROUNDUP(VLOOKUP(D1680,Feuil2!$B$2:$C$250,2,FALSE)*6,0)/6/24,G1679+ROUNDUP(VLOOKUP(D1680,Feuil2!$B$2:$C$250,2,FALSE)*6,0)/6/24+$I$1),G1679+(11/12/24)),"")</f>
    </nc>
  </rcc>
  <rcc rId="1854" sId="2">
    <oc r="G1681">
      <f>IFERROR(IF(ISERROR(SEARCH("dfgg",$B1680)),IF(H1681="",G1680+ROUNDUP(VLOOKUP(D1681,Feuil2!$B$2:$C$250,2,FALSE)*6,0)/6/24,G1680+ROUNDUP(VLOOKUP(D1681,Feuil2!$B$2:$C$250,2,FALSE)*6,0)/6/24+$I$1),G1680+(11/12/24)),"")</f>
    </oc>
    <nc r="G1681">
      <f>IFERROR(IF(ISERROR(SEARCH("dfgg",$B1680)),IF(H1681="",G1680+ROUNDUP(VLOOKUP(D1681,Feuil2!$B$2:$C$250,2,FALSE)*6,0)/6/24,G1680+ROUNDUP(VLOOKUP(D1681,Feuil2!$B$2:$C$250,2,FALSE)*6,0)/6/24+$I$1),G1680+(11/12/24)),"")</f>
    </nc>
  </rcc>
  <rcc rId="1855" sId="2">
    <oc r="G1682">
      <f>IFERROR(IF(ISERROR(SEARCH("dfgg",$B1620)),IF(H1682="",G1620+ROUNDUP(VLOOKUP(D1682,Feuil2!$B$2:$C$250,2,FALSE)*6,0)/6/24,G1620+ROUNDUP(VLOOKUP(D1682,Feuil2!$B$2:$C$250,2,FALSE)*6,0)/6/24+$I$1),G1620+(11/12/24)),"")</f>
    </oc>
    <nc r="G1682">
      <f>IFERROR(IF(ISERROR(SEARCH("dfgg",$B1681)),IF(H1682="",G1681+ROUNDUP(VLOOKUP(D1682,Feuil2!$B$2:$C$250,2,FALSE)*6,0)/6/24,G1681+ROUNDUP(VLOOKUP(D1682,Feuil2!$B$2:$C$250,2,FALSE)*6,0)/6/24+$I$1),G1681+(11/12/24)),"")</f>
    </nc>
  </rcc>
  <rcc rId="1856" sId="2">
    <oc r="G1683">
      <f>IFERROR(IF(ISERROR(SEARCH("dfgg",$B1681)),IF(H1683="",G1681+ROUNDUP(VLOOKUP(D1683,Feuil2!$B$2:$C$250,2,FALSE)*6,0)/6/24,G1681+ROUNDUP(VLOOKUP(D1683,Feuil2!$B$2:$C$250,2,FALSE)*6,0)/6/24+$I$1),G1681+(11/12/24)),"")</f>
    </oc>
    <nc r="G1683">
      <f>IFERROR(IF(ISERROR(SEARCH("dfgg",$B1682)),IF(H1683="",G1682+ROUNDUP(VLOOKUP(D1683,Feuil2!$B$2:$C$250,2,FALSE)*6,0)/6/24,G1682+ROUNDUP(VLOOKUP(D1683,Feuil2!$B$2:$C$250,2,FALSE)*6,0)/6/24+$I$1),G1682+(11/12/24)),"")</f>
    </nc>
  </rcc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61" sId="2">
    <nc r="H1635" t="inlineStr">
      <is>
        <t>[GLACIER]</t>
      </is>
    </nc>
  </rcc>
  <rcc rId="1862" sId="2">
    <nc r="H1636" t="inlineStr">
      <is>
        <t>[GLACIER]</t>
      </is>
    </nc>
  </rcc>
  <rcc rId="1863" sId="2">
    <nc r="H1637" t="inlineStr">
      <is>
        <t>[GLACIER]</t>
      </is>
    </nc>
  </rcc>
  <rcc rId="1864" sId="2">
    <nc r="H1638" t="inlineStr">
      <is>
        <t>[GLACIER]</t>
      </is>
    </nc>
  </rcc>
  <rcc rId="1865" sId="2">
    <nc r="H1639" t="inlineStr">
      <is>
        <t>[GLACIER]</t>
      </is>
    </nc>
  </rcc>
  <rcc rId="1866" sId="2">
    <oc r="H1634" t="inlineStr">
      <is>
        <t>14H lundi 29.0</t>
      </is>
    </oc>
    <nc r="H1634" t="inlineStr">
      <is>
        <t>[GLACIER] démarrage 14H lundi 29.07.2019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67" sId="2" ref="A1653:XFD1661" action="insertRow">
    <undo index="65535" exp="area" ref3D="1" dr="$F$1:$F$1048576" dn="Z_F75A0FC8_0A1B_4DE0_9A32_5143F6752B3E_.wvu.Cols" sId="2"/>
  </rrc>
  <rm rId="1868" sheetId="2" source="A1689:XFD1697" destination="A1653:XFD1661" sourceSheetId="2">
    <rfmt sheetId="2" xfDxf="1" sqref="A1653:XFD1653" start="0" length="0">
      <dxf>
        <alignment horizontal="center" vertical="center"/>
      </dxf>
    </rfmt>
    <rfmt sheetId="2" xfDxf="1" sqref="A1654:XFD1654" start="0" length="0">
      <dxf>
        <alignment horizontal="center" vertical="center"/>
      </dxf>
    </rfmt>
    <rfmt sheetId="2" xfDxf="1" sqref="A1655:XFD1655" start="0" length="0">
      <dxf>
        <alignment horizontal="center" vertical="center"/>
      </dxf>
    </rfmt>
    <rfmt sheetId="2" xfDxf="1" sqref="A1656:XFD1656" start="0" length="0">
      <dxf>
        <alignment horizontal="center" vertical="center"/>
      </dxf>
    </rfmt>
    <rfmt sheetId="2" xfDxf="1" sqref="A1657:XFD1657" start="0" length="0">
      <dxf>
        <alignment horizontal="center" vertical="center"/>
      </dxf>
    </rfmt>
    <rfmt sheetId="2" xfDxf="1" sqref="A1658:XFD1658" start="0" length="0">
      <dxf>
        <alignment horizontal="center" vertical="center"/>
      </dxf>
    </rfmt>
    <rfmt sheetId="2" xfDxf="1" sqref="A1659:XFD1659" start="0" length="0">
      <dxf>
        <alignment horizontal="center" vertical="center"/>
      </dxf>
    </rfmt>
    <rfmt sheetId="2" xfDxf="1" sqref="A1660:XFD1660" start="0" length="0">
      <dxf>
        <alignment horizontal="center" vertical="center"/>
      </dxf>
    </rfmt>
    <rfmt sheetId="2" xfDxf="1" sqref="A1661:XFD1661" start="0" length="0">
      <dxf>
        <alignment horizontal="center" vertical="center"/>
      </dxf>
    </rfmt>
    <rfmt sheetId="2" sqref="A165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53" start="0" length="0">
      <dxf>
        <font>
          <b/>
          <sz val="11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53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653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653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653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53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653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53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53" start="0" length="0">
      <dxf>
        <numFmt numFmtId="167" formatCode="dd\.mm\.yyyy;@"/>
      </dxf>
    </rfmt>
    <rfmt sheetId="2" sqref="L1653" start="0" length="0">
      <dxf>
        <numFmt numFmtId="19" formatCode="dd/mm/yyyy"/>
      </dxf>
    </rfmt>
    <rfmt sheetId="2" sqref="A165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54" start="0" length="0">
      <dxf>
        <font>
          <b/>
          <sz val="11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54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654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654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654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54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654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54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54" start="0" length="0">
      <dxf>
        <numFmt numFmtId="167" formatCode="dd\.mm\.yyyy;@"/>
      </dxf>
    </rfmt>
    <rfmt sheetId="2" sqref="L1654" start="0" length="0">
      <dxf>
        <numFmt numFmtId="19" formatCode="dd/mm/yyyy"/>
      </dxf>
    </rfmt>
    <rfmt sheetId="2" sqref="A165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55" start="0" length="0">
      <dxf>
        <font>
          <b/>
          <sz val="11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55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655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655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655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55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655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55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55" start="0" length="0">
      <dxf>
        <numFmt numFmtId="167" formatCode="dd\.mm\.yyyy;@"/>
      </dxf>
    </rfmt>
    <rfmt sheetId="2" sqref="L1655" start="0" length="0">
      <dxf>
        <numFmt numFmtId="19" formatCode="dd/mm/yyyy"/>
      </dxf>
    </rfmt>
    <rfmt sheetId="2" sqref="A165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56" start="0" length="0">
      <dxf>
        <font>
          <b/>
          <sz val="11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56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656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656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656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56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656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56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56" start="0" length="0">
      <dxf>
        <numFmt numFmtId="167" formatCode="dd\.mm\.yyyy;@"/>
      </dxf>
    </rfmt>
    <rfmt sheetId="2" sqref="L1656" start="0" length="0">
      <dxf>
        <numFmt numFmtId="19" formatCode="dd/mm/yyyy"/>
      </dxf>
    </rfmt>
    <rfmt sheetId="2" sqref="A165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57" start="0" length="0">
      <dxf>
        <font>
          <b/>
          <sz val="11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57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657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657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657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57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657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57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57" start="0" length="0">
      <dxf>
        <numFmt numFmtId="167" formatCode="dd\.mm\.yyyy;@"/>
      </dxf>
    </rfmt>
    <rfmt sheetId="2" sqref="L1657" start="0" length="0">
      <dxf>
        <numFmt numFmtId="19" formatCode="dd/mm/yyyy"/>
      </dxf>
    </rfmt>
    <rfmt sheetId="2" sqref="A165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58" start="0" length="0">
      <dxf>
        <font>
          <b/>
          <sz val="11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58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658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658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658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58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658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58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58" start="0" length="0">
      <dxf>
        <numFmt numFmtId="167" formatCode="dd\.mm\.yyyy;@"/>
      </dxf>
    </rfmt>
    <rfmt sheetId="2" sqref="L1658" start="0" length="0">
      <dxf>
        <numFmt numFmtId="19" formatCode="dd/mm/yyyy"/>
      </dxf>
    </rfmt>
    <rfmt sheetId="2" sqref="A165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59" start="0" length="0">
      <dxf>
        <font>
          <b/>
          <sz val="11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59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659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659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659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59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659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59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59" start="0" length="0">
      <dxf>
        <numFmt numFmtId="167" formatCode="dd\.mm\.yyyy;@"/>
      </dxf>
    </rfmt>
    <rfmt sheetId="2" sqref="L1659" start="0" length="0">
      <dxf>
        <numFmt numFmtId="19" formatCode="dd/mm/yyyy"/>
      </dxf>
    </rfmt>
    <rfmt sheetId="2" sqref="A166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60" start="0" length="0">
      <dxf>
        <font>
          <b/>
          <sz val="11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60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660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660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660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60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660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60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60" start="0" length="0">
      <dxf>
        <numFmt numFmtId="167" formatCode="dd\.mm\.yyyy;@"/>
      </dxf>
    </rfmt>
    <rfmt sheetId="2" sqref="L1660" start="0" length="0">
      <dxf>
        <numFmt numFmtId="19" formatCode="dd/mm/yyyy"/>
      </dxf>
    </rfmt>
    <rfmt sheetId="2" sqref="A166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61" start="0" length="0">
      <dxf>
        <font>
          <b/>
          <sz val="11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61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661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661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661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61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661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61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61" start="0" length="0">
      <dxf>
        <numFmt numFmtId="167" formatCode="dd\.mm\.yyyy;@"/>
      </dxf>
    </rfmt>
    <rfmt sheetId="2" sqref="L1661" start="0" length="0">
      <dxf>
        <numFmt numFmtId="19" formatCode="dd/mm/yyyy"/>
      </dxf>
    </rfmt>
  </rm>
  <rrc rId="1869" sId="2" ref="A1689:XFD1689" action="deleteRow">
    <undo index="65535" exp="area" ref3D="1" dr="$F$1:$F$1048576" dn="Z_F75A0FC8_0A1B_4DE0_9A32_5143F6752B3E_.wvu.Cols" sId="2"/>
    <rfmt sheetId="2" xfDxf="1" sqref="A1689:XFD1689" start="0" length="0">
      <dxf>
        <alignment horizontal="center" vertical="center"/>
      </dxf>
    </rfmt>
    <rfmt sheetId="2" sqref="A168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689" start="0" length="0">
      <dxf>
        <font>
          <sz val="10"/>
          <color auto="1"/>
          <name val="MS Sans Serif"/>
          <family val="2"/>
          <scheme val="none"/>
        </font>
      </dxf>
    </rfmt>
    <rfmt sheetId="2" sqref="C1689" start="0" length="0">
      <dxf>
        <alignment horizontal="general" vertical="bottom"/>
      </dxf>
    </rfmt>
    <rfmt sheetId="2" sqref="D1689" start="0" length="0">
      <dxf>
        <font>
          <sz val="10"/>
          <color auto="1"/>
          <name val="MS Sans Serif"/>
          <family val="2"/>
          <scheme val="none"/>
        </font>
      </dxf>
    </rfmt>
    <rfmt sheetId="2" sqref="E1689" start="0" length="0">
      <dxf>
        <font>
          <sz val="10"/>
          <color auto="1"/>
          <name val="MS Sans Serif"/>
          <family val="2"/>
          <scheme val="none"/>
        </font>
      </dxf>
    </rfmt>
    <rfmt sheetId="2" sqref="F1689" start="0" length="0">
      <dxf>
        <font>
          <sz val="10"/>
          <color auto="1"/>
          <name val="MS Sans Serif"/>
          <family val="2"/>
          <scheme val="none"/>
        </font>
      </dxf>
    </rfmt>
    <rfmt sheetId="2" sqref="G1689" start="0" length="0">
      <dxf>
        <font>
          <sz val="10"/>
          <color auto="1"/>
          <name val="MS Sans Serif"/>
          <family val="2"/>
          <scheme val="none"/>
        </font>
      </dxf>
    </rfmt>
    <rfmt sheetId="2" sqref="H168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689" start="0" length="0">
      <dxf>
        <numFmt numFmtId="167" formatCode="dd\.mm\.yyyy;@"/>
      </dxf>
    </rfmt>
  </rrc>
  <rrc rId="1870" sId="2" ref="A1689:XFD1689" action="deleteRow">
    <undo index="65535" exp="area" ref3D="1" dr="$F$1:$F$1048576" dn="Z_F75A0FC8_0A1B_4DE0_9A32_5143F6752B3E_.wvu.Cols" sId="2"/>
    <rfmt sheetId="2" xfDxf="1" sqref="A1689:XFD1689" start="0" length="0">
      <dxf>
        <alignment horizontal="center" vertical="center"/>
      </dxf>
    </rfmt>
    <rfmt sheetId="2" sqref="A168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689" start="0" length="0">
      <dxf>
        <font>
          <sz val="10"/>
          <color auto="1"/>
          <name val="MS Sans Serif"/>
          <family val="2"/>
          <scheme val="none"/>
        </font>
      </dxf>
    </rfmt>
    <rfmt sheetId="2" sqref="C1689" start="0" length="0">
      <dxf>
        <alignment horizontal="general" vertical="bottom"/>
      </dxf>
    </rfmt>
    <rfmt sheetId="2" sqref="D1689" start="0" length="0">
      <dxf>
        <font>
          <sz val="10"/>
          <color auto="1"/>
          <name val="MS Sans Serif"/>
          <family val="2"/>
          <scheme val="none"/>
        </font>
      </dxf>
    </rfmt>
    <rfmt sheetId="2" sqref="E1689" start="0" length="0">
      <dxf>
        <font>
          <sz val="10"/>
          <color auto="1"/>
          <name val="MS Sans Serif"/>
          <family val="2"/>
          <scheme val="none"/>
        </font>
      </dxf>
    </rfmt>
    <rfmt sheetId="2" sqref="F1689" start="0" length="0">
      <dxf>
        <font>
          <sz val="10"/>
          <color auto="1"/>
          <name val="MS Sans Serif"/>
          <family val="2"/>
          <scheme val="none"/>
        </font>
      </dxf>
    </rfmt>
    <rfmt sheetId="2" sqref="G1689" start="0" length="0">
      <dxf>
        <font>
          <sz val="10"/>
          <color auto="1"/>
          <name val="MS Sans Serif"/>
          <family val="2"/>
          <scheme val="none"/>
        </font>
      </dxf>
    </rfmt>
    <rfmt sheetId="2" sqref="H168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689" start="0" length="0">
      <dxf>
        <numFmt numFmtId="167" formatCode="dd\.mm\.yyyy;@"/>
      </dxf>
    </rfmt>
  </rrc>
  <rrc rId="1871" sId="2" ref="A1689:XFD1689" action="deleteRow">
    <undo index="65535" exp="area" ref3D="1" dr="$F$1:$F$1048576" dn="Z_F75A0FC8_0A1B_4DE0_9A32_5143F6752B3E_.wvu.Cols" sId="2"/>
    <rfmt sheetId="2" xfDxf="1" sqref="A1689:XFD1689" start="0" length="0">
      <dxf>
        <alignment horizontal="center" vertical="center"/>
      </dxf>
    </rfmt>
    <rfmt sheetId="2" sqref="A168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689" start="0" length="0">
      <dxf>
        <font>
          <sz val="10"/>
          <color auto="1"/>
          <name val="MS Sans Serif"/>
          <family val="2"/>
          <scheme val="none"/>
        </font>
      </dxf>
    </rfmt>
    <rfmt sheetId="2" sqref="C1689" start="0" length="0">
      <dxf>
        <alignment horizontal="general" vertical="bottom"/>
      </dxf>
    </rfmt>
    <rfmt sheetId="2" sqref="D1689" start="0" length="0">
      <dxf>
        <font>
          <sz val="10"/>
          <color auto="1"/>
          <name val="MS Sans Serif"/>
          <family val="2"/>
          <scheme val="none"/>
        </font>
      </dxf>
    </rfmt>
    <rfmt sheetId="2" sqref="E1689" start="0" length="0">
      <dxf>
        <font>
          <sz val="10"/>
          <color auto="1"/>
          <name val="MS Sans Serif"/>
          <family val="2"/>
          <scheme val="none"/>
        </font>
      </dxf>
    </rfmt>
    <rfmt sheetId="2" sqref="F1689" start="0" length="0">
      <dxf>
        <font>
          <sz val="10"/>
          <color auto="1"/>
          <name val="MS Sans Serif"/>
          <family val="2"/>
          <scheme val="none"/>
        </font>
      </dxf>
    </rfmt>
    <rfmt sheetId="2" sqref="G1689" start="0" length="0">
      <dxf>
        <font>
          <sz val="10"/>
          <color auto="1"/>
          <name val="MS Sans Serif"/>
          <family val="2"/>
          <scheme val="none"/>
        </font>
      </dxf>
    </rfmt>
    <rfmt sheetId="2" sqref="H168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689" start="0" length="0">
      <dxf>
        <numFmt numFmtId="167" formatCode="dd\.mm\.yyyy;@"/>
      </dxf>
    </rfmt>
  </rrc>
  <rrc rId="1872" sId="2" ref="A1689:XFD1689" action="deleteRow">
    <undo index="65535" exp="area" ref3D="1" dr="$F$1:$F$1048576" dn="Z_F75A0FC8_0A1B_4DE0_9A32_5143F6752B3E_.wvu.Cols" sId="2"/>
    <rfmt sheetId="2" xfDxf="1" sqref="A1689:XFD1689" start="0" length="0">
      <dxf>
        <alignment horizontal="center" vertical="center"/>
      </dxf>
    </rfmt>
    <rfmt sheetId="2" sqref="A168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689" start="0" length="0">
      <dxf>
        <font>
          <sz val="10"/>
          <color auto="1"/>
          <name val="MS Sans Serif"/>
          <family val="2"/>
          <scheme val="none"/>
        </font>
      </dxf>
    </rfmt>
    <rfmt sheetId="2" sqref="C1689" start="0" length="0">
      <dxf>
        <alignment horizontal="general" vertical="bottom"/>
      </dxf>
    </rfmt>
    <rfmt sheetId="2" sqref="D1689" start="0" length="0">
      <dxf>
        <font>
          <sz val="10"/>
          <color auto="1"/>
          <name val="MS Sans Serif"/>
          <family val="2"/>
          <scheme val="none"/>
        </font>
      </dxf>
    </rfmt>
    <rfmt sheetId="2" sqref="E1689" start="0" length="0">
      <dxf>
        <font>
          <sz val="10"/>
          <color auto="1"/>
          <name val="MS Sans Serif"/>
          <family val="2"/>
          <scheme val="none"/>
        </font>
      </dxf>
    </rfmt>
    <rfmt sheetId="2" sqref="F1689" start="0" length="0">
      <dxf>
        <font>
          <sz val="10"/>
          <color auto="1"/>
          <name val="MS Sans Serif"/>
          <family val="2"/>
          <scheme val="none"/>
        </font>
      </dxf>
    </rfmt>
    <rfmt sheetId="2" sqref="G1689" start="0" length="0">
      <dxf>
        <font>
          <sz val="10"/>
          <color auto="1"/>
          <name val="MS Sans Serif"/>
          <family val="2"/>
          <scheme val="none"/>
        </font>
      </dxf>
    </rfmt>
    <rfmt sheetId="2" sqref="H168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689" start="0" length="0">
      <dxf>
        <numFmt numFmtId="167" formatCode="dd\.mm\.yyyy;@"/>
      </dxf>
    </rfmt>
  </rrc>
  <rrc rId="1873" sId="2" ref="A1689:XFD1689" action="deleteRow">
    <undo index="65535" exp="area" ref3D="1" dr="$F$1:$F$1048576" dn="Z_F75A0FC8_0A1B_4DE0_9A32_5143F6752B3E_.wvu.Cols" sId="2"/>
    <rfmt sheetId="2" xfDxf="1" sqref="A1689:XFD1689" start="0" length="0">
      <dxf>
        <alignment horizontal="center" vertical="center"/>
      </dxf>
    </rfmt>
    <rfmt sheetId="2" sqref="A168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689" start="0" length="0">
      <dxf>
        <font>
          <sz val="10"/>
          <color auto="1"/>
          <name val="MS Sans Serif"/>
          <family val="2"/>
          <scheme val="none"/>
        </font>
      </dxf>
    </rfmt>
    <rfmt sheetId="2" sqref="C1689" start="0" length="0">
      <dxf>
        <alignment horizontal="general" vertical="bottom"/>
      </dxf>
    </rfmt>
    <rfmt sheetId="2" sqref="D1689" start="0" length="0">
      <dxf>
        <font>
          <sz val="10"/>
          <color auto="1"/>
          <name val="MS Sans Serif"/>
          <family val="2"/>
          <scheme val="none"/>
        </font>
      </dxf>
    </rfmt>
    <rfmt sheetId="2" sqref="E1689" start="0" length="0">
      <dxf>
        <font>
          <sz val="10"/>
          <color auto="1"/>
          <name val="MS Sans Serif"/>
          <family val="2"/>
          <scheme val="none"/>
        </font>
      </dxf>
    </rfmt>
    <rfmt sheetId="2" sqref="F1689" start="0" length="0">
      <dxf>
        <font>
          <sz val="10"/>
          <color auto="1"/>
          <name val="MS Sans Serif"/>
          <family val="2"/>
          <scheme val="none"/>
        </font>
      </dxf>
    </rfmt>
    <rfmt sheetId="2" sqref="G1689" start="0" length="0">
      <dxf>
        <font>
          <sz val="10"/>
          <color auto="1"/>
          <name val="MS Sans Serif"/>
          <family val="2"/>
          <scheme val="none"/>
        </font>
      </dxf>
    </rfmt>
    <rfmt sheetId="2" sqref="H168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689" start="0" length="0">
      <dxf>
        <numFmt numFmtId="167" formatCode="dd\.mm\.yyyy;@"/>
      </dxf>
    </rfmt>
  </rrc>
  <rrc rId="1874" sId="2" ref="A1689:XFD1689" action="deleteRow">
    <undo index="65535" exp="area" ref3D="1" dr="$F$1:$F$1048576" dn="Z_F75A0FC8_0A1B_4DE0_9A32_5143F6752B3E_.wvu.Cols" sId="2"/>
    <rfmt sheetId="2" xfDxf="1" sqref="A1689:XFD1689" start="0" length="0">
      <dxf>
        <alignment horizontal="center" vertical="center"/>
      </dxf>
    </rfmt>
    <rfmt sheetId="2" sqref="A168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689" start="0" length="0">
      <dxf>
        <font>
          <sz val="10"/>
          <color auto="1"/>
          <name val="MS Sans Serif"/>
          <family val="2"/>
          <scheme val="none"/>
        </font>
      </dxf>
    </rfmt>
    <rfmt sheetId="2" sqref="C1689" start="0" length="0">
      <dxf>
        <alignment horizontal="general" vertical="bottom"/>
      </dxf>
    </rfmt>
    <rfmt sheetId="2" sqref="D1689" start="0" length="0">
      <dxf>
        <font>
          <sz val="10"/>
          <color auto="1"/>
          <name val="MS Sans Serif"/>
          <family val="2"/>
          <scheme val="none"/>
        </font>
      </dxf>
    </rfmt>
    <rfmt sheetId="2" sqref="E1689" start="0" length="0">
      <dxf>
        <font>
          <sz val="10"/>
          <color auto="1"/>
          <name val="MS Sans Serif"/>
          <family val="2"/>
          <scheme val="none"/>
        </font>
      </dxf>
    </rfmt>
    <rfmt sheetId="2" sqref="F1689" start="0" length="0">
      <dxf>
        <font>
          <sz val="10"/>
          <color auto="1"/>
          <name val="MS Sans Serif"/>
          <family val="2"/>
          <scheme val="none"/>
        </font>
      </dxf>
    </rfmt>
    <rfmt sheetId="2" sqref="G1689" start="0" length="0">
      <dxf>
        <font>
          <sz val="10"/>
          <color auto="1"/>
          <name val="MS Sans Serif"/>
          <family val="2"/>
          <scheme val="none"/>
        </font>
      </dxf>
    </rfmt>
    <rfmt sheetId="2" sqref="H168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689" start="0" length="0">
      <dxf>
        <numFmt numFmtId="167" formatCode="dd\.mm\.yyyy;@"/>
      </dxf>
    </rfmt>
  </rrc>
  <rrc rId="1875" sId="2" ref="A1689:XFD1689" action="deleteRow">
    <undo index="65535" exp="area" ref3D="1" dr="$F$1:$F$1048576" dn="Z_F75A0FC8_0A1B_4DE0_9A32_5143F6752B3E_.wvu.Cols" sId="2"/>
    <rfmt sheetId="2" xfDxf="1" sqref="A1689:XFD1689" start="0" length="0">
      <dxf>
        <alignment horizontal="center" vertical="center"/>
      </dxf>
    </rfmt>
    <rfmt sheetId="2" sqref="A168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689" start="0" length="0">
      <dxf>
        <font>
          <sz val="10"/>
          <color auto="1"/>
          <name val="MS Sans Serif"/>
          <family val="2"/>
          <scheme val="none"/>
        </font>
      </dxf>
    </rfmt>
    <rfmt sheetId="2" sqref="C1689" start="0" length="0">
      <dxf>
        <alignment horizontal="general" vertical="bottom"/>
      </dxf>
    </rfmt>
    <rfmt sheetId="2" sqref="D1689" start="0" length="0">
      <dxf>
        <font>
          <sz val="10"/>
          <color auto="1"/>
          <name val="MS Sans Serif"/>
          <family val="2"/>
          <scheme val="none"/>
        </font>
      </dxf>
    </rfmt>
    <rfmt sheetId="2" sqref="E1689" start="0" length="0">
      <dxf>
        <font>
          <sz val="10"/>
          <color auto="1"/>
          <name val="MS Sans Serif"/>
          <family val="2"/>
          <scheme val="none"/>
        </font>
      </dxf>
    </rfmt>
    <rfmt sheetId="2" sqref="F1689" start="0" length="0">
      <dxf>
        <font>
          <sz val="10"/>
          <color auto="1"/>
          <name val="MS Sans Serif"/>
          <family val="2"/>
          <scheme val="none"/>
        </font>
      </dxf>
    </rfmt>
    <rfmt sheetId="2" sqref="G1689" start="0" length="0">
      <dxf>
        <font>
          <sz val="10"/>
          <color auto="1"/>
          <name val="MS Sans Serif"/>
          <family val="2"/>
          <scheme val="none"/>
        </font>
      </dxf>
    </rfmt>
    <rfmt sheetId="2" sqref="H168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689" start="0" length="0">
      <dxf>
        <numFmt numFmtId="167" formatCode="dd\.mm\.yyyy;@"/>
      </dxf>
    </rfmt>
  </rrc>
  <rrc rId="1876" sId="2" ref="A1689:XFD1689" action="deleteRow">
    <undo index="65535" exp="area" ref3D="1" dr="$F$1:$F$1048576" dn="Z_F75A0FC8_0A1B_4DE0_9A32_5143F6752B3E_.wvu.Cols" sId="2"/>
    <rfmt sheetId="2" xfDxf="1" sqref="A1689:XFD1689" start="0" length="0">
      <dxf>
        <alignment horizontal="center" vertical="center"/>
      </dxf>
    </rfmt>
    <rfmt sheetId="2" sqref="A168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689" start="0" length="0">
      <dxf>
        <font>
          <sz val="10"/>
          <color auto="1"/>
          <name val="MS Sans Serif"/>
          <family val="2"/>
          <scheme val="none"/>
        </font>
      </dxf>
    </rfmt>
    <rfmt sheetId="2" sqref="C1689" start="0" length="0">
      <dxf>
        <alignment horizontal="general" vertical="bottom"/>
      </dxf>
    </rfmt>
    <rfmt sheetId="2" sqref="D1689" start="0" length="0">
      <dxf>
        <font>
          <sz val="10"/>
          <color auto="1"/>
          <name val="MS Sans Serif"/>
          <family val="2"/>
          <scheme val="none"/>
        </font>
      </dxf>
    </rfmt>
    <rfmt sheetId="2" sqref="E1689" start="0" length="0">
      <dxf>
        <font>
          <sz val="10"/>
          <color auto="1"/>
          <name val="MS Sans Serif"/>
          <family val="2"/>
          <scheme val="none"/>
        </font>
      </dxf>
    </rfmt>
    <rfmt sheetId="2" sqref="F1689" start="0" length="0">
      <dxf>
        <font>
          <sz val="10"/>
          <color auto="1"/>
          <name val="MS Sans Serif"/>
          <family val="2"/>
          <scheme val="none"/>
        </font>
      </dxf>
    </rfmt>
    <rfmt sheetId="2" sqref="G1689" start="0" length="0">
      <dxf>
        <font>
          <sz val="10"/>
          <color auto="1"/>
          <name val="MS Sans Serif"/>
          <family val="2"/>
          <scheme val="none"/>
        </font>
      </dxf>
    </rfmt>
    <rfmt sheetId="2" sqref="H168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689" start="0" length="0">
      <dxf>
        <numFmt numFmtId="167" formatCode="dd\.mm\.yyyy;@"/>
      </dxf>
    </rfmt>
  </rrc>
  <rrc rId="1877" sId="2" ref="A1689:XFD1689" action="deleteRow">
    <undo index="65535" exp="area" ref3D="1" dr="$F$1:$F$1048576" dn="Z_F75A0FC8_0A1B_4DE0_9A32_5143F6752B3E_.wvu.Cols" sId="2"/>
    <rfmt sheetId="2" xfDxf="1" sqref="A1689:XFD1689" start="0" length="0">
      <dxf>
        <alignment horizontal="center" vertical="center"/>
      </dxf>
    </rfmt>
    <rfmt sheetId="2" sqref="A168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689" start="0" length="0">
      <dxf>
        <font>
          <sz val="10"/>
          <color auto="1"/>
          <name val="MS Sans Serif"/>
          <family val="2"/>
          <scheme val="none"/>
        </font>
      </dxf>
    </rfmt>
    <rfmt sheetId="2" sqref="C1689" start="0" length="0">
      <dxf>
        <alignment horizontal="general" vertical="bottom"/>
      </dxf>
    </rfmt>
    <rfmt sheetId="2" sqref="D1689" start="0" length="0">
      <dxf>
        <font>
          <sz val="10"/>
          <color auto="1"/>
          <name val="MS Sans Serif"/>
          <family val="2"/>
          <scheme val="none"/>
        </font>
      </dxf>
    </rfmt>
    <rfmt sheetId="2" sqref="E1689" start="0" length="0">
      <dxf>
        <font>
          <sz val="10"/>
          <color auto="1"/>
          <name val="MS Sans Serif"/>
          <family val="2"/>
          <scheme val="none"/>
        </font>
      </dxf>
    </rfmt>
    <rfmt sheetId="2" sqref="F1689" start="0" length="0">
      <dxf>
        <font>
          <sz val="10"/>
          <color auto="1"/>
          <name val="MS Sans Serif"/>
          <family val="2"/>
          <scheme val="none"/>
        </font>
      </dxf>
    </rfmt>
    <rfmt sheetId="2" sqref="G1689" start="0" length="0">
      <dxf>
        <font>
          <sz val="10"/>
          <color auto="1"/>
          <name val="MS Sans Serif"/>
          <family val="2"/>
          <scheme val="none"/>
        </font>
      </dxf>
    </rfmt>
    <rfmt sheetId="2" sqref="H168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689" start="0" length="0">
      <dxf>
        <numFmt numFmtId="167" formatCode="dd\.mm\.yyyy;@"/>
      </dxf>
    </rfmt>
  </rrc>
  <rrc rId="1878" sId="2" ref="A1662:XFD1662" action="insertRow">
    <undo index="65535" exp="area" ref3D="1" dr="$F$1:$F$1048576" dn="Z_F75A0FC8_0A1B_4DE0_9A32_5143F6752B3E_.wvu.Cols" sId="2"/>
  </rrc>
  <rm rId="1879" sheetId="2" source="A1653:XFD1653" destination="A1662:XFD1662" sourceSheetId="2">
    <rfmt sheetId="2" xfDxf="1" sqref="A1662:XFD1662" start="0" length="0">
      <dxf>
        <alignment horizontal="center" vertical="center"/>
      </dxf>
    </rfmt>
    <rfmt sheetId="2" sqref="A166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62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62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662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662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66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62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66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62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62" start="0" length="0">
      <dxf>
        <numFmt numFmtId="167" formatCode="dd\.mm\.yyyy;@"/>
      </dxf>
    </rfmt>
  </rm>
  <rrc rId="1880" sId="2" ref="A1653:XFD1653" action="deleteRow">
    <undo index="65535" exp="area" ref3D="1" dr="$F$1:$F$1048576" dn="Z_F75A0FC8_0A1B_4DE0_9A32_5143F6752B3E_.wvu.Cols" sId="2"/>
    <rfmt sheetId="2" xfDxf="1" sqref="A1653:XFD1653" start="0" length="0">
      <dxf>
        <alignment horizontal="center" vertical="center"/>
      </dxf>
    </rfmt>
    <rfmt sheetId="2" sqref="A165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653" start="0" length="0">
      <dxf>
        <font>
          <sz val="10"/>
          <color auto="1"/>
          <name val="MS Sans Serif"/>
          <family val="2"/>
          <scheme val="none"/>
        </font>
      </dxf>
    </rfmt>
    <rfmt sheetId="2" sqref="C1653" start="0" length="0">
      <dxf>
        <alignment horizontal="general" vertical="bottom"/>
      </dxf>
    </rfmt>
    <rfmt sheetId="2" sqref="D1653" start="0" length="0">
      <dxf>
        <font>
          <sz val="10"/>
          <color auto="1"/>
          <name val="MS Sans Serif"/>
          <family val="2"/>
          <scheme val="none"/>
        </font>
      </dxf>
    </rfmt>
    <rfmt sheetId="2" sqref="E1653" start="0" length="0">
      <dxf>
        <font>
          <sz val="10"/>
          <color auto="1"/>
          <name val="MS Sans Serif"/>
          <family val="2"/>
          <scheme val="none"/>
        </font>
      </dxf>
    </rfmt>
    <rfmt sheetId="2" sqref="F1653" start="0" length="0">
      <dxf>
        <font>
          <sz val="10"/>
          <color auto="1"/>
          <name val="MS Sans Serif"/>
          <family val="2"/>
          <scheme val="none"/>
        </font>
      </dxf>
    </rfmt>
    <rfmt sheetId="2" sqref="G1653" start="0" length="0">
      <dxf>
        <font>
          <sz val="10"/>
          <color auto="1"/>
          <name val="MS Sans Serif"/>
          <family val="2"/>
          <scheme val="none"/>
        </font>
      </dxf>
    </rfmt>
    <rfmt sheetId="2" sqref="H1653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653" start="0" length="0">
      <dxf>
        <numFmt numFmtId="167" formatCode="dd\.mm\.yyyy;@"/>
      </dxf>
    </rfmt>
  </rrc>
  <rrc rId="1881" sId="2" ref="A1642:XFD1650" action="insertRow">
    <undo index="65535" exp="area" ref3D="1" dr="$F$1:$F$1048576" dn="Z_F75A0FC8_0A1B_4DE0_9A32_5143F6752B3E_.wvu.Cols" sId="2"/>
  </rrc>
  <rm rId="1882" sheetId="2" source="A1662:XFD1670" destination="A1642:XFD1650" sourceSheetId="2">
    <rfmt sheetId="2" xfDxf="1" sqref="A1642:XFD1642" start="0" length="0">
      <dxf>
        <alignment horizontal="center" vertical="center"/>
      </dxf>
    </rfmt>
    <rfmt sheetId="2" xfDxf="1" sqref="A1643:XFD1643" start="0" length="0">
      <dxf>
        <alignment horizontal="center" vertical="center"/>
      </dxf>
    </rfmt>
    <rfmt sheetId="2" xfDxf="1" sqref="A1644:XFD1644" start="0" length="0">
      <dxf>
        <alignment horizontal="center" vertical="center"/>
      </dxf>
    </rfmt>
    <rfmt sheetId="2" xfDxf="1" sqref="A1645:XFD1645" start="0" length="0">
      <dxf>
        <alignment horizontal="center" vertical="center"/>
      </dxf>
    </rfmt>
    <rfmt sheetId="2" xfDxf="1" sqref="A1646:XFD1646" start="0" length="0">
      <dxf>
        <alignment horizontal="center" vertical="center"/>
      </dxf>
    </rfmt>
    <rfmt sheetId="2" xfDxf="1" sqref="A1647:XFD1647" start="0" length="0">
      <dxf>
        <alignment horizontal="center" vertical="center"/>
      </dxf>
    </rfmt>
    <rfmt sheetId="2" xfDxf="1" sqref="A1648:XFD1648" start="0" length="0">
      <dxf>
        <alignment horizontal="center" vertical="center"/>
      </dxf>
    </rfmt>
    <rfmt sheetId="2" xfDxf="1" sqref="A1649:XFD1649" start="0" length="0">
      <dxf>
        <alignment horizontal="center" vertical="center"/>
      </dxf>
    </rfmt>
    <rfmt sheetId="2" xfDxf="1" sqref="A1650:XFD1650" start="0" length="0">
      <dxf>
        <alignment horizontal="center" vertical="center"/>
      </dxf>
    </rfmt>
    <rfmt sheetId="2" sqref="A164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42" start="0" length="0">
      <dxf>
        <font>
          <b/>
          <sz val="11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42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642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642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642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42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642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42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42" start="0" length="0">
      <dxf>
        <numFmt numFmtId="167" formatCode="dd\.mm\.yyyy;@"/>
      </dxf>
    </rfmt>
    <rfmt sheetId="2" sqref="L1642" start="0" length="0">
      <dxf>
        <numFmt numFmtId="19" formatCode="dd/mm/yyyy"/>
      </dxf>
    </rfmt>
    <rfmt sheetId="2" sqref="A164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43" start="0" length="0">
      <dxf>
        <font>
          <b/>
          <sz val="11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43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643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643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643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43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643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43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43" start="0" length="0">
      <dxf>
        <numFmt numFmtId="167" formatCode="dd\.mm\.yyyy;@"/>
      </dxf>
    </rfmt>
    <rfmt sheetId="2" sqref="L1643" start="0" length="0">
      <dxf>
        <numFmt numFmtId="19" formatCode="dd/mm/yyyy"/>
      </dxf>
    </rfmt>
    <rfmt sheetId="2" sqref="A164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44" start="0" length="0">
      <dxf>
        <font>
          <b/>
          <sz val="11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44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644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644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644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44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644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44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44" start="0" length="0">
      <dxf>
        <numFmt numFmtId="167" formatCode="dd\.mm\.yyyy;@"/>
      </dxf>
    </rfmt>
    <rfmt sheetId="2" sqref="L1644" start="0" length="0">
      <dxf>
        <numFmt numFmtId="19" formatCode="dd/mm/yyyy"/>
      </dxf>
    </rfmt>
    <rfmt sheetId="2" sqref="A164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45" start="0" length="0">
      <dxf>
        <font>
          <b/>
          <sz val="11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45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645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645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645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45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645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45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45" start="0" length="0">
      <dxf>
        <numFmt numFmtId="167" formatCode="dd\.mm\.yyyy;@"/>
      </dxf>
    </rfmt>
    <rfmt sheetId="2" sqref="L1645" start="0" length="0">
      <dxf>
        <numFmt numFmtId="19" formatCode="dd/mm/yyyy"/>
      </dxf>
    </rfmt>
    <rfmt sheetId="2" sqref="A164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46" start="0" length="0">
      <dxf>
        <font>
          <b/>
          <sz val="11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46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646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646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646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46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646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46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46" start="0" length="0">
      <dxf>
        <numFmt numFmtId="167" formatCode="dd\.mm\.yyyy;@"/>
      </dxf>
    </rfmt>
    <rfmt sheetId="2" sqref="L1646" start="0" length="0">
      <dxf>
        <numFmt numFmtId="19" formatCode="dd/mm/yyyy"/>
      </dxf>
    </rfmt>
    <rfmt sheetId="2" sqref="A164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47" start="0" length="0">
      <dxf>
        <font>
          <b/>
          <sz val="11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47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647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647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647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47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647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47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47" start="0" length="0">
      <dxf>
        <numFmt numFmtId="167" formatCode="dd\.mm\.yyyy;@"/>
      </dxf>
    </rfmt>
    <rfmt sheetId="2" sqref="L1647" start="0" length="0">
      <dxf>
        <numFmt numFmtId="19" formatCode="dd/mm/yyyy"/>
      </dxf>
    </rfmt>
    <rfmt sheetId="2" sqref="A164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48" start="0" length="0">
      <dxf>
        <font>
          <b/>
          <sz val="11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48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648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648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648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48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648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48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48" start="0" length="0">
      <dxf>
        <numFmt numFmtId="167" formatCode="dd\.mm\.yyyy;@"/>
      </dxf>
    </rfmt>
    <rfmt sheetId="2" sqref="L1648" start="0" length="0">
      <dxf>
        <numFmt numFmtId="19" formatCode="dd/mm/yyyy"/>
      </dxf>
    </rfmt>
    <rfmt sheetId="2" sqref="A164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49" start="0" length="0">
      <dxf>
        <font>
          <b/>
          <sz val="11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49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649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649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649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49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649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49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49" start="0" length="0">
      <dxf>
        <numFmt numFmtId="167" formatCode="dd\.mm\.yyyy;@"/>
      </dxf>
    </rfmt>
    <rfmt sheetId="2" sqref="L1649" start="0" length="0">
      <dxf>
        <numFmt numFmtId="19" formatCode="dd/mm/yyyy"/>
      </dxf>
    </rfmt>
    <rfmt sheetId="2" sqref="A165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50" start="0" length="0">
      <dxf>
        <font>
          <b/>
          <sz val="11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50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650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650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650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50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650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50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50" start="0" length="0">
      <dxf>
        <numFmt numFmtId="167" formatCode="dd\.mm\.yyyy;@"/>
      </dxf>
    </rfmt>
    <rfmt sheetId="2" sqref="L1650" start="0" length="0">
      <dxf>
        <numFmt numFmtId="19" formatCode="dd/mm/yyyy"/>
      </dxf>
    </rfmt>
  </rm>
  <rrc rId="1883" sId="2" ref="A1662:XFD1662" action="deleteRow">
    <undo index="65535" exp="area" ref3D="1" dr="$F$1:$F$1048576" dn="Z_F75A0FC8_0A1B_4DE0_9A32_5143F6752B3E_.wvu.Cols" sId="2"/>
    <rfmt sheetId="2" xfDxf="1" sqref="A1662:XFD1662" start="0" length="0">
      <dxf>
        <alignment horizontal="center" vertical="center"/>
      </dxf>
    </rfmt>
    <rfmt sheetId="2" sqref="A166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662" start="0" length="0">
      <dxf>
        <font>
          <sz val="10"/>
          <color auto="1"/>
          <name val="MS Sans Serif"/>
          <family val="2"/>
          <scheme val="none"/>
        </font>
      </dxf>
    </rfmt>
    <rfmt sheetId="2" sqref="C1662" start="0" length="0">
      <dxf>
        <alignment horizontal="general" vertical="bottom"/>
      </dxf>
    </rfmt>
    <rfmt sheetId="2" sqref="D1662" start="0" length="0">
      <dxf>
        <font>
          <sz val="10"/>
          <color auto="1"/>
          <name val="MS Sans Serif"/>
          <family val="2"/>
          <scheme val="none"/>
        </font>
      </dxf>
    </rfmt>
    <rfmt sheetId="2" sqref="E1662" start="0" length="0">
      <dxf>
        <font>
          <sz val="10"/>
          <color auto="1"/>
          <name val="MS Sans Serif"/>
          <family val="2"/>
          <scheme val="none"/>
        </font>
      </dxf>
    </rfmt>
    <rfmt sheetId="2" sqref="F1662" start="0" length="0">
      <dxf>
        <font>
          <sz val="10"/>
          <color auto="1"/>
          <name val="MS Sans Serif"/>
          <family val="2"/>
          <scheme val="none"/>
        </font>
      </dxf>
    </rfmt>
    <rfmt sheetId="2" sqref="G1662" start="0" length="0">
      <dxf>
        <font>
          <sz val="10"/>
          <color auto="1"/>
          <name val="MS Sans Serif"/>
          <family val="2"/>
          <scheme val="none"/>
        </font>
      </dxf>
    </rfmt>
    <rfmt sheetId="2" sqref="H166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662" start="0" length="0">
      <dxf>
        <numFmt numFmtId="167" formatCode="dd\.mm\.yyyy;@"/>
      </dxf>
    </rfmt>
  </rrc>
  <rrc rId="1884" sId="2" ref="A1662:XFD1662" action="deleteRow">
    <undo index="65535" exp="area" ref3D="1" dr="$F$1:$F$1048576" dn="Z_F75A0FC8_0A1B_4DE0_9A32_5143F6752B3E_.wvu.Cols" sId="2"/>
    <rfmt sheetId="2" xfDxf="1" sqref="A1662:XFD1662" start="0" length="0">
      <dxf>
        <alignment horizontal="center" vertical="center"/>
      </dxf>
    </rfmt>
    <rfmt sheetId="2" sqref="A166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662" start="0" length="0">
      <dxf>
        <font>
          <sz val="10"/>
          <color auto="1"/>
          <name val="MS Sans Serif"/>
          <family val="2"/>
          <scheme val="none"/>
        </font>
      </dxf>
    </rfmt>
    <rfmt sheetId="2" sqref="C1662" start="0" length="0">
      <dxf>
        <alignment horizontal="general" vertical="bottom"/>
      </dxf>
    </rfmt>
    <rfmt sheetId="2" sqref="D1662" start="0" length="0">
      <dxf>
        <font>
          <sz val="10"/>
          <color auto="1"/>
          <name val="MS Sans Serif"/>
          <family val="2"/>
          <scheme val="none"/>
        </font>
      </dxf>
    </rfmt>
    <rfmt sheetId="2" sqref="E1662" start="0" length="0">
      <dxf>
        <font>
          <sz val="10"/>
          <color auto="1"/>
          <name val="MS Sans Serif"/>
          <family val="2"/>
          <scheme val="none"/>
        </font>
      </dxf>
    </rfmt>
    <rfmt sheetId="2" sqref="F1662" start="0" length="0">
      <dxf>
        <font>
          <sz val="10"/>
          <color auto="1"/>
          <name val="MS Sans Serif"/>
          <family val="2"/>
          <scheme val="none"/>
        </font>
      </dxf>
    </rfmt>
    <rfmt sheetId="2" sqref="G1662" start="0" length="0">
      <dxf>
        <font>
          <sz val="10"/>
          <color auto="1"/>
          <name val="MS Sans Serif"/>
          <family val="2"/>
          <scheme val="none"/>
        </font>
      </dxf>
    </rfmt>
    <rfmt sheetId="2" sqref="H166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662" start="0" length="0">
      <dxf>
        <numFmt numFmtId="167" formatCode="dd\.mm\.yyyy;@"/>
      </dxf>
    </rfmt>
  </rrc>
  <rrc rId="1885" sId="2" ref="A1662:XFD1662" action="deleteRow">
    <undo index="65535" exp="area" ref3D="1" dr="$F$1:$F$1048576" dn="Z_F75A0FC8_0A1B_4DE0_9A32_5143F6752B3E_.wvu.Cols" sId="2"/>
    <rfmt sheetId="2" xfDxf="1" sqref="A1662:XFD1662" start="0" length="0">
      <dxf>
        <alignment horizontal="center" vertical="center"/>
      </dxf>
    </rfmt>
    <rfmt sheetId="2" sqref="A166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662" start="0" length="0">
      <dxf>
        <font>
          <sz val="10"/>
          <color auto="1"/>
          <name val="MS Sans Serif"/>
          <family val="2"/>
          <scheme val="none"/>
        </font>
      </dxf>
    </rfmt>
    <rfmt sheetId="2" sqref="C1662" start="0" length="0">
      <dxf>
        <alignment horizontal="general" vertical="bottom"/>
      </dxf>
    </rfmt>
    <rfmt sheetId="2" sqref="D1662" start="0" length="0">
      <dxf>
        <font>
          <sz val="10"/>
          <color auto="1"/>
          <name val="MS Sans Serif"/>
          <family val="2"/>
          <scheme val="none"/>
        </font>
      </dxf>
    </rfmt>
    <rfmt sheetId="2" sqref="E1662" start="0" length="0">
      <dxf>
        <font>
          <sz val="10"/>
          <color auto="1"/>
          <name val="MS Sans Serif"/>
          <family val="2"/>
          <scheme val="none"/>
        </font>
      </dxf>
    </rfmt>
    <rfmt sheetId="2" sqref="F1662" start="0" length="0">
      <dxf>
        <font>
          <sz val="10"/>
          <color auto="1"/>
          <name val="MS Sans Serif"/>
          <family val="2"/>
          <scheme val="none"/>
        </font>
      </dxf>
    </rfmt>
    <rfmt sheetId="2" sqref="G1662" start="0" length="0">
      <dxf>
        <font>
          <sz val="10"/>
          <color auto="1"/>
          <name val="MS Sans Serif"/>
          <family val="2"/>
          <scheme val="none"/>
        </font>
      </dxf>
    </rfmt>
    <rfmt sheetId="2" sqref="H166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662" start="0" length="0">
      <dxf>
        <numFmt numFmtId="167" formatCode="dd\.mm\.yyyy;@"/>
      </dxf>
    </rfmt>
  </rrc>
  <rrc rId="1886" sId="2" ref="A1662:XFD1662" action="deleteRow">
    <undo index="65535" exp="area" ref3D="1" dr="$F$1:$F$1048576" dn="Z_F75A0FC8_0A1B_4DE0_9A32_5143F6752B3E_.wvu.Cols" sId="2"/>
    <rfmt sheetId="2" xfDxf="1" sqref="A1662:XFD1662" start="0" length="0">
      <dxf>
        <alignment horizontal="center" vertical="center"/>
      </dxf>
    </rfmt>
    <rfmt sheetId="2" sqref="A166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662" start="0" length="0">
      <dxf>
        <font>
          <sz val="10"/>
          <color auto="1"/>
          <name val="MS Sans Serif"/>
          <family val="2"/>
          <scheme val="none"/>
        </font>
      </dxf>
    </rfmt>
    <rfmt sheetId="2" sqref="C1662" start="0" length="0">
      <dxf>
        <alignment horizontal="general" vertical="bottom"/>
      </dxf>
    </rfmt>
    <rfmt sheetId="2" sqref="D1662" start="0" length="0">
      <dxf>
        <font>
          <sz val="10"/>
          <color auto="1"/>
          <name val="MS Sans Serif"/>
          <family val="2"/>
          <scheme val="none"/>
        </font>
      </dxf>
    </rfmt>
    <rfmt sheetId="2" sqref="E1662" start="0" length="0">
      <dxf>
        <font>
          <sz val="10"/>
          <color auto="1"/>
          <name val="MS Sans Serif"/>
          <family val="2"/>
          <scheme val="none"/>
        </font>
      </dxf>
    </rfmt>
    <rfmt sheetId="2" sqref="F1662" start="0" length="0">
      <dxf>
        <font>
          <sz val="10"/>
          <color auto="1"/>
          <name val="MS Sans Serif"/>
          <family val="2"/>
          <scheme val="none"/>
        </font>
      </dxf>
    </rfmt>
    <rfmt sheetId="2" sqref="G1662" start="0" length="0">
      <dxf>
        <font>
          <sz val="10"/>
          <color auto="1"/>
          <name val="MS Sans Serif"/>
          <family val="2"/>
          <scheme val="none"/>
        </font>
      </dxf>
    </rfmt>
    <rfmt sheetId="2" sqref="H166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662" start="0" length="0">
      <dxf>
        <numFmt numFmtId="167" formatCode="dd\.mm\.yyyy;@"/>
      </dxf>
    </rfmt>
  </rrc>
  <rrc rId="1887" sId="2" ref="A1662:XFD1662" action="deleteRow">
    <undo index="65535" exp="area" ref3D="1" dr="$F$1:$F$1048576" dn="Z_F75A0FC8_0A1B_4DE0_9A32_5143F6752B3E_.wvu.Cols" sId="2"/>
    <rfmt sheetId="2" xfDxf="1" sqref="A1662:XFD1662" start="0" length="0">
      <dxf>
        <alignment horizontal="center" vertical="center"/>
      </dxf>
    </rfmt>
    <rfmt sheetId="2" sqref="A166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662" start="0" length="0">
      <dxf>
        <font>
          <sz val="10"/>
          <color auto="1"/>
          <name val="MS Sans Serif"/>
          <family val="2"/>
          <scheme val="none"/>
        </font>
      </dxf>
    </rfmt>
    <rfmt sheetId="2" sqref="C1662" start="0" length="0">
      <dxf>
        <alignment horizontal="general" vertical="bottom"/>
      </dxf>
    </rfmt>
    <rfmt sheetId="2" sqref="D1662" start="0" length="0">
      <dxf>
        <font>
          <sz val="10"/>
          <color auto="1"/>
          <name val="MS Sans Serif"/>
          <family val="2"/>
          <scheme val="none"/>
        </font>
      </dxf>
    </rfmt>
    <rfmt sheetId="2" sqref="E1662" start="0" length="0">
      <dxf>
        <font>
          <sz val="10"/>
          <color auto="1"/>
          <name val="MS Sans Serif"/>
          <family val="2"/>
          <scheme val="none"/>
        </font>
      </dxf>
    </rfmt>
    <rfmt sheetId="2" sqref="F1662" start="0" length="0">
      <dxf>
        <font>
          <sz val="10"/>
          <color auto="1"/>
          <name val="MS Sans Serif"/>
          <family val="2"/>
          <scheme val="none"/>
        </font>
      </dxf>
    </rfmt>
    <rfmt sheetId="2" sqref="G1662" start="0" length="0">
      <dxf>
        <font>
          <sz val="10"/>
          <color auto="1"/>
          <name val="MS Sans Serif"/>
          <family val="2"/>
          <scheme val="none"/>
        </font>
      </dxf>
    </rfmt>
    <rfmt sheetId="2" sqref="H166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662" start="0" length="0">
      <dxf>
        <numFmt numFmtId="167" formatCode="dd\.mm\.yyyy;@"/>
      </dxf>
    </rfmt>
  </rrc>
  <rrc rId="1888" sId="2" ref="A1662:XFD1662" action="deleteRow">
    <undo index="65535" exp="area" ref3D="1" dr="$F$1:$F$1048576" dn="Z_F75A0FC8_0A1B_4DE0_9A32_5143F6752B3E_.wvu.Cols" sId="2"/>
    <rfmt sheetId="2" xfDxf="1" sqref="A1662:XFD1662" start="0" length="0">
      <dxf>
        <alignment horizontal="center" vertical="center"/>
      </dxf>
    </rfmt>
    <rfmt sheetId="2" sqref="A166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662" start="0" length="0">
      <dxf>
        <font>
          <sz val="10"/>
          <color auto="1"/>
          <name val="MS Sans Serif"/>
          <family val="2"/>
          <scheme val="none"/>
        </font>
      </dxf>
    </rfmt>
    <rfmt sheetId="2" sqref="C1662" start="0" length="0">
      <dxf>
        <alignment horizontal="general" vertical="bottom"/>
      </dxf>
    </rfmt>
    <rfmt sheetId="2" sqref="D1662" start="0" length="0">
      <dxf>
        <font>
          <sz val="10"/>
          <color auto="1"/>
          <name val="MS Sans Serif"/>
          <family val="2"/>
          <scheme val="none"/>
        </font>
      </dxf>
    </rfmt>
    <rfmt sheetId="2" sqref="E1662" start="0" length="0">
      <dxf>
        <font>
          <sz val="10"/>
          <color auto="1"/>
          <name val="MS Sans Serif"/>
          <family val="2"/>
          <scheme val="none"/>
        </font>
      </dxf>
    </rfmt>
    <rfmt sheetId="2" sqref="F1662" start="0" length="0">
      <dxf>
        <font>
          <sz val="10"/>
          <color auto="1"/>
          <name val="MS Sans Serif"/>
          <family val="2"/>
          <scheme val="none"/>
        </font>
      </dxf>
    </rfmt>
    <rfmt sheetId="2" sqref="G1662" start="0" length="0">
      <dxf>
        <font>
          <sz val="10"/>
          <color auto="1"/>
          <name val="MS Sans Serif"/>
          <family val="2"/>
          <scheme val="none"/>
        </font>
      </dxf>
    </rfmt>
    <rfmt sheetId="2" sqref="H166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662" start="0" length="0">
      <dxf>
        <numFmt numFmtId="167" formatCode="dd\.mm\.yyyy;@"/>
      </dxf>
    </rfmt>
  </rrc>
  <rrc rId="1889" sId="2" ref="A1662:XFD1662" action="deleteRow">
    <undo index="65535" exp="area" ref3D="1" dr="$F$1:$F$1048576" dn="Z_F75A0FC8_0A1B_4DE0_9A32_5143F6752B3E_.wvu.Cols" sId="2"/>
    <rfmt sheetId="2" xfDxf="1" sqref="A1662:XFD1662" start="0" length="0">
      <dxf>
        <alignment horizontal="center" vertical="center"/>
      </dxf>
    </rfmt>
    <rfmt sheetId="2" sqref="A166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662" start="0" length="0">
      <dxf>
        <font>
          <sz val="10"/>
          <color auto="1"/>
          <name val="MS Sans Serif"/>
          <family val="2"/>
          <scheme val="none"/>
        </font>
      </dxf>
    </rfmt>
    <rfmt sheetId="2" sqref="C1662" start="0" length="0">
      <dxf>
        <alignment horizontal="general" vertical="bottom"/>
      </dxf>
    </rfmt>
    <rfmt sheetId="2" sqref="D1662" start="0" length="0">
      <dxf>
        <font>
          <sz val="10"/>
          <color auto="1"/>
          <name val="MS Sans Serif"/>
          <family val="2"/>
          <scheme val="none"/>
        </font>
      </dxf>
    </rfmt>
    <rfmt sheetId="2" sqref="E1662" start="0" length="0">
      <dxf>
        <font>
          <sz val="10"/>
          <color auto="1"/>
          <name val="MS Sans Serif"/>
          <family val="2"/>
          <scheme val="none"/>
        </font>
      </dxf>
    </rfmt>
    <rfmt sheetId="2" sqref="F1662" start="0" length="0">
      <dxf>
        <font>
          <sz val="10"/>
          <color auto="1"/>
          <name val="MS Sans Serif"/>
          <family val="2"/>
          <scheme val="none"/>
        </font>
      </dxf>
    </rfmt>
    <rfmt sheetId="2" sqref="G1662" start="0" length="0">
      <dxf>
        <font>
          <sz val="10"/>
          <color auto="1"/>
          <name val="MS Sans Serif"/>
          <family val="2"/>
          <scheme val="none"/>
        </font>
      </dxf>
    </rfmt>
    <rfmt sheetId="2" sqref="H166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662" start="0" length="0">
      <dxf>
        <numFmt numFmtId="167" formatCode="dd\.mm\.yyyy;@"/>
      </dxf>
    </rfmt>
  </rrc>
  <rrc rId="1890" sId="2" ref="A1662:XFD1662" action="deleteRow">
    <undo index="65535" exp="area" ref3D="1" dr="$F$1:$F$1048576" dn="Z_F75A0FC8_0A1B_4DE0_9A32_5143F6752B3E_.wvu.Cols" sId="2"/>
    <rfmt sheetId="2" xfDxf="1" sqref="A1662:XFD1662" start="0" length="0">
      <dxf>
        <alignment horizontal="center" vertical="center"/>
      </dxf>
    </rfmt>
    <rfmt sheetId="2" sqref="A166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662" start="0" length="0">
      <dxf>
        <font>
          <sz val="10"/>
          <color auto="1"/>
          <name val="MS Sans Serif"/>
          <family val="2"/>
          <scheme val="none"/>
        </font>
      </dxf>
    </rfmt>
    <rfmt sheetId="2" sqref="C1662" start="0" length="0">
      <dxf>
        <alignment horizontal="general" vertical="bottom"/>
      </dxf>
    </rfmt>
    <rfmt sheetId="2" sqref="D1662" start="0" length="0">
      <dxf>
        <font>
          <sz val="10"/>
          <color auto="1"/>
          <name val="MS Sans Serif"/>
          <family val="2"/>
          <scheme val="none"/>
        </font>
      </dxf>
    </rfmt>
    <rfmt sheetId="2" sqref="E1662" start="0" length="0">
      <dxf>
        <font>
          <sz val="10"/>
          <color auto="1"/>
          <name val="MS Sans Serif"/>
          <family val="2"/>
          <scheme val="none"/>
        </font>
      </dxf>
    </rfmt>
    <rfmt sheetId="2" sqref="F1662" start="0" length="0">
      <dxf>
        <font>
          <sz val="10"/>
          <color auto="1"/>
          <name val="MS Sans Serif"/>
          <family val="2"/>
          <scheme val="none"/>
        </font>
      </dxf>
    </rfmt>
    <rfmt sheetId="2" sqref="G1662" start="0" length="0">
      <dxf>
        <font>
          <sz val="10"/>
          <color auto="1"/>
          <name val="MS Sans Serif"/>
          <family val="2"/>
          <scheme val="none"/>
        </font>
      </dxf>
    </rfmt>
    <rfmt sheetId="2" sqref="H166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662" start="0" length="0">
      <dxf>
        <numFmt numFmtId="167" formatCode="dd\.mm\.yyyy;@"/>
      </dxf>
    </rfmt>
  </rrc>
  <rrc rId="1891" sId="2" ref="A1662:XFD1662" action="deleteRow">
    <undo index="65535" exp="area" ref3D="1" dr="$F$1:$F$1048576" dn="Z_F75A0FC8_0A1B_4DE0_9A32_5143F6752B3E_.wvu.Cols" sId="2"/>
    <rfmt sheetId="2" xfDxf="1" sqref="A1662:XFD1662" start="0" length="0">
      <dxf>
        <alignment horizontal="center" vertical="center"/>
      </dxf>
    </rfmt>
    <rfmt sheetId="2" sqref="A166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662" start="0" length="0">
      <dxf>
        <font>
          <sz val="10"/>
          <color auto="1"/>
          <name val="MS Sans Serif"/>
          <family val="2"/>
          <scheme val="none"/>
        </font>
      </dxf>
    </rfmt>
    <rfmt sheetId="2" sqref="C1662" start="0" length="0">
      <dxf>
        <alignment horizontal="general" vertical="bottom"/>
      </dxf>
    </rfmt>
    <rfmt sheetId="2" sqref="D1662" start="0" length="0">
      <dxf>
        <font>
          <sz val="10"/>
          <color auto="1"/>
          <name val="MS Sans Serif"/>
          <family val="2"/>
          <scheme val="none"/>
        </font>
      </dxf>
    </rfmt>
    <rfmt sheetId="2" sqref="E1662" start="0" length="0">
      <dxf>
        <font>
          <sz val="10"/>
          <color auto="1"/>
          <name val="MS Sans Serif"/>
          <family val="2"/>
          <scheme val="none"/>
        </font>
      </dxf>
    </rfmt>
    <rfmt sheetId="2" sqref="F1662" start="0" length="0">
      <dxf>
        <font>
          <sz val="10"/>
          <color auto="1"/>
          <name val="MS Sans Serif"/>
          <family val="2"/>
          <scheme val="none"/>
        </font>
      </dxf>
    </rfmt>
    <rfmt sheetId="2" sqref="G1662" start="0" length="0">
      <dxf>
        <font>
          <sz val="10"/>
          <color auto="1"/>
          <name val="MS Sans Serif"/>
          <family val="2"/>
          <scheme val="none"/>
        </font>
      </dxf>
    </rfmt>
    <rfmt sheetId="2" sqref="H166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662" start="0" length="0">
      <dxf>
        <numFmt numFmtId="167" formatCode="dd\.mm\.yyyy;@"/>
      </dxf>
    </rfmt>
  </rrc>
  <rcc rId="1892" sId="2">
    <oc r="G1643">
      <f>IFERROR(IF(ISERROR(SEARCH("dfgg",$B1642)),IF(H1643="",G1642+ROUNDUP(VLOOKUP(D1643,Feuil2!$B$2:$C$250,2,FALSE)*6,0)/6/24,G1642+ROUNDUP(VLOOKUP(D1643,Feuil2!$B$2:$C$250,2,FALSE)*6,0)/6/24+$I$1),G1642+(11/12/24)),"")</f>
    </oc>
    <nc r="G1643">
      <f>IFERROR(IF(ISERROR(SEARCH("dfgg",$B1642)),IF(H1643="",G1642+ROUNDUP(VLOOKUP(D1643,Feuil2!$B$2:$C$250,2,FALSE)*6,0)/6/24,G1642+ROUNDUP(VLOOKUP(D1643,Feuil2!$B$2:$C$250,2,FALSE)*6,0)/6/24+$I$1),G1642+(11/12/24)),"")</f>
    </nc>
  </rcc>
  <rcc rId="1893" sId="2">
    <oc r="G1644">
      <f>IFERROR(IF(ISERROR(SEARCH("dfgg",$B1643)),IF(H1644="",G1643+ROUNDUP(VLOOKUP(D1644,Feuil2!$B$2:$C$250,2,FALSE)*6,0)/6/24,G1643+ROUNDUP(VLOOKUP(D1644,Feuil2!$B$2:$C$250,2,FALSE)*6,0)/6/24+$I$1),G1643+(11/12/24)),"")</f>
    </oc>
    <nc r="G1644">
      <f>IFERROR(IF(ISERROR(SEARCH("dfgg",$B1643)),IF(H1644="",G1643+ROUNDUP(VLOOKUP(D1644,Feuil2!$B$2:$C$250,2,FALSE)*6,0)/6/24,G1643+ROUNDUP(VLOOKUP(D1644,Feuil2!$B$2:$C$250,2,FALSE)*6,0)/6/24+$I$1),G1643+(11/12/24)),"")</f>
    </nc>
  </rcc>
  <rcc rId="1894" sId="2">
    <oc r="G1648">
      <f>IFERROR(IF(ISERROR(SEARCH("dfgg",$B1646)),IF(H1648="",G1646+ROUNDUP(VLOOKUP(D1648,Feuil2!$B$2:$C$250,2,FALSE)*6,0)/6/24,G1646+ROUNDUP(VLOOKUP(D1648,Feuil2!$B$2:$C$250,2,FALSE)*6,0)/6/24+$I$1),G1646+(11/12/24)),"")</f>
    </oc>
    <nc r="G1648">
      <f>IFERROR(IF(ISERROR(SEARCH("dfgg",$B1647)),IF(H1648="",G1647+ROUNDUP(VLOOKUP(D1648,Feuil2!$B$2:$C$250,2,FALSE)*6,0)/6/24,G1647+ROUNDUP(VLOOKUP(D1648,Feuil2!$B$2:$C$250,2,FALSE)*6,0)/6/24+$I$1),G1647+(11/12/24)),"")</f>
    </nc>
  </rcc>
  <rcc rId="1895" sId="2">
    <oc r="G1649">
      <f>IFERROR(IF(ISERROR(SEARCH("dfgg",$B1648)),IF(H1649="",G1648+ROUNDUP(VLOOKUP(D1649,Feuil2!$B$2:$C$250,2,FALSE)*6,0)/6/24,G1648+ROUNDUP(VLOOKUP(D1649,Feuil2!$B$2:$C$250,2,FALSE)*6,0)/6/24+$I$1),G1648+(11/12/24)),"")</f>
    </oc>
    <nc r="G1649">
      <f>IFERROR(IF(ISERROR(SEARCH("dfgg",$B1648)),IF(H1649="",G1648+ROUNDUP(VLOOKUP(D1649,Feuil2!$B$2:$C$250,2,FALSE)*6,0)/6/24,G1648+ROUNDUP(VLOOKUP(D1649,Feuil2!$B$2:$C$250,2,FALSE)*6,0)/6/24+$I$1),G1648+(11/12/24)),"")</f>
    </nc>
  </rcc>
  <rcc rId="1896" sId="2">
    <oc r="G1650">
      <f>IFERROR(IF(ISERROR(SEARCH("dfgg",$B1688)),IF(H1650="",G1688+ROUNDUP(VLOOKUP(D1650,Feuil2!$B$2:$C$250,2,FALSE)*6,0)/6/24,G1688+ROUNDUP(VLOOKUP(D1650,Feuil2!$B$2:$C$250,2,FALSE)*6,0)/6/24+$I$1),G1688+(11/12/24)),"")</f>
    </oc>
    <nc r="G1650">
      <f>IFERROR(IF(ISERROR(SEARCH("dfgg",$B1649)),IF(H1650="",G1649+ROUNDUP(VLOOKUP(D1650,Feuil2!$B$2:$C$250,2,FALSE)*6,0)/6/24,G1649+ROUNDUP(VLOOKUP(D1650,Feuil2!$B$2:$C$250,2,FALSE)*6,0)/6/24+$I$1),G1649+(11/12/24)),"")</f>
    </nc>
  </rcc>
  <rcc rId="1897" sId="2">
    <oc r="G1651">
      <f>IFERROR(IF(ISERROR(SEARCH("dfgg",$B1641)),IF(H1651="",G1641+ROUNDUP(VLOOKUP(D1651,Feuil2!$B$2:$C$250,2,FALSE)*6,0)/6/24,G1641+ROUNDUP(VLOOKUP(D1651,Feuil2!$B$2:$C$250,2,FALSE)*6,0)/6/24+$I$1),G1641+(11/12/24)),"")</f>
    </oc>
    <nc r="G1651">
      <f>IFERROR(IF(ISERROR(SEARCH("dfgg",$B1650)),IF(H1651="",G1650+ROUNDUP(VLOOKUP(D1651,Feuil2!$B$2:$C$250,2,FALSE)*6,0)/6/24,G1650+ROUNDUP(VLOOKUP(D1651,Feuil2!$B$2:$C$250,2,FALSE)*6,0)/6/24+$I$1),G1650+(11/12/24)),"")</f>
    </nc>
  </rcc>
  <rcc rId="1898" sId="2">
    <oc r="G1652">
      <f>IFERROR(IF(ISERROR(SEARCH("dfgg",$B1651)),IF(H1652="",G1651+ROUNDUP(VLOOKUP(D1652,Feuil2!$B$2:$C$250,2,FALSE)*6,0)/6/24,G1651+ROUNDUP(VLOOKUP(D1652,Feuil2!$B$2:$C$250,2,FALSE)*6,0)/6/24+$I$1),G1651+(11/12/24)),"")</f>
    </oc>
    <nc r="G1652">
      <f>IFERROR(IF(ISERROR(SEARCH("dfgg",$B1651)),IF(H1652="",G1651+ROUNDUP(VLOOKUP(D1652,Feuil2!$B$2:$C$250,2,FALSE)*6,0)/6/24,G1651+ROUNDUP(VLOOKUP(D1652,Feuil2!$B$2:$C$250,2,FALSE)*6,0)/6/24+$I$1),G1651+(11/12/24)),"")</f>
    </nc>
  </rcc>
  <rcc rId="1899" sId="2">
    <oc r="G1653">
      <f>IFERROR(IF(ISERROR(SEARCH("dfgg",$B1652)),IF(H1653="",G1652+ROUNDUP(VLOOKUP(D1653,Feuil2!$B$2:$C$250,2,FALSE)*6,0)/6/24,G1652+ROUNDUP(VLOOKUP(D1653,Feuil2!$B$2:$C$250,2,FALSE)*6,0)/6/24+$I$1),G1652+(11/12/24)),"")</f>
    </oc>
    <nc r="G1653">
      <f>IFERROR(IF(ISERROR(SEARCH("dfgg",$B1652)),IF(H1653="",G1652+ROUNDUP(VLOOKUP(D1653,Feuil2!$B$2:$C$250,2,FALSE)*6,0)/6/24,G1652+ROUNDUP(VLOOKUP(D1653,Feuil2!$B$2:$C$250,2,FALSE)*6,0)/6/24+$I$1),G1652+(11/12/24)),"")</f>
    </nc>
  </rcc>
  <rcc rId="1900" sId="2">
    <oc r="G1654">
      <f>IFERROR(IF(ISERROR(SEARCH("dfgg",$B1653)),IF(H1654="",G1653+ROUNDUP(VLOOKUP(D1654,Feuil2!$B$2:$C$250,2,FALSE)*6,0)/6/24,G1653+ROUNDUP(VLOOKUP(D1654,Feuil2!$B$2:$C$250,2,FALSE)*6,0)/6/24+$I$1),G1653+(11/12/24)),"")</f>
    </oc>
    <nc r="G1654">
      <f>IFERROR(IF(ISERROR(SEARCH("dfgg",$B1653)),IF(H1654="",G1653+ROUNDUP(VLOOKUP(D1654,Feuil2!$B$2:$C$250,2,FALSE)*6,0)/6/24,G1653+ROUNDUP(VLOOKUP(D1654,Feuil2!$B$2:$C$250,2,FALSE)*6,0)/6/24+$I$1),G1653+(11/12/24)),"")</f>
    </nc>
  </rcc>
  <rcc rId="1901" sId="2">
    <oc r="G1655">
      <f>IFERROR(IF(ISERROR(SEARCH("dfgg",$B1654)),IF(H1655="",G1654+ROUNDUP(VLOOKUP(D1655,Feuil2!$B$2:$C$250,2,FALSE)*6,0)/6/24,G1654+ROUNDUP(VLOOKUP(D1655,Feuil2!$B$2:$C$250,2,FALSE)*6,0)/6/24+$I$1),G1654+(11/12/24)),"")</f>
    </oc>
    <nc r="G1655">
      <f>IFERROR(IF(ISERROR(SEARCH("dfgg",$B1654)),IF(H1655="",G1654+ROUNDUP(VLOOKUP(D1655,Feuil2!$B$2:$C$250,2,FALSE)*6,0)/6/24,G1654+ROUNDUP(VLOOKUP(D1655,Feuil2!$B$2:$C$250,2,FALSE)*6,0)/6/24+$I$1),G1654+(11/12/24)),"")</f>
    </nc>
  </rcc>
  <rcc rId="1902" sId="2">
    <oc r="G1656">
      <f>IFERROR(IF(ISERROR(SEARCH("dfgg",$B1655)),IF(H1656="",G1655+ROUNDUP(VLOOKUP(D1656,Feuil2!$B$2:$C$250,2,FALSE)*6,0)/6/24,G1655+ROUNDUP(VLOOKUP(D1656,Feuil2!$B$2:$C$250,2,FALSE)*6,0)/6/24+$I$1),G1655+(11/12/24)),"")</f>
    </oc>
    <nc r="G1656">
      <f>IFERROR(IF(ISERROR(SEARCH("dfgg",$B1655)),IF(H1656="",G1655+ROUNDUP(VLOOKUP(D1656,Feuil2!$B$2:$C$250,2,FALSE)*6,0)/6/24,G1655+ROUNDUP(VLOOKUP(D1656,Feuil2!$B$2:$C$250,2,FALSE)*6,0)/6/24+$I$1),G1655+(11/12/24)),"")</f>
    </nc>
  </rcc>
  <rcc rId="1903" sId="2">
    <oc r="G1657">
      <f>IFERROR(IF(ISERROR(SEARCH("dfgg",$B1656)),IF(H1657="",G1656+ROUNDUP(VLOOKUP(D1657,Feuil2!$B$2:$C$250,2,FALSE)*6,0)/6/24,G1656+ROUNDUP(VLOOKUP(D1657,Feuil2!$B$2:$C$250,2,FALSE)*6,0)/6/24+$I$1),G1656+(11/12/24)),"")</f>
    </oc>
    <nc r="G1657">
      <f>IFERROR(IF(ISERROR(SEARCH("dfgg",$B1656)),IF(H1657="",G1656+ROUNDUP(VLOOKUP(D1657,Feuil2!$B$2:$C$250,2,FALSE)*6,0)/6/24,G1656+ROUNDUP(VLOOKUP(D1657,Feuil2!$B$2:$C$250,2,FALSE)*6,0)/6/24+$I$1),G1656+(11/12/24)),"")</f>
    </nc>
  </rcc>
  <rcc rId="1904" sId="2">
    <oc r="G1658">
      <f>IFERROR(IF(ISERROR(SEARCH("dfgg",$B1657)),IF(H1658="",G1657+ROUNDUP(VLOOKUP(D1658,Feuil2!$B$2:$C$250,2,FALSE)*6,0)/6/24,G1657+ROUNDUP(VLOOKUP(D1658,Feuil2!$B$2:$C$250,2,FALSE)*6,0)/6/24+$I$1),G1657+(11/12/24)),"")</f>
    </oc>
    <nc r="G1658">
      <f>IFERROR(IF(ISERROR(SEARCH("dfgg",$B1657)),IF(H1658="",G1657+ROUNDUP(VLOOKUP(D1658,Feuil2!$B$2:$C$250,2,FALSE)*6,0)/6/24,G1657+ROUNDUP(VLOOKUP(D1658,Feuil2!$B$2:$C$250,2,FALSE)*6,0)/6/24+$I$1),G1657+(11/12/24)),"")</f>
    </nc>
  </rcc>
  <rcc rId="1905" sId="2">
    <oc r="G1659">
      <f>IFERROR(IF(ISERROR(SEARCH("dfgg",$B1658)),IF(H1659="",G1658+ROUNDUP(VLOOKUP(D1659,Feuil2!$B$2:$C$250,2,FALSE)*6,0)/6/24,G1658+ROUNDUP(VLOOKUP(D1659,Feuil2!$B$2:$C$250,2,FALSE)*6,0)/6/24+$I$1),G1658+(11/12/24)),"")</f>
    </oc>
    <nc r="G1659">
      <f>IFERROR(IF(ISERROR(SEARCH("dfgg",$B1658)),IF(H1659="",G1658+ROUNDUP(VLOOKUP(D1659,Feuil2!$B$2:$C$250,2,FALSE)*6,0)/6/24,G1658+ROUNDUP(VLOOKUP(D1659,Feuil2!$B$2:$C$250,2,FALSE)*6,0)/6/24+$I$1),G1658+(11/12/24)),"")</f>
    </nc>
  </rcc>
  <rcc rId="1906" sId="2">
    <oc r="G1660">
      <f>IFERROR(IF(ISERROR(SEARCH("dfgg",$B1659)),IF(H1660="",G1659+ROUNDUP(VLOOKUP(D1660,Feuil2!$B$2:$C$250,2,FALSE)*6,0)/6/24,G1659+ROUNDUP(VLOOKUP(D1660,Feuil2!$B$2:$C$250,2,FALSE)*6,0)/6/24+$I$1),G1659+(11/12/24)),"")</f>
    </oc>
    <nc r="G1660">
      <f>IFERROR(IF(ISERROR(SEARCH("dfgg",$B1659)),IF(H1660="",G1659+ROUNDUP(VLOOKUP(D1660,Feuil2!$B$2:$C$250,2,FALSE)*6,0)/6/24,G1659+ROUNDUP(VLOOKUP(D1660,Feuil2!$B$2:$C$250,2,FALSE)*6,0)/6/24+$I$1),G1659+(11/12/24)),"")</f>
    </nc>
  </rcc>
  <rcc rId="1907" sId="2">
    <oc r="G1661">
      <f>IFERROR(IF(ISERROR(SEARCH("dfgg",$B1660)),IF(H1661="",G1660+ROUNDUP(VLOOKUP(D1661,Feuil2!$B$2:$C$250,2,FALSE)*6,0)/6/24,G1660+ROUNDUP(VLOOKUP(D1661,Feuil2!$B$2:$C$250,2,FALSE)*6,0)/6/24+$I$1),G1660+(11/12/24)),"")</f>
    </oc>
    <nc r="G1661">
      <f>IFERROR(IF(ISERROR(SEARCH("dfgg",$B1660)),IF(H1661="",G1660+ROUNDUP(VLOOKUP(D1661,Feuil2!$B$2:$C$250,2,FALSE)*6,0)/6/24,G1660+ROUNDUP(VLOOKUP(D1661,Feuil2!$B$2:$C$250,2,FALSE)*6,0)/6/24+$I$1),G1660+(11/12/24)),"")</f>
    </nc>
  </rcc>
  <rcc rId="1908" sId="2">
    <oc r="G1662">
      <f>IFERROR(IF(ISERROR(SEARCH("dfgg",$B1661)),IF(H1662="",G1661+ROUNDUP(VLOOKUP(D1662,Feuil2!$B$2:$C$250,2,FALSE)*6,0)/6/24,G1661+ROUNDUP(VLOOKUP(D1662,Feuil2!$B$2:$C$250,2,FALSE)*6,0)/6/24+$I$1),G1661+(11/12/24)),"")</f>
    </oc>
    <nc r="G1662">
      <f>IFERROR(IF(ISERROR(SEARCH("dfgg",$B1661)),IF(H1662="",G1661+ROUNDUP(VLOOKUP(D1662,Feuil2!$B$2:$C$250,2,FALSE)*6,0)/6/24,G1661+ROUNDUP(VLOOKUP(D1662,Feuil2!$B$2:$C$250,2,FALSE)*6,0)/6/24+$I$1),G1661+(11/12/24)),"")</f>
    </nc>
  </rcc>
  <rcc rId="1909" sId="2">
    <oc r="G1663">
      <f>IFERROR(IF(ISERROR(SEARCH("dfgg",$B1662)),IF(H1663="",G1662+ROUNDUP(VLOOKUP(D1663,Feuil2!$B$2:$C$250,2,FALSE)*6,0)/6/24,G1662+ROUNDUP(VLOOKUP(D1663,Feuil2!$B$2:$C$250,2,FALSE)*6,0)/6/24+$I$1),G1662+(11/12/24)),"")</f>
    </oc>
    <nc r="G1663">
      <f>IFERROR(IF(ISERROR(SEARCH("dfgg",$B1662)),IF(H1663="",G1662+ROUNDUP(VLOOKUP(D1663,Feuil2!$B$2:$C$250,2,FALSE)*6,0)/6/24,G1662+ROUNDUP(VLOOKUP(D1663,Feuil2!$B$2:$C$250,2,FALSE)*6,0)/6/24+$I$1),G1662+(11/12/24)),"")</f>
    </nc>
  </rcc>
  <rcc rId="1910" sId="2">
    <oc r="G1665">
      <f>IFERROR(IF(ISERROR(SEARCH("dfgg",$B1664)),IF(H1665="",G1664+ROUNDUP(VLOOKUP(D1665,Feuil2!$B$2:$C$250,2,FALSE)*6,0)/6/24,G1664+ROUNDUP(VLOOKUP(D1665,Feuil2!$B$2:$C$250,2,FALSE)*6,0)/6/24+$I$1),G1664+(11/12/24)),"")</f>
    </oc>
    <nc r="G1665">
      <f>IFERROR(IF(ISERROR(SEARCH("dfgg",$B1664)),IF(H1665="",G1664+ROUNDUP(VLOOKUP(D1665,Feuil2!$B$2:$C$250,2,FALSE)*6,0)/6/24,G1664+ROUNDUP(VLOOKUP(D1665,Feuil2!$B$2:$C$250,2,FALSE)*6,0)/6/24+$I$1),G1664+(11/12/24)),"")</f>
    </nc>
  </rcc>
  <rcc rId="1911" sId="2">
    <oc r="G1666">
      <f>IFERROR(IF(ISERROR(SEARCH("dfgg",$B1665)),IF(H1666="",G1665+ROUNDUP(VLOOKUP(D1666,Feuil2!$B$2:$C$250,2,FALSE)*6,0)/6/24,G1665+ROUNDUP(VLOOKUP(D1666,Feuil2!$B$2:$C$250,2,FALSE)*6,0)/6/24+$I$1),G1665+(11/12/24)),"")</f>
    </oc>
    <nc r="G1666">
      <f>IFERROR(IF(ISERROR(SEARCH("dfgg",$B1665)),IF(H1666="",G1665+ROUNDUP(VLOOKUP(D1666,Feuil2!$B$2:$C$250,2,FALSE)*6,0)/6/24,G1665+ROUNDUP(VLOOKUP(D1666,Feuil2!$B$2:$C$250,2,FALSE)*6,0)/6/24+$I$1),G1665+(11/12/24)),"")</f>
    </nc>
  </rcc>
  <rcc rId="1912" sId="2">
    <oc r="G1669">
      <f>IFERROR(IF(ISERROR(SEARCH("dfgg",$B1668)),IF(H1669="",G1668+ROUNDUP(VLOOKUP(D1669,Feuil2!$B$2:$C$250,2,FALSE)*6,0)/6/24,G1668+ROUNDUP(VLOOKUP(D1669,Feuil2!$B$2:$C$250,2,FALSE)*6,0)/6/24+$I$1),G1668+(11/12/24)),"")</f>
    </oc>
    <nc r="G1669">
      <f>IFERROR(IF(ISERROR(SEARCH("dfgg",$B1668)),IF(H1669="",G1668+ROUNDUP(VLOOKUP(D1669,Feuil2!$B$2:$C$250,2,FALSE)*6,0)/6/24,G1668+ROUNDUP(VLOOKUP(D1669,Feuil2!$B$2:$C$250,2,FALSE)*6,0)/6/24+$I$1),G1668+(11/12/24)),"")</f>
    </nc>
  </rcc>
  <rcc rId="1913" sId="2">
    <oc r="G1670">
      <f>IFERROR(IF(ISERROR(SEARCH("dfgg",$B1669)),IF(H1670="",G1669+ROUNDUP(VLOOKUP(D1670,Feuil2!$B$2:$C$250,2,FALSE)*6,0)/6/24,G1669+ROUNDUP(VLOOKUP(D1670,Feuil2!$B$2:$C$250,2,FALSE)*6,0)/6/24+$I$1),G1669+(11/12/24)),"")</f>
    </oc>
    <nc r="G1670">
      <f>IFERROR(IF(ISERROR(SEARCH("dfgg",$B1669)),IF(H1670="",G1669+ROUNDUP(VLOOKUP(D1670,Feuil2!$B$2:$C$250,2,FALSE)*6,0)/6/24,G1669+ROUNDUP(VLOOKUP(D1670,Feuil2!$B$2:$C$250,2,FALSE)*6,0)/6/24+$I$1),G1669+(11/12/24)),"")</f>
    </nc>
  </rcc>
  <rcc rId="1914" sId="2">
    <oc r="G1671">
      <f>IFERROR(IF(ISERROR(SEARCH("dfgg",$B1670)),IF(H1671="",G1670+ROUNDUP(VLOOKUP(D1671,Feuil2!$B$2:$C$250,2,FALSE)*6,0)/6/24,G1670+ROUNDUP(VLOOKUP(D1671,Feuil2!$B$2:$C$250,2,FALSE)*6,0)/6/24+$I$1),G1670+(11/12/24)),"")</f>
    </oc>
    <nc r="G1671">
      <f>IFERROR(IF(ISERROR(SEARCH("dfgg",$B1670)),IF(H1671="",G1670+ROUNDUP(VLOOKUP(D1671,Feuil2!$B$2:$C$250,2,FALSE)*6,0)/6/24,G1670+ROUNDUP(VLOOKUP(D1671,Feuil2!$B$2:$C$250,2,FALSE)*6,0)/6/24+$I$1),G1670+(11/12/24)),"")</f>
    </nc>
  </rcc>
  <rcc rId="1915" sId="2">
    <oc r="G1672">
      <f>IFERROR(IF(ISERROR(SEARCH("dfgg",$B1671)),IF(H1672="",G1671+ROUNDUP(VLOOKUP(D1672,Feuil2!$B$2:$C$250,2,FALSE)*6,0)/6/24,G1671+ROUNDUP(VLOOKUP(D1672,Feuil2!$B$2:$C$250,2,FALSE)*6,0)/6/24+$I$1),G1671+(11/12/24)),"")</f>
    </oc>
    <nc r="G1672">
      <f>IFERROR(IF(ISERROR(SEARCH("dfgg",$B1671)),IF(H1672="",G1671+ROUNDUP(VLOOKUP(D1672,Feuil2!$B$2:$C$250,2,FALSE)*6,0)/6/24,G1671+ROUNDUP(VLOOKUP(D1672,Feuil2!$B$2:$C$250,2,FALSE)*6,0)/6/24+$I$1),G1671+(11/12/24)),"")</f>
    </nc>
  </rcc>
  <rcc rId="1916" sId="2">
    <oc r="G1673">
      <f>IFERROR(IF(ISERROR(SEARCH("dfgg",$B1672)),IF(H1673="",G1672+ROUNDUP(VLOOKUP(D1673,Feuil2!$B$2:$C$250,2,FALSE)*6,0)/6/24,G1672+ROUNDUP(VLOOKUP(D1673,Feuil2!$B$2:$C$250,2,FALSE)*6,0)/6/24+$I$1),G1672+(11/12/24)),"")</f>
    </oc>
    <nc r="G1673">
      <f>IFERROR(IF(ISERROR(SEARCH("dfgg",$B1672)),IF(H1673="",G1672+ROUNDUP(VLOOKUP(D1673,Feuil2!$B$2:$C$250,2,FALSE)*6,0)/6/24,G1672+ROUNDUP(VLOOKUP(D1673,Feuil2!$B$2:$C$250,2,FALSE)*6,0)/6/24+$I$1),G1672+(11/12/24)),"")</f>
    </nc>
  </rcc>
  <rcc rId="1917" sId="2">
    <oc r="G1641">
      <f>IFERROR(IF(ISERROR(SEARCH("dfgg",$B1640)),IF(H1641="",G1640+ROUNDUP(VLOOKUP(D1641,Feuil2!$B$2:$C$250,2,FALSE)*6,0)/6/24,G1640+ROUNDUP(VLOOKUP(D1641,Feuil2!$B$2:$C$250,2,FALSE)*6,0)/6/24+$I$1),G1640+(11/12/24)),"")</f>
    </oc>
    <nc r="G1641">
      <f>IFERROR(IF(ISERROR(SEARCH("dfgg",$B1640)),IF(H1641="",G1640+ROUNDUP(VLOOKUP(D1641,Feuil2!$B$2:$C$250,2,FALSE)*6,0)/6/24,G1640+ROUNDUP(VLOOKUP(D1641,Feuil2!$B$2:$C$250,2,FALSE)*6,0)/6/24+$I$1),G1640+(11/12/24)),"")</f>
    </nc>
  </rcc>
  <rcc rId="1918" sId="2">
    <oc r="G1642">
      <f>IFERROR(IF(ISERROR(SEARCH("dfgg",$B1650)),IF(H1642="",G1650+ROUNDUP(VLOOKUP(D1642,Feuil2!$B$2:$C$250,2,FALSE)*6,0)/6/24,G1650+ROUNDUP(VLOOKUP(D1642,Feuil2!$B$2:$C$250,2,FALSE)*6,0)/6/24+$I$1),G1650+(11/12/24)),"")</f>
    </oc>
    <nc r="G1642">
      <f>IFERROR(IF(ISERROR(SEARCH("dfgg",$B1641)),IF(H1642="",G1641+ROUNDUP(VLOOKUP(D1642,Feuil2!$B$2:$C$250,2,FALSE)*6,0)/6/24,G1641+ROUNDUP(VLOOKUP(D1642,Feuil2!$B$2:$C$250,2,FALSE)*6,0)/6/24+$I$1),G1641+(11/12/24)),"")</f>
    </nc>
  </rcc>
  <rm rId="1919" sheetId="2" source="A1674:XFD1674" destination="A1663:XFD1663" sourceSheetId="2">
    <undo index="45" exp="ref" v="1" dr="G1663" r="G1664" sId="2"/>
    <undo index="25" exp="ref" v="1" dr="G1663" r="G1664" sId="2"/>
    <undo index="9" exp="ref" v="1" dr="G1663" r="G1664" sId="2"/>
    <undo index="1" exp="ref" v="1" dr="$B1663" r="G1664" sId="2"/>
    <rfmt sheetId="2" xfDxf="1" sqref="A1663:XFD1663" start="0" length="0">
      <dxf>
        <alignment horizontal="center" vertical="center"/>
      </dxf>
    </rfmt>
    <rfmt sheetId="2" sqref="A166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63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63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cc rId="0" sId="2" dxf="1">
      <nc r="D1663" t="inlineStr">
        <is>
          <t>RINÇAGE</t>
        </is>
      </nc>
      <ndxf>
        <font>
          <b/>
          <sz val="8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ndxf>
    </rcc>
    <rfmt sheetId="2" sqref="E1663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663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663">
        <f>IFERROR(IF(ISERROR(SEARCH("dfgg",$B1662)),IF(H1663="",G1662+ROUNDUP(VLOOKUP(D1663,Feuil2!$B$2:$C$250,2,FALSE)*6,0)/6/24,G1662+ROUNDUP(VLOOKUP(D1663,Feuil2!$B$2:$C$250,2,FALSE)*6,0)/6/24+$I$1),G1662+(11/12/24)),"")</f>
      </nc>
      <n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66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63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63" start="0" length="0">
      <dxf>
        <numFmt numFmtId="167" formatCode="dd\.mm\.yyyy;@"/>
      </dxf>
    </rfmt>
  </rm>
  <rcc rId="1920" sId="2">
    <oc r="G1664">
      <f>IFERROR(IF(ISERROR(SEARCH("dfgg",$B1663)),IF(H1664="",G1663+ROUNDUP(VLOOKUP(D1664,Feuil2!$B$2:$C$250,2,FALSE)*6,0)/6/24,G1663+ROUNDUP(VLOOKUP(D1664,Feuil2!$B$2:$C$250,2,FALSE)*6,0)/6/24+$I$1),G1663+(11/12/24)),"")</f>
    </oc>
    <nc r="G1664">
      <f>IFERROR(IF(ISERROR(SEARCH("dfgg",$B1663)),IF(H1664="",G1663+ROUNDUP(VLOOKUP(D1664,Feuil2!$B$2:$C$250,2,FALSE)*6,0)/6/24,G1663+ROUNDUP(VLOOKUP(D1664,Feuil2!$B$2:$C$250,2,FALSE)*6,0)/6/24+$I$1),G1663+(11/12/24)),"")</f>
    </nc>
  </rcc>
  <rfmt sheetId="2" sqref="A1674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674" start="0" length="0">
    <dxf>
      <font>
        <b/>
        <sz val="11"/>
        <color rgb="FFFF0000"/>
        <name val="Verdana"/>
      </font>
      <fill>
        <patternFill patternType="solid">
          <bgColor theme="9" tint="0.59999389629810485"/>
        </patternFill>
      </fill>
      <alignment wrapText="1"/>
      <border outline="0">
        <left style="thin">
          <color indexed="64"/>
        </left>
        <top style="thin">
          <color indexed="64"/>
        </top>
      </border>
    </dxf>
  </rfmt>
  <rfmt sheetId="2" sqref="C1674" start="0" length="0">
    <dxf>
      <font>
        <b/>
        <sz val="11"/>
        <color rgb="FF000000"/>
        <name val="Verdana"/>
        <family val="2"/>
        <scheme val="none"/>
      </font>
      <fill>
        <patternFill patternType="solid">
          <bgColor theme="9" tint="0.59999389629810485"/>
        </patternFill>
      </fill>
      <alignment horizontal="center" vertical="center" wrapText="1"/>
      <border outline="0">
        <top style="thin">
          <color indexed="64"/>
        </top>
      </border>
    </dxf>
  </rfmt>
  <rcc rId="1921" sId="2" odxf="1" dxf="1">
    <nc r="D1674" t="inlineStr">
      <is>
        <t>RINÇAGE</t>
      </is>
    </nc>
    <odxf>
      <font>
        <b val="0"/>
        <name val="MS Sans Serif"/>
      </font>
      <fill>
        <patternFill patternType="none">
          <bgColor indexed="65"/>
        </patternFill>
      </fill>
      <alignment wrapText="0"/>
      <border outline="0">
        <top/>
      </border>
    </odxf>
    <ndxf>
      <font>
        <b/>
        <sz val="8"/>
        <color rgb="FF000000"/>
        <name val="Verdana"/>
      </font>
      <fill>
        <patternFill patternType="solid">
          <bgColor theme="9" tint="0.59999389629810485"/>
        </patternFill>
      </fill>
      <alignment wrapText="1"/>
      <border outline="0">
        <top style="thin">
          <color indexed="64"/>
        </top>
      </border>
    </ndxf>
  </rcc>
  <rfmt sheetId="2" sqref="E1674" start="0" length="0">
    <dxf>
      <font>
        <b/>
        <sz val="11"/>
        <color rgb="FF000000"/>
        <name val="Verdana"/>
      </font>
      <fill>
        <patternFill patternType="solid">
          <bgColor theme="9" tint="0.59999389629810485"/>
        </patternFill>
      </fill>
      <alignment wrapText="1"/>
      <border outline="0">
        <top style="thin">
          <color indexed="64"/>
        </top>
      </border>
    </dxf>
  </rfmt>
  <rfmt sheetId="2" sqref="F1674" start="0" length="0">
    <dxf>
      <font>
        <b/>
        <sz val="12"/>
        <color indexed="10"/>
        <name val="Calibri"/>
        <scheme val="minor"/>
      </font>
      <numFmt numFmtId="21" formatCode="dd\-mmm"/>
      <fill>
        <patternFill patternType="solid">
          <bgColor theme="9" tint="0.59999389629810485"/>
        </patternFill>
      </fill>
      <alignment wrapText="1"/>
      <border outline="0">
        <right style="thin">
          <color indexed="64"/>
        </right>
        <top style="thin">
          <color indexed="64"/>
        </top>
      </border>
    </dxf>
  </rfmt>
  <rfmt sheetId="2" sqref="G1674" start="0" length="0">
    <dxf>
      <font>
        <b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74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74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922" sId="2">
    <nc r="G1674">
      <f>IFERROR(IF(ISERROR(SEARCH("dfgg",$B1673)),IF(H1674="",G1673+ROUNDUP(VLOOKUP(D1674,Feuil2!$B$2:$C$250,2,FALSE)*6,0)/6/24,G1673+ROUNDUP(VLOOKUP(D1674,Feuil2!$B$2:$C$250,2,FALSE)*6,0)/6/24+$I$1),G1673+(11/12/24)),"")</f>
    </nc>
  </rcc>
  <rcc rId="1923" sId="2">
    <oc r="G1675">
      <f>IFERROR(IF(ISERROR(SEARCH("dfgg",$B1663)),IF(H1675="",G1663+ROUNDUP(VLOOKUP(D1675,Feuil2!$B$2:$C$250,2,FALSE)*6,0)/6/24,G1663+ROUNDUP(VLOOKUP(D1675,Feuil2!$B$2:$C$250,2,FALSE)*6,0)/6/24+$I$1),G1663+(11/12/24)),"")</f>
    </oc>
    <nc r="G1675">
      <f>IFERROR(IF(ISERROR(SEARCH("dfgg",$B1674)),IF(H1675="",G1674+ROUNDUP(VLOOKUP(D1675,Feuil2!$B$2:$C$250,2,FALSE)*6,0)/6/24,G1674+ROUNDUP(VLOOKUP(D1675,Feuil2!$B$2:$C$250,2,FALSE)*6,0)/6/24+$I$1),G1674+(11/12/24)),"")</f>
    </nc>
  </rcc>
  <rcc rId="1924" sId="2">
    <oc r="G1676">
      <f>IFERROR(IF(ISERROR(SEARCH("dfgg",$B1675)),IF(H1676="",G1675+ROUNDUP(VLOOKUP(D1676,Feuil2!$B$2:$C$250,2,FALSE)*6,0)/6/24,G1675+ROUNDUP(VLOOKUP(D1676,Feuil2!$B$2:$C$250,2,FALSE)*6,0)/6/24+$I$1),G1675+(11/12/24)),"")</f>
    </oc>
    <nc r="G1676">
      <f>IFERROR(IF(ISERROR(SEARCH("dfgg",$B1675)),IF(H1676="",G1675+ROUNDUP(VLOOKUP(D1676,Feuil2!$B$2:$C$250,2,FALSE)*6,0)/6/24,G1675+ROUNDUP(VLOOKUP(D1676,Feuil2!$B$2:$C$250,2,FALSE)*6,0)/6/24+$I$1),G1675+(11/12/24)),"")</f>
    </nc>
  </rcc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33" sId="2">
    <oc r="H1626" t="inlineStr">
      <is>
        <t>[GLACIER] démarrage 4h vendredi recyclage 100kg 26/07/2019</t>
      </is>
    </oc>
    <nc r="H1626" t="inlineStr">
      <is>
        <t xml:space="preserve">[GLACIER] démarrage 4h vendredi recyclage 100kg 26/07/2019 </t>
      </is>
    </nc>
  </rcc>
  <rcc rId="1934" sId="2">
    <oc r="E1627">
      <v>1000</v>
    </oc>
    <nc r="E1627">
      <v>1100</v>
    </nc>
  </rcc>
  <rcc rId="1935" sId="2">
    <oc r="E1628">
      <v>1000</v>
    </oc>
    <nc r="E1628">
      <v>1100</v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36" sId="2" ref="A1651:XFD1651" action="insertRow">
    <undo index="65535" exp="area" ref3D="1" dr="$F$1:$F$1048576" dn="Z_F75A0FC8_0A1B_4DE0_9A32_5143F6752B3E_.wvu.Cols" sId="2"/>
  </rrc>
  <rm rId="1937" sheetId="2" source="A1663:XFD1663" destination="A1651:XFD1651" sourceSheetId="2">
    <rfmt sheetId="2" xfDxf="1" sqref="A1651:XFD1651" start="0" length="0">
      <dxf>
        <alignment horizontal="center" vertical="center"/>
      </dxf>
    </rfmt>
    <rfmt sheetId="2" sqref="A165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51" start="0" length="0">
      <dxf>
        <font>
          <b/>
          <sz val="11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51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651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651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651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51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651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51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51" start="0" length="0">
      <dxf>
        <numFmt numFmtId="167" formatCode="dd\.mm\.yyyy;@"/>
      </dxf>
    </rfmt>
    <rfmt sheetId="2" sqref="L1651" start="0" length="0">
      <dxf>
        <numFmt numFmtId="19" formatCode="dd/mm/yyyy"/>
      </dxf>
    </rfmt>
  </rm>
  <rrc rId="1938" sId="2" ref="A1663:XFD1663" action="deleteRow">
    <undo index="65535" exp="area" ref3D="1" dr="$F$1:$F$1048576" dn="Z_F75A0FC8_0A1B_4DE0_9A32_5143F6752B3E_.wvu.Cols" sId="2"/>
    <rfmt sheetId="2" xfDxf="1" sqref="A1663:XFD1663" start="0" length="0">
      <dxf>
        <alignment horizontal="center" vertical="center"/>
      </dxf>
    </rfmt>
    <rfmt sheetId="2" sqref="A166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663" start="0" length="0">
      <dxf>
        <font>
          <sz val="10"/>
          <color auto="1"/>
          <name val="MS Sans Serif"/>
          <family val="2"/>
          <scheme val="none"/>
        </font>
      </dxf>
    </rfmt>
    <rfmt sheetId="2" sqref="C1663" start="0" length="0">
      <dxf>
        <alignment horizontal="general" vertical="bottom"/>
      </dxf>
    </rfmt>
    <rfmt sheetId="2" sqref="D1663" start="0" length="0">
      <dxf>
        <font>
          <sz val="10"/>
          <color auto="1"/>
          <name val="MS Sans Serif"/>
          <family val="2"/>
          <scheme val="none"/>
        </font>
      </dxf>
    </rfmt>
    <rfmt sheetId="2" sqref="E1663" start="0" length="0">
      <dxf>
        <font>
          <sz val="10"/>
          <color auto="1"/>
          <name val="MS Sans Serif"/>
          <family val="2"/>
          <scheme val="none"/>
        </font>
      </dxf>
    </rfmt>
    <rfmt sheetId="2" sqref="F1663" start="0" length="0">
      <dxf>
        <font>
          <sz val="10"/>
          <color auto="1"/>
          <name val="MS Sans Serif"/>
          <family val="2"/>
          <scheme val="none"/>
        </font>
      </dxf>
    </rfmt>
    <rfmt sheetId="2" sqref="G1663" start="0" length="0">
      <dxf>
        <font>
          <sz val="10"/>
          <color auto="1"/>
          <name val="MS Sans Serif"/>
          <family val="2"/>
          <scheme val="none"/>
        </font>
      </dxf>
    </rfmt>
    <rfmt sheetId="2" sqref="H1663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663" start="0" length="0">
      <dxf>
        <numFmt numFmtId="167" formatCode="dd\.mm\.yyyy;@"/>
      </dxf>
    </rfmt>
  </rrc>
  <rrc rId="1939" sId="2" ref="A1652:XFD1652" action="insertRow">
    <undo index="65535" exp="area" ref3D="1" dr="$F$1:$F$1048576" dn="Z_F75A0FC8_0A1B_4DE0_9A32_5143F6752B3E_.wvu.Cols" sId="2"/>
  </rrc>
  <rm rId="1940" sheetId="2" source="A1663:XFD1663" destination="A1652:XFD1652" sourceSheetId="2">
    <rfmt sheetId="2" xfDxf="1" sqref="A1652:XFD1652" start="0" length="0">
      <dxf>
        <alignment horizontal="center" vertical="center"/>
      </dxf>
    </rfmt>
    <rfmt sheetId="2" sqref="A165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52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52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652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652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65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52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65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52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52" start="0" length="0">
      <dxf>
        <numFmt numFmtId="167" formatCode="dd\.mm\.yyyy;@"/>
      </dxf>
    </rfmt>
  </rm>
  <rrc rId="1941" sId="2" ref="A1663:XFD1663" action="deleteRow">
    <undo index="65535" exp="area" ref3D="1" dr="$F$1:$F$1048576" dn="Z_F75A0FC8_0A1B_4DE0_9A32_5143F6752B3E_.wvu.Cols" sId="2"/>
    <rfmt sheetId="2" xfDxf="1" sqref="A1663:XFD1663" start="0" length="0">
      <dxf>
        <alignment horizontal="center" vertical="center"/>
      </dxf>
    </rfmt>
    <rfmt sheetId="2" sqref="A166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663" start="0" length="0">
      <dxf>
        <font>
          <sz val="10"/>
          <color auto="1"/>
          <name val="MS Sans Serif"/>
          <family val="2"/>
          <scheme val="none"/>
        </font>
      </dxf>
    </rfmt>
    <rfmt sheetId="2" sqref="C1663" start="0" length="0">
      <dxf>
        <alignment horizontal="general" vertical="bottom"/>
      </dxf>
    </rfmt>
    <rfmt sheetId="2" sqref="D1663" start="0" length="0">
      <dxf>
        <font>
          <sz val="10"/>
          <color auto="1"/>
          <name val="MS Sans Serif"/>
          <family val="2"/>
          <scheme val="none"/>
        </font>
      </dxf>
    </rfmt>
    <rfmt sheetId="2" sqref="E1663" start="0" length="0">
      <dxf>
        <font>
          <sz val="10"/>
          <color auto="1"/>
          <name val="MS Sans Serif"/>
          <family val="2"/>
          <scheme val="none"/>
        </font>
      </dxf>
    </rfmt>
    <rfmt sheetId="2" sqref="F1663" start="0" length="0">
      <dxf>
        <font>
          <sz val="10"/>
          <color auto="1"/>
          <name val="MS Sans Serif"/>
          <family val="2"/>
          <scheme val="none"/>
        </font>
      </dxf>
    </rfmt>
    <rfmt sheetId="2" sqref="G1663" start="0" length="0">
      <dxf>
        <font>
          <sz val="10"/>
          <color auto="1"/>
          <name val="MS Sans Serif"/>
          <family val="2"/>
          <scheme val="none"/>
        </font>
      </dxf>
    </rfmt>
    <rfmt sheetId="2" sqref="H1663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663" start="0" length="0">
      <dxf>
        <numFmt numFmtId="167" formatCode="dd\.mm\.yyyy;@"/>
      </dxf>
    </rfmt>
  </rrc>
  <rcc rId="1942" sId="2">
    <oc r="G1650">
      <f>IFERROR(IF(ISERROR(SEARCH("dfgg",$B1649)),IF(H1650="",G1649+ROUNDUP(VLOOKUP(D1650,Feuil2!$B$2:$C$250,2,FALSE)*6,0)/6/24,G1649+ROUNDUP(VLOOKUP(D1650,Feuil2!$B$2:$C$250,2,FALSE)*6,0)/6/24+$I$1),G1649+(11/12/24)),"")</f>
    </oc>
    <nc r="G1650">
      <f>IFERROR(IF(ISERROR(SEARCH("dfgg",$B1649)),IF(H1650="",G1649+ROUNDUP(VLOOKUP(D1650,Feuil2!$B$2:$C$250,2,FALSE)*6,0)/6/24,G1649+ROUNDUP(VLOOKUP(D1650,Feuil2!$B$2:$C$250,2,FALSE)*6,0)/6/24+$I$1),G1649+(11/12/24)),"")</f>
    </nc>
  </rcc>
  <rcc rId="1943" sId="2">
    <oc r="G1651">
      <f>IFERROR(IF(ISERROR(SEARCH("dfgg",$B1652)),IF(H1651="",G1652+ROUNDUP(VLOOKUP(D1651,Feuil2!$B$2:$C$250,2,FALSE)*6,0)/6/24,G1652+ROUNDUP(VLOOKUP(D1651,Feuil2!$B$2:$C$250,2,FALSE)*6,0)/6/24+$I$1),G1652+(11/12/24)),"")</f>
    </oc>
    <nc r="G1651">
      <f>IFERROR(IF(ISERROR(SEARCH("dfgg",$B1650)),IF(H1651="",G1650+ROUNDUP(VLOOKUP(D1651,Feuil2!$B$2:$C$250,2,FALSE)*6,0)/6/24,G1650+ROUNDUP(VLOOKUP(D1651,Feuil2!$B$2:$C$250,2,FALSE)*6,0)/6/24+$I$1),G1650+(11/12/24)),"")</f>
    </nc>
  </rcc>
  <rcc rId="1944" sId="2">
    <oc r="G1652">
      <f>IFERROR(IF(ISERROR(SEARCH("dfgg",$B1662)),IF(H1652="",G1662+ROUNDUP(VLOOKUP(D1652,Feuil2!$B$2:$C$250,2,FALSE)*6,0)/6/24,G1662+ROUNDUP(VLOOKUP(D1652,Feuil2!$B$2:$C$250,2,FALSE)*6,0)/6/24+$I$1),G1662+(11/12/24)),"")</f>
    </oc>
    <nc r="G1652">
      <f>IFERROR(IF(ISERROR(SEARCH("dfgg",$B1651)),IF(H1652="",G1651+ROUNDUP(VLOOKUP(D1652,Feuil2!$B$2:$C$250,2,FALSE)*6,0)/6/24,G1651+ROUNDUP(VLOOKUP(D1652,Feuil2!$B$2:$C$250,2,FALSE)*6,0)/6/24+$I$1),G1651+(11/12/24)),"")</f>
    </nc>
  </rcc>
  <rcc rId="1945" sId="2">
    <oc r="G1653">
      <f>IFERROR(IF(ISERROR(SEARCH("dfgg",$B1650)),IF(H1653="",G1650+ROUNDUP(VLOOKUP(D1653,Feuil2!$B$2:$C$250,2,FALSE)*6,0)/6/24,G1650+ROUNDUP(VLOOKUP(D1653,Feuil2!$B$2:$C$250,2,FALSE)*6,0)/6/24+$I$1),G1650+(11/12/24)),"")</f>
    </oc>
    <nc r="G1653">
      <f>IFERROR(IF(ISERROR(SEARCH("dfgg",$B1652)),IF(H1653="",G1652+ROUNDUP(VLOOKUP(D1653,Feuil2!$B$2:$C$250,2,FALSE)*6,0)/6/24,G1652+ROUNDUP(VLOOKUP(D1653,Feuil2!$B$2:$C$250,2,FALSE)*6,0)/6/24+$I$1),G1652+(11/12/24)),"")</f>
    </nc>
  </rcc>
  <rcc rId="1946" sId="2">
    <oc r="G1654">
      <f>IFERROR(IF(ISERROR(SEARCH("dfgg",$B1653)),IF(H1654="",G1653+ROUNDUP(VLOOKUP(D1654,Feuil2!$B$2:$C$250,2,FALSE)*6,0)/6/24,G1653+ROUNDUP(VLOOKUP(D1654,Feuil2!$B$2:$C$250,2,FALSE)*6,0)/6/24+$I$1),G1653+(11/12/24)),"")</f>
    </oc>
    <nc r="G1654">
      <f>IFERROR(IF(ISERROR(SEARCH("dfgg",$B1653)),IF(H1654="",G1653+ROUNDUP(VLOOKUP(D1654,Feuil2!$B$2:$C$250,2,FALSE)*6,0)/6/24,G1653+ROUNDUP(VLOOKUP(D1654,Feuil2!$B$2:$C$250,2,FALSE)*6,0)/6/24+$I$1),G1653+(11/12/24)),"")</f>
    </nc>
  </rcc>
  <rcc rId="1947" sId="2">
    <oc r="E1651">
      <v>1600</v>
    </oc>
    <nc r="E1651">
      <v>800</v>
    </nc>
  </rcc>
  <rcc rId="1948" sId="2">
    <nc r="H1651" t="inlineStr">
      <is>
        <t>attente arôme</t>
      </is>
    </nc>
  </rcc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53" sId="2" ref="A1689:XFD1690" action="insertRow">
    <undo index="65535" exp="area" ref3D="1" dr="$F$1:$F$1048576" dn="Z_F75A0FC8_0A1B_4DE0_9A32_5143F6752B3E_.wvu.Cols" sId="2"/>
  </rrc>
  <rm rId="1954" sheetId="2" source="A1650:XFD1651" destination="A1689:XFD1690" sourceSheetId="2">
    <rfmt sheetId="2" xfDxf="1" sqref="A1689:XFD1689" start="0" length="0">
      <dxf>
        <alignment horizontal="center" vertical="center"/>
      </dxf>
    </rfmt>
    <rfmt sheetId="2" xfDxf="1" sqref="A1690:XFD1690" start="0" length="0">
      <dxf>
        <alignment horizontal="center" vertical="center"/>
      </dxf>
    </rfmt>
    <rfmt sheetId="2" sqref="A168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B1689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89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689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689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689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89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689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89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89" start="0" length="0">
      <dxf>
        <numFmt numFmtId="167" formatCode="dd\.mm\.yyyy;@"/>
      </dxf>
    </rfmt>
    <rfmt sheetId="2" sqref="A169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B1690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90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690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690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690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90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690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90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90" start="0" length="0">
      <dxf>
        <numFmt numFmtId="167" formatCode="dd\.mm\.yyyy;@"/>
      </dxf>
    </rfmt>
  </rm>
  <rrc rId="1955" sId="2" ref="A1650:XFD1650" action="deleteRow">
    <undo index="65535" exp="area" ref3D="1" dr="$F$1:$F$1048576" dn="Z_F75A0FC8_0A1B_4DE0_9A32_5143F6752B3E_.wvu.Cols" sId="2"/>
    <rfmt sheetId="2" xfDxf="1" sqref="A1650:XFD1650" start="0" length="0">
      <dxf>
        <alignment horizontal="center" vertical="center"/>
      </dxf>
    </rfmt>
    <rfmt sheetId="2" sqref="A165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650" start="0" length="0">
      <dxf>
        <font>
          <sz val="10"/>
          <color auto="1"/>
          <name val="MS Sans Serif"/>
          <family val="2"/>
          <scheme val="none"/>
        </font>
      </dxf>
    </rfmt>
    <rfmt sheetId="2" sqref="C1650" start="0" length="0">
      <dxf>
        <alignment horizontal="general" vertical="bottom"/>
      </dxf>
    </rfmt>
    <rfmt sheetId="2" sqref="D1650" start="0" length="0">
      <dxf>
        <font>
          <sz val="10"/>
          <color auto="1"/>
          <name val="MS Sans Serif"/>
          <family val="2"/>
          <scheme val="none"/>
        </font>
      </dxf>
    </rfmt>
    <rfmt sheetId="2" sqref="E1650" start="0" length="0">
      <dxf>
        <font>
          <sz val="10"/>
          <color auto="1"/>
          <name val="MS Sans Serif"/>
          <family val="2"/>
          <scheme val="none"/>
        </font>
      </dxf>
    </rfmt>
    <rfmt sheetId="2" sqref="F1650" start="0" length="0">
      <dxf>
        <font>
          <sz val="10"/>
          <color auto="1"/>
          <name val="MS Sans Serif"/>
          <family val="2"/>
          <scheme val="none"/>
        </font>
      </dxf>
    </rfmt>
    <rfmt sheetId="2" sqref="G1650" start="0" length="0">
      <dxf>
        <font>
          <sz val="10"/>
          <color auto="1"/>
          <name val="MS Sans Serif"/>
          <family val="2"/>
          <scheme val="none"/>
        </font>
      </dxf>
    </rfmt>
    <rfmt sheetId="2" sqref="H1650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650" start="0" length="0">
      <dxf>
        <numFmt numFmtId="167" formatCode="dd\.mm\.yyyy;@"/>
      </dxf>
    </rfmt>
  </rrc>
  <rrc rId="1956" sId="2" ref="A1650:XFD1650" action="deleteRow">
    <undo index="65535" exp="area" ref3D="1" dr="$F$1:$F$1048576" dn="Z_F75A0FC8_0A1B_4DE0_9A32_5143F6752B3E_.wvu.Cols" sId="2"/>
    <rfmt sheetId="2" xfDxf="1" sqref="A1650:XFD1650" start="0" length="0">
      <dxf>
        <alignment horizontal="center" vertical="center"/>
      </dxf>
    </rfmt>
    <rfmt sheetId="2" sqref="A165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650" start="0" length="0">
      <dxf>
        <font>
          <sz val="10"/>
          <color auto="1"/>
          <name val="MS Sans Serif"/>
          <family val="2"/>
          <scheme val="none"/>
        </font>
      </dxf>
    </rfmt>
    <rfmt sheetId="2" sqref="C1650" start="0" length="0">
      <dxf>
        <alignment horizontal="general" vertical="bottom"/>
      </dxf>
    </rfmt>
    <rfmt sheetId="2" sqref="D1650" start="0" length="0">
      <dxf>
        <font>
          <sz val="10"/>
          <color auto="1"/>
          <name val="MS Sans Serif"/>
          <family val="2"/>
          <scheme val="none"/>
        </font>
      </dxf>
    </rfmt>
    <rfmt sheetId="2" sqref="E1650" start="0" length="0">
      <dxf>
        <font>
          <sz val="10"/>
          <color auto="1"/>
          <name val="MS Sans Serif"/>
          <family val="2"/>
          <scheme val="none"/>
        </font>
      </dxf>
    </rfmt>
    <rfmt sheetId="2" sqref="F1650" start="0" length="0">
      <dxf>
        <font>
          <sz val="10"/>
          <color auto="1"/>
          <name val="MS Sans Serif"/>
          <family val="2"/>
          <scheme val="none"/>
        </font>
      </dxf>
    </rfmt>
    <rfmt sheetId="2" sqref="G1650" start="0" length="0">
      <dxf>
        <font>
          <sz val="10"/>
          <color auto="1"/>
          <name val="MS Sans Serif"/>
          <family val="2"/>
          <scheme val="none"/>
        </font>
      </dxf>
    </rfmt>
    <rfmt sheetId="2" sqref="H1650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650" start="0" length="0">
      <dxf>
        <numFmt numFmtId="167" formatCode="dd\.mm\.yyyy;@"/>
      </dxf>
    </rfmt>
  </rrc>
  <rfmt sheetId="2" sqref="B1687" start="0" length="0">
    <dxf>
      <font>
        <sz val="11"/>
        <color rgb="FFFF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C1687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1957" sId="2" odxf="1" dxf="1">
    <oc r="D1687" t="inlineStr">
      <is>
        <t>NEP</t>
      </is>
    </oc>
    <nc r="D1687" t="inlineStr">
      <is>
        <t>RINÇAGE</t>
      </is>
    </nc>
    <odxf>
      <font>
        <sz val="11"/>
        <color rgb="FFFF0000"/>
        <name val="Verdana"/>
      </font>
      <fill>
        <patternFill>
          <bgColor theme="4" tint="0.59999389629810485"/>
        </patternFill>
      </fill>
    </odxf>
    <ndxf>
      <font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687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687" start="0" length="0">
    <dxf>
      <font>
        <b/>
        <sz val="12"/>
        <color indexed="10"/>
        <name val="Calibri"/>
        <scheme val="minor"/>
      </font>
      <fill>
        <patternFill>
          <bgColor theme="9" tint="0.59999389629810485"/>
        </patternFill>
      </fill>
    </dxf>
  </rfmt>
  <rcc rId="1958" sId="2">
    <oc r="G1686">
      <f>IFERROR(IF(ISERROR(SEARCH("dfgg",$B1685)),IF(H1686="",G1685+ROUNDUP(VLOOKUP(D1686,Feuil2!$B$2:$C$250,2,FALSE)*6,0)/6/24,G1685+ROUNDUP(VLOOKUP(D1686,Feuil2!$B$2:$C$250,2,FALSE)*6,0)/6/24+$I$1),G1685+(11/12/24)),"")</f>
    </oc>
    <nc r="G1686">
      <f>IFERROR(IF(ISERROR(SEARCH("dfgg",$B1685)),IF(H1686="",G1685+ROUNDUP(VLOOKUP(D1686,Feuil2!$B$2:$C$250,2,FALSE)*6,0)/6/24,G1685+ROUNDUP(VLOOKUP(D1686,Feuil2!$B$2:$C$250,2,FALSE)*6,0)/6/24+$I$1),G1685+(11/12/24)),"")</f>
    </nc>
  </rcc>
  <rcc rId="1959" sId="2">
    <oc r="G1687">
      <f>IFERROR(IF(ISERROR(SEARCH("dfgg",$B1649)),IF(H1687="",G1649+ROUNDUP(VLOOKUP(D1687,Feuil2!$B$2:$C$250,2,FALSE)*6,0)/6/24,G1649+ROUNDUP(VLOOKUP(D1687,Feuil2!$B$2:$C$250,2,FALSE)*6,0)/6/24+$I$1),G1649+(11/12/24)),"")</f>
    </oc>
    <nc r="G1687">
      <f>IFERROR(IF(ISERROR(SEARCH("dfgg",$B1686)),IF(H1687="",G1686+ROUNDUP(VLOOKUP(D1687,Feuil2!$B$2:$C$250,2,FALSE)*6,0)/6/24,G1686+ROUNDUP(VLOOKUP(D1687,Feuil2!$B$2:$C$250,2,FALSE)*6,0)/6/24+$I$1),G1686+(11/12/24)),"")</f>
    </nc>
  </rcc>
  <rcc rId="1960" sId="2">
    <oc r="G1650">
      <f>IFERROR(IF(ISERROR(SEARCH("dfgg",$B1688)),IF(H1650="",G1688+ROUNDUP(VLOOKUP(D1650,Feuil2!$B$2:$C$250,2,FALSE)*6,0)/6/24,G1688+ROUNDUP(VLOOKUP(D1650,Feuil2!$B$2:$C$250,2,FALSE)*6,0)/6/24+$I$1),G1688+(11/12/24)),"")</f>
    </oc>
    <nc r="G1650">
      <f>IFERROR(IF(ISERROR(SEARCH("dfgg",$B1649)),IF(H1650="",G1649+ROUNDUP(VLOOKUP(D1650,Feuil2!$B$2:$C$250,2,FALSE)*6,0)/6/24,G1649+ROUNDUP(VLOOKUP(D1650,Feuil2!$B$2:$C$250,2,FALSE)*6,0)/6/24+$I$1),G1649+(11/12/24)),"")</f>
    </nc>
  </rcc>
  <rcc rId="1961" sId="2">
    <oc r="G1651">
      <f>IFERROR(IF(ISERROR(SEARCH("dfgg",$B1650)),IF(H1651="",G1650+ROUNDUP(VLOOKUP(D1651,Feuil2!$B$2:$C$250,2,FALSE)*6,0)/6/24,G1650+ROUNDUP(VLOOKUP(D1651,Feuil2!$B$2:$C$250,2,FALSE)*6,0)/6/24+$I$1),G1650+(11/12/24)),"")</f>
    </oc>
    <nc r="G1651">
      <f>IFERROR(IF(ISERROR(SEARCH("dfgg",$B1650)),IF(H1651="",G1650+ROUNDUP(VLOOKUP(D1651,Feuil2!$B$2:$C$250,2,FALSE)*6,0)/6/24,G1650+ROUNDUP(VLOOKUP(D1651,Feuil2!$B$2:$C$250,2,FALSE)*6,0)/6/24+$I$1),G1650+(11/12/24)),"")</f>
    </nc>
  </rcc>
  <rcc rId="1962" sId="2">
    <oc r="G1652">
      <f>IFERROR(IF(ISERROR(SEARCH("dfgg",$B1651)),IF(H1652="",G1651+ROUNDUP(VLOOKUP(D1652,Feuil2!$B$2:$C$250,2,FALSE)*6,0)/6/24,G1651+ROUNDUP(VLOOKUP(D1652,Feuil2!$B$2:$C$250,2,FALSE)*6,0)/6/24+$I$1),G1651+(11/12/24)),"")</f>
    </oc>
    <nc r="G1652">
      <f>IFERROR(IF(ISERROR(SEARCH("dfgg",$B1651)),IF(H1652="",G1651+ROUNDUP(VLOOKUP(D1652,Feuil2!$B$2:$C$250,2,FALSE)*6,0)/6/24,G1651+ROUNDUP(VLOOKUP(D1652,Feuil2!$B$2:$C$250,2,FALSE)*6,0)/6/24+$I$1),G1651+(11/12/24)),"")</f>
    </nc>
  </rcc>
  <rcc rId="1963" sId="2">
    <oc r="G1653">
      <f>IFERROR(IF(ISERROR(SEARCH("dfgg",$B1652)),IF(H1653="",G1652+ROUNDUP(VLOOKUP(D1653,Feuil2!$B$2:$C$250,2,FALSE)*6,0)/6/24,G1652+ROUNDUP(VLOOKUP(D1653,Feuil2!$B$2:$C$250,2,FALSE)*6,0)/6/24+$I$1),G1652+(11/12/24)),"")</f>
    </oc>
    <nc r="G1653">
      <f>IFERROR(IF(ISERROR(SEARCH("dfgg",$B1652)),IF(H1653="",G1652+ROUNDUP(VLOOKUP(D1653,Feuil2!$B$2:$C$250,2,FALSE)*6,0)/6/24,G1652+ROUNDUP(VLOOKUP(D1653,Feuil2!$B$2:$C$250,2,FALSE)*6,0)/6/24+$I$1),G1652+(11/12/24)),"")</f>
    </nc>
  </rcc>
  <rcc rId="1964" sId="2">
    <oc r="G1654">
      <f>IFERROR(IF(ISERROR(SEARCH("dfgg",$B1653)),IF(H1654="",G1653+ROUNDUP(VLOOKUP(D1654,Feuil2!$B$2:$C$250,2,FALSE)*6,0)/6/24,G1653+ROUNDUP(VLOOKUP(D1654,Feuil2!$B$2:$C$250,2,FALSE)*6,0)/6/24+$I$1),G1653+(11/12/24)),"")</f>
    </oc>
    <nc r="G1654">
      <f>IFERROR(IF(ISERROR(SEARCH("dfgg",$B1653)),IF(H1654="",G1653+ROUNDUP(VLOOKUP(D1654,Feuil2!$B$2:$C$250,2,FALSE)*6,0)/6/24,G1653+ROUNDUP(VLOOKUP(D1654,Feuil2!$B$2:$C$250,2,FALSE)*6,0)/6/24+$I$1),G1653+(11/12/24)),"")</f>
    </nc>
  </rcc>
  <rcc rId="1965" sId="2">
    <oc r="G1655">
      <f>IFERROR(IF(ISERROR(SEARCH("dfgg",$B1654)),IF(H1655="",G1654+ROUNDUP(VLOOKUP(D1655,Feuil2!$B$2:$C$250,2,FALSE)*6,0)/6/24,G1654+ROUNDUP(VLOOKUP(D1655,Feuil2!$B$2:$C$250,2,FALSE)*6,0)/6/24+$I$1),G1654+(11/12/24)),"")</f>
    </oc>
    <nc r="G1655">
      <f>IFERROR(IF(ISERROR(SEARCH("dfgg",$B1654)),IF(H1655="",G1654+ROUNDUP(VLOOKUP(D1655,Feuil2!$B$2:$C$250,2,FALSE)*6,0)/6/24,G1654+ROUNDUP(VLOOKUP(D1655,Feuil2!$B$2:$C$250,2,FALSE)*6,0)/6/24+$I$1),G1654+(11/12/24)),"")</f>
    </nc>
  </rcc>
  <rcc rId="1966" sId="2">
    <oc r="G1656">
      <f>IFERROR(IF(ISERROR(SEARCH("dfgg",$B1655)),IF(H1656="",G1655+ROUNDUP(VLOOKUP(D1656,Feuil2!$B$2:$C$250,2,FALSE)*6,0)/6/24,G1655+ROUNDUP(VLOOKUP(D1656,Feuil2!$B$2:$C$250,2,FALSE)*6,0)/6/24+$I$1),G1655+(11/12/24)),"")</f>
    </oc>
    <nc r="G1656">
      <f>IFERROR(IF(ISERROR(SEARCH("dfgg",$B1655)),IF(H1656="",G1655+ROUNDUP(VLOOKUP(D1656,Feuil2!$B$2:$C$250,2,FALSE)*6,0)/6/24,G1655+ROUNDUP(VLOOKUP(D1656,Feuil2!$B$2:$C$250,2,FALSE)*6,0)/6/24+$I$1),G1655+(11/12/24)),"")</f>
    </nc>
  </rcc>
  <rcc rId="1967" sId="2">
    <oc r="G1657">
      <f>IFERROR(IF(ISERROR(SEARCH("dfgg",$B1656)),IF(H1657="",G1656+ROUNDUP(VLOOKUP(D1657,Feuil2!$B$2:$C$250,2,FALSE)*6,0)/6/24,G1656+ROUNDUP(VLOOKUP(D1657,Feuil2!$B$2:$C$250,2,FALSE)*6,0)/6/24+$I$1),G1656+(11/12/24)),"")</f>
    </oc>
    <nc r="G1657">
      <f>IFERROR(IF(ISERROR(SEARCH("dfgg",$B1656)),IF(H1657="",G1656+ROUNDUP(VLOOKUP(D1657,Feuil2!$B$2:$C$250,2,FALSE)*6,0)/6/24,G1656+ROUNDUP(VLOOKUP(D1657,Feuil2!$B$2:$C$250,2,FALSE)*6,0)/6/24+$I$1),G1656+(11/12/24)),"")</f>
    </nc>
  </rcc>
  <rcc rId="1968" sId="2">
    <oc r="G1658">
      <f>IFERROR(IF(ISERROR(SEARCH("dfgg",$B1657)),IF(H1658="",G1657+ROUNDUP(VLOOKUP(D1658,Feuil2!$B$2:$C$250,2,FALSE)*6,0)/6/24,G1657+ROUNDUP(VLOOKUP(D1658,Feuil2!$B$2:$C$250,2,FALSE)*6,0)/6/24+$I$1),G1657+(11/12/24)),"")</f>
    </oc>
    <nc r="G1658">
      <f>IFERROR(IF(ISERROR(SEARCH("dfgg",$B1657)),IF(H1658="",G1657+ROUNDUP(VLOOKUP(D1658,Feuil2!$B$2:$C$250,2,FALSE)*6,0)/6/24,G1657+ROUNDUP(VLOOKUP(D1658,Feuil2!$B$2:$C$250,2,FALSE)*6,0)/6/24+$I$1),G1657+(11/12/24)),"")</f>
    </nc>
  </rcc>
  <rcc rId="1969" sId="2">
    <oc r="G1659">
      <f>IFERROR(IF(ISERROR(SEARCH("dfgg",$B1658)),IF(H1659="",G1658+ROUNDUP(VLOOKUP(D1659,Feuil2!$B$2:$C$250,2,FALSE)*6,0)/6/24,G1658+ROUNDUP(VLOOKUP(D1659,Feuil2!$B$2:$C$250,2,FALSE)*6,0)/6/24+$I$1),G1658+(11/12/24)),"")</f>
    </oc>
    <nc r="G1659">
      <f>IFERROR(IF(ISERROR(SEARCH("dfgg",$B1658)),IF(H1659="",G1658+ROUNDUP(VLOOKUP(D1659,Feuil2!$B$2:$C$250,2,FALSE)*6,0)/6/24,G1658+ROUNDUP(VLOOKUP(D1659,Feuil2!$B$2:$C$250,2,FALSE)*6,0)/6/24+$I$1),G1658+(11/12/24)),"")</f>
    </nc>
  </rcc>
  <rcc rId="1970" sId="2">
    <oc r="G1660">
      <f>IFERROR(IF(ISERROR(SEARCH("dfgg",$B1659)),IF(H1660="",G1659+ROUNDUP(VLOOKUP(D1660,Feuil2!$B$2:$C$250,2,FALSE)*6,0)/6/24,G1659+ROUNDUP(VLOOKUP(D1660,Feuil2!$B$2:$C$250,2,FALSE)*6,0)/6/24+$I$1),G1659+(11/12/24)),"")</f>
    </oc>
    <nc r="G1660">
      <f>IFERROR(IF(ISERROR(SEARCH("dfgg",$B1659)),IF(H1660="",G1659+ROUNDUP(VLOOKUP(D1660,Feuil2!$B$2:$C$250,2,FALSE)*6,0)/6/24,G1659+ROUNDUP(VLOOKUP(D1660,Feuil2!$B$2:$C$250,2,FALSE)*6,0)/6/24+$I$1),G1659+(11/12/24)),"")</f>
    </nc>
  </rcc>
  <rcc rId="1971" sId="2" numFmtId="23">
    <oc r="G1661">
      <v>43677.875</v>
    </oc>
    <nc r="G1661">
      <v>43677.666666666664</v>
    </nc>
  </rcc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6" sId="2">
    <oc r="H1635" t="inlineStr">
      <is>
        <t>[GLACIER]</t>
      </is>
    </oc>
    <nc r="H1635" t="inlineStr">
      <is>
        <t>SUCRE SACS[GLACIER]</t>
      </is>
    </nc>
  </rcc>
  <rcc rId="1977" sId="2">
    <oc r="H1634" t="inlineStr">
      <is>
        <t>[GLACIER] démarrage 14H lundi 29.07.2019</t>
      </is>
    </oc>
    <nc r="H1634" t="inlineStr">
      <is>
        <t>[GLACIER] démarrage 14H lundi SUCRE SACS</t>
      </is>
    </nc>
  </rcc>
  <rcc rId="1978" sId="2">
    <oc r="H1636" t="inlineStr">
      <is>
        <t>[GLACIER]</t>
      </is>
    </oc>
    <nc r="H1636" t="inlineStr">
      <is>
        <t>SUCRE SACS[GLACIER]</t>
      </is>
    </nc>
  </rcc>
  <rcc rId="1979" sId="2">
    <oc r="H1637" t="inlineStr">
      <is>
        <t>[GLACIER]</t>
      </is>
    </oc>
    <nc r="H1637" t="inlineStr">
      <is>
        <t>SUCRE SACS[GLACIER]</t>
      </is>
    </nc>
  </rcc>
  <rcc rId="1980" sId="2">
    <oc r="H1638" t="inlineStr">
      <is>
        <t>[GLACIER]</t>
      </is>
    </oc>
    <nc r="H1638" t="inlineStr">
      <is>
        <t>SUCRE SACS[GLACIER]</t>
      </is>
    </nc>
  </rcc>
  <rcc rId="1981" sId="2">
    <oc r="H1639" t="inlineStr">
      <is>
        <t>[GLACIER]</t>
      </is>
    </oc>
    <nc r="H1639" t="inlineStr">
      <is>
        <t>SUCRE SACS[GLACIER]</t>
      </is>
    </nc>
  </rcc>
  <rcc rId="1982" sId="2" odxf="1" dxf="1">
    <oc r="H1640" t="inlineStr">
      <is>
        <t>ajuster [GLACIER]</t>
      </is>
    </oc>
    <nc r="H1640" t="inlineStr">
      <is>
        <t>SUCRE SACS[GLACIER]</t>
      </is>
    </nc>
    <odxf/>
    <ndxf/>
  </rcc>
  <rcc rId="1983" sId="2">
    <nc r="H1633" t="inlineStr">
      <is>
        <t>RESTE SUCRE DANS TREMIS</t>
      </is>
    </nc>
  </rcc>
  <rcv guid="{80E8011E-8CC6-40AA-A1BE-46C0FB529EE2}" action="delete"/>
  <rdn rId="0" localSheetId="2" customView="1" name="Z_80E8011E_8CC6_40AA_A1BE_46C0FB529EE2_.wvu.PrintArea" hidden="1" oldHidden="1">
    <formula>PHS!$B$201:$I$224</formula>
    <oldFormula>PHS!$B$201:$I$224</oldFormula>
  </rdn>
  <rdn rId="0" localSheetId="2" customView="1" name="Z_80E8011E_8CC6_40AA_A1BE_46C0FB529EE2_.wvu.PrintTitles" hidden="1" oldHidden="1">
    <formula>PHS!$1:$1</formula>
    <oldFormula>PHS!$1:$1</oldFormula>
  </rdn>
  <rdn rId="0" localSheetId="3" customView="1" name="Z_80E8011E_8CC6_40AA_A1BE_46C0FB529EE2_.wvu.FilterData" hidden="1" oldHidden="1">
    <formula>Feuil2!$B$1:$C$205</formula>
    <oldFormula>Feuil2!$B$1:$C$205</oldFormula>
  </rdn>
  <rcv guid="{80E8011E-8CC6-40AA-A1BE-46C0FB529EE2}" action="add"/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7" sId="2">
    <oc r="H1635" t="inlineStr">
      <is>
        <t>SUCRE SACS[GLACIER]</t>
      </is>
    </oc>
    <nc r="H1635" t="inlineStr">
      <is>
        <t>GLACIER]</t>
      </is>
    </nc>
  </rcc>
  <rcc rId="1988" sId="2">
    <oc r="H1636" t="inlineStr">
      <is>
        <t>SUCRE SACS[GLACIER]</t>
      </is>
    </oc>
    <nc r="H1636" t="inlineStr">
      <is>
        <t>GLACIER]</t>
      </is>
    </nc>
  </rcc>
  <rcc rId="1989" sId="2">
    <oc r="H1638" t="inlineStr">
      <is>
        <t>SUCRE SACS[GLACIER]</t>
      </is>
    </oc>
    <nc r="H1638" t="inlineStr">
      <is>
        <t>GLACIER]</t>
      </is>
    </nc>
  </rcc>
  <rcc rId="1990" sId="2">
    <oc r="H1639" t="inlineStr">
      <is>
        <t>SUCRE SACS[GLACIER]</t>
      </is>
    </oc>
    <nc r="H1639" t="inlineStr">
      <is>
        <t>GLACIER]</t>
      </is>
    </nc>
  </rcc>
  <rcc rId="1991" sId="2">
    <oc r="H1640" t="inlineStr">
      <is>
        <t>SUCRE SACS[GLACIER]</t>
      </is>
    </oc>
    <nc r="H1640" t="inlineStr">
      <is>
        <t>GLACIER]</t>
      </is>
    </nc>
  </rcc>
  <rcc rId="1992" sId="2">
    <oc r="H1634" t="inlineStr">
      <is>
        <t>[GLACIER] démarrage 14H lundi SUCRE SACS</t>
      </is>
    </oc>
    <nc r="H1634" t="inlineStr">
      <is>
        <t>GLACIER]</t>
      </is>
    </nc>
  </rcc>
  <rcc rId="1993" sId="2" odxf="1" dxf="1">
    <oc r="B1637" t="inlineStr">
      <is>
        <t>Enrob Batonnet OREO New</t>
      </is>
    </oc>
    <nc r="B1637"/>
    <odxf>
      <font>
        <b val="0"/>
        <sz val="11"/>
        <name val="Verdana"/>
      </font>
      <fill>
        <patternFill>
          <bgColor rgb="FFFFFFFF"/>
        </patternFill>
      </fill>
      <border outline="0">
        <bottom/>
      </border>
    </odxf>
    <ndxf>
      <font>
        <b/>
        <sz val="11"/>
        <color rgb="FFFF0000"/>
        <name val="MS Sans Serif"/>
      </font>
      <fill>
        <patternFill>
          <bgColor theme="4" tint="0.59999389629810485"/>
        </patternFill>
      </fill>
      <border outline="0">
        <bottom style="thin">
          <color indexed="64"/>
        </bottom>
      </border>
    </ndxf>
  </rcc>
  <rcc rId="1994" sId="2" odxf="1" dxf="1">
    <oc r="C1637">
      <v>3092347</v>
    </oc>
    <nc r="C1637"/>
    <odxf>
      <fill>
        <patternFill>
          <bgColor rgb="FFFFC000"/>
        </patternFill>
      </fill>
    </odxf>
    <ndxf>
      <fill>
        <patternFill>
          <bgColor theme="4" tint="0.59999389629810485"/>
        </patternFill>
      </fill>
    </ndxf>
  </rcc>
  <rcc rId="1995" sId="2" odxf="1" dxf="1">
    <oc r="D1637">
      <v>22000478</v>
    </oc>
    <nc r="D1637" t="inlineStr">
      <is>
        <t>NEP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11"/>
        <color rgb="FFFF0000"/>
        <name val="Verdana"/>
      </font>
      <fill>
        <patternFill>
          <bgColor theme="4" tint="0.59999389629810485"/>
        </patternFill>
      </fill>
    </ndxf>
  </rcc>
  <rcc rId="1996" sId="2" odxf="1" dxf="1">
    <oc r="E1637">
      <v>1000</v>
    </oc>
    <nc r="E1637"/>
    <odxf>
      <fill>
        <patternFill>
          <bgColor rgb="FFFFFFFF"/>
        </patternFill>
      </fill>
    </odxf>
    <ndxf>
      <fill>
        <patternFill>
          <bgColor theme="4" tint="0.59999389629810485"/>
        </patternFill>
      </fill>
    </ndxf>
  </rcc>
  <rfmt sheetId="2" sqref="F1637" start="0" length="0">
    <dxf>
      <fill>
        <patternFill patternType="solid">
          <bgColor theme="4" tint="0.59999389629810485"/>
        </patternFill>
      </fill>
    </dxf>
  </rfmt>
  <rcc rId="1997" sId="2">
    <oc r="G1637">
      <f>IFERROR(IF(ISERROR(SEARCH("dfgg",$B1636)),IF(H1637="",G1636+ROUNDUP(VLOOKUP(D1637,Feuil2!$B$2:$C$250,2,FALSE)*6,0)/6/24,G1636+ROUNDUP(VLOOKUP(D1637,Feuil2!$B$2:$C$250,2,FALSE)*6,0)/6/24+$I$1),G1636+(11/12/24)),"")</f>
    </oc>
    <nc r="G1637">
      <f>IFERROR(IF(ISERROR(SEARCH("dfgg",$B1636)),IF(H1637="",G1636+ROUNDUP(VLOOKUP(D1637,Feuil2!$B$2:$C$250,2,FALSE)*6,0)/6/24,G1636+ROUNDUP(VLOOKUP(D1637,Feuil2!$B$2:$C$250,2,FALSE)*6,0)/6/24+$I$1),G1636+(11/12/24)),"")</f>
    </nc>
  </rcc>
  <rcc rId="1998" sId="2" odxf="1" dxf="1">
    <oc r="H1637" t="inlineStr">
      <is>
        <t>SUCRE SACS[GLACIER]</t>
      </is>
    </oc>
    <nc r="H1637"/>
    <ndxf>
      <numFmt numFmtId="0" formatCode="General"/>
    </ndxf>
  </rcc>
  <rcc rId="1999" sId="2">
    <nc r="J1637" t="inlineStr">
      <is>
        <t/>
      </is>
    </nc>
  </rcc>
  <rcc rId="2000" sId="2" odxf="1">
    <nc r="K1637" t="inlineStr">
      <is>
        <t/>
      </is>
    </nc>
    <odxf/>
  </rcc>
  <rfmt sheetId="2" sqref="L1637" start="0" length="0">
    <dxf>
      <numFmt numFmtId="19" formatCode="dd/mm/yyyy"/>
    </dxf>
  </rfmt>
  <rcc rId="2001" sId="2">
    <nc r="I1636" t="inlineStr">
      <is>
        <t>3726KG</t>
      </is>
    </nc>
  </rcc>
  <rcv guid="{80E8011E-8CC6-40AA-A1BE-46C0FB529EE2}" action="delete"/>
  <rdn rId="0" localSheetId="2" customView="1" name="Z_80E8011E_8CC6_40AA_A1BE_46C0FB529EE2_.wvu.PrintArea" hidden="1" oldHidden="1">
    <formula>PHS!$B$201:$I$224</formula>
    <oldFormula>PHS!$B$201:$I$224</oldFormula>
  </rdn>
  <rdn rId="0" localSheetId="2" customView="1" name="Z_80E8011E_8CC6_40AA_A1BE_46C0FB529EE2_.wvu.PrintTitles" hidden="1" oldHidden="1">
    <formula>PHS!$1:$1</formula>
    <oldFormula>PHS!$1:$1</oldFormula>
  </rdn>
  <rdn rId="0" localSheetId="3" customView="1" name="Z_80E8011E_8CC6_40AA_A1BE_46C0FB529EE2_.wvu.FilterData" hidden="1" oldHidden="1">
    <formula>Feuil2!$B$1:$C$205</formula>
    <oldFormula>Feuil2!$B$1:$C$205</oldFormula>
  </rdn>
  <rcv guid="{80E8011E-8CC6-40AA-A1BE-46C0FB529EE2}" action="add"/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005" sId="2" ref="A1638:XFD1639" action="insertRow">
    <undo index="65535" exp="area" ref3D="1" dr="$F$1:$F$1048576" dn="Z_F75A0FC8_0A1B_4DE0_9A32_5143F6752B3E_.wvu.Cols" sId="2"/>
  </rrc>
  <rm rId="2006" sheetId="2" source="A1644:I1645" destination="A1638:I1639" sourceSheetId="2">
    <rfmt sheetId="2" sqref="A163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38" start="0" length="0">
      <dxf>
        <font>
          <b/>
          <sz val="11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horizontal="center" vertical="center"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38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horizontal="center" vertical="center" wrapText="1"/>
        <border outline="0">
          <top style="thin">
            <color indexed="64"/>
          </top>
        </border>
      </dxf>
    </rfmt>
    <rfmt sheetId="2" sqref="D1638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horizontal="center" vertical="center" wrapText="1"/>
        <border outline="0">
          <top style="thin">
            <color indexed="64"/>
          </top>
        </border>
      </dxf>
    </rfmt>
    <rfmt sheetId="2" sqref="E1638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horizontal="center" vertical="center" wrapText="1"/>
        <border outline="0">
          <top style="thin">
            <color indexed="64"/>
          </top>
        </border>
      </dxf>
    </rfmt>
    <rfmt sheetId="2" sqref="F1638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horizontal="center" vertical="center"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38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638" start="0" length="0">
      <dxf>
        <font>
          <sz val="12"/>
          <color indexed="10"/>
          <name val="Calibri"/>
          <family val="2"/>
          <scheme val="minor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38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A163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39" start="0" length="0">
      <dxf>
        <font>
          <b/>
          <sz val="11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horizontal="center" vertical="center"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39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horizontal="center" vertical="center" wrapText="1"/>
        <border outline="0">
          <top style="thin">
            <color indexed="64"/>
          </top>
        </border>
      </dxf>
    </rfmt>
    <rfmt sheetId="2" sqref="D1639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horizontal="center" vertical="center" wrapText="1"/>
        <border outline="0">
          <top style="thin">
            <color indexed="64"/>
          </top>
        </border>
      </dxf>
    </rfmt>
    <rfmt sheetId="2" sqref="E1639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horizontal="center" vertical="center" wrapText="1"/>
        <border outline="0">
          <top style="thin">
            <color indexed="64"/>
          </top>
        </border>
      </dxf>
    </rfmt>
    <rfmt sheetId="2" sqref="F1639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horizontal="center" vertical="center"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39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639" start="0" length="0">
      <dxf>
        <font>
          <sz val="12"/>
          <color indexed="10"/>
          <name val="Calibri"/>
          <family val="2"/>
          <scheme val="minor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39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2007" sId="2" ref="A1640:XFD1640" action="insertRow">
    <undo index="65535" exp="area" ref3D="1" dr="$F$1:$F$1048576" dn="Z_F75A0FC8_0A1B_4DE0_9A32_5143F6752B3E_.wvu.Cols" sId="2"/>
  </rrc>
  <rfmt sheetId="2" sqref="B1640" start="0" length="0">
    <dxf>
      <font>
        <b/>
        <sz val="11"/>
        <color rgb="FFFF0000"/>
        <name val="MS Sans Serif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C1640" start="0" length="0">
    <dxf>
      <fill>
        <patternFill>
          <bgColor theme="4" tint="0.59999389629810485"/>
        </patternFill>
      </fill>
    </dxf>
  </rfmt>
  <rcc rId="2008" sId="2" odxf="1" dxf="1">
    <nc r="D1640" t="inlineStr">
      <is>
        <t>NEP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11"/>
        <color rgb="FFFF0000"/>
        <name val="Verdana"/>
      </font>
      <fill>
        <patternFill>
          <bgColor theme="4" tint="0.59999389629810485"/>
        </patternFill>
      </fill>
    </ndxf>
  </rcc>
  <rfmt sheetId="2" sqref="E1640" start="0" length="0">
    <dxf>
      <font>
        <sz val="11"/>
        <color rgb="FF000000"/>
        <name val="Verdana"/>
      </font>
      <fill>
        <patternFill>
          <bgColor theme="4" tint="0.59999389629810485"/>
        </patternFill>
      </fill>
    </dxf>
  </rfmt>
  <rfmt sheetId="2" sqref="F1640" start="0" length="0">
    <dxf>
      <font>
        <sz val="12"/>
        <color indexed="10"/>
        <name val="Calibri"/>
        <scheme val="minor"/>
      </font>
      <fill>
        <patternFill patternType="solid">
          <bgColor theme="4" tint="0.59999389629810485"/>
        </patternFill>
      </fill>
    </dxf>
  </rfmt>
  <rfmt sheetId="2" sqref="H1640" start="0" length="0">
    <dxf>
      <numFmt numFmtId="0" formatCode="General"/>
    </dxf>
  </rfmt>
  <rcc rId="2009" sId="2">
    <oc r="G1635">
      <f>IFERROR(IF(ISERROR(SEARCH("dfgg",$B1634)),IF(H1635="",G1634+ROUNDUP(VLOOKUP(D1635,Feuil2!$B$2:$C$250,2,FALSE)*6,0)/6/24,G1634+ROUNDUP(VLOOKUP(D1635,Feuil2!$B$2:$C$250,2,FALSE)*6,0)/6/24+$I$1),G1634+(11/12/24)),"")</f>
    </oc>
    <nc r="G1635">
      <f>IFERROR(IF(ISERROR(SEARCH("dfgg",$B1634)),IF(H1635="",G1634+ROUNDUP(VLOOKUP(D1635,Feuil2!$B$2:$C$250,2,FALSE)*6,0)/6/24,G1634+ROUNDUP(VLOOKUP(D1635,Feuil2!$B$2:$C$250,2,FALSE)*6,0)/6/24+$I$1),G1634+(11/12/24)),"")</f>
    </nc>
  </rcc>
  <rcc rId="2010" sId="2">
    <oc r="G1636">
      <f>IFERROR(IF(ISERROR(SEARCH("dfgg",$B1635)),IF(H1636="",G1635+ROUNDUP(VLOOKUP(D1636,Feuil2!$B$2:$C$250,2,FALSE)*6,0)/6/24,G1635+ROUNDUP(VLOOKUP(D1636,Feuil2!$B$2:$C$250,2,FALSE)*6,0)/6/24+$I$1),G1635+(11/12/24)),"")</f>
    </oc>
    <nc r="G1636">
      <f>IFERROR(IF(ISERROR(SEARCH("dfgg",$B1635)),IF(H1636="",G1635+ROUNDUP(VLOOKUP(D1636,Feuil2!$B$2:$C$250,2,FALSE)*6,0)/6/24,G1635+ROUNDUP(VLOOKUP(D1636,Feuil2!$B$2:$C$250,2,FALSE)*6,0)/6/24+$I$1),G1635+(11/12/24)),"")</f>
    </nc>
  </rcc>
  <rrc rId="2011" sId="2" ref="A1640:XFD1640" action="insertRow">
    <undo index="65535" exp="area" ref3D="1" dr="$F$1:$F$1048576" dn="Z_F75A0FC8_0A1B_4DE0_9A32_5143F6752B3E_.wvu.Cols" sId="2"/>
  </rrc>
  <rrc rId="2012" sId="2" ref="A1640:XFD1640" action="insertRow">
    <undo index="65535" exp="area" ref3D="1" dr="$F$1:$F$1048576" dn="Z_F75A0FC8_0A1B_4DE0_9A32_5143F6752B3E_.wvu.Cols" sId="2"/>
  </rrc>
  <rrc rId="2013" sId="2" ref="A1640:XFD1640" action="insertRow">
    <undo index="65535" exp="area" ref3D="1" dr="$F$1:$F$1048576" dn="Z_F75A0FC8_0A1B_4DE0_9A32_5143F6752B3E_.wvu.Cols" sId="2"/>
  </rrc>
  <rfmt sheetId="2" sqref="B1640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640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2014" sId="2" odxf="1" dxf="1">
    <nc r="D1640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640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640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fmt sheetId="2" sqref="L1640" start="0" length="0">
    <dxf>
      <numFmt numFmtId="0" formatCode="General"/>
    </dxf>
  </rfmt>
  <rcc rId="2015" sId="2" odxf="1" dxf="1">
    <nc r="B1641" t="inlineStr">
      <is>
        <t>SCE Chocolat C10 FUT/0389</t>
      </is>
    </nc>
    <odxf>
      <font>
        <sz val="11"/>
        <name val="Verdana"/>
      </font>
    </odxf>
    <ndxf>
      <font>
        <sz val="11"/>
        <name val="Verdana"/>
      </font>
    </ndxf>
  </rcc>
  <rcc rId="2016" sId="2">
    <nc r="C1641">
      <v>3378189</v>
    </nc>
  </rcc>
  <rcc rId="2017" sId="2" odxf="1" dxf="1">
    <nc r="D1641">
      <v>22000390</v>
    </nc>
    <odxf>
      <font>
        <sz val="11"/>
        <color rgb="FF000000"/>
        <name val="Verdana"/>
      </font>
    </odxf>
    <ndxf>
      <font>
        <sz val="11"/>
        <color rgb="FF000000"/>
        <name val="Verdana"/>
      </font>
    </ndxf>
  </rcc>
  <rfmt sheetId="2" sqref="E1641" start="0" length="0">
    <dxf>
      <font>
        <sz val="11"/>
        <color rgb="FF000000"/>
        <name val="Verdana"/>
      </font>
    </dxf>
  </rfmt>
  <rfmt sheetId="2" sqref="F1641" start="0" length="0">
    <dxf>
      <font>
        <sz val="12"/>
        <color indexed="10"/>
        <name val="Calibri"/>
        <scheme val="minor"/>
      </font>
    </dxf>
  </rfmt>
  <rcc rId="2018" sId="2" odxf="1" dxf="1">
    <nc r="B1642" t="inlineStr">
      <is>
        <t>SCE Chocolat C10 PALL/0389</t>
      </is>
    </nc>
    <odxf>
      <font>
        <sz val="11"/>
        <name val="Verdana"/>
      </font>
    </odxf>
    <ndxf>
      <font>
        <sz val="11"/>
        <name val="Verdana"/>
      </font>
    </ndxf>
  </rcc>
  <rcc rId="2019" sId="2">
    <nc r="C1642">
      <v>3378190</v>
    </nc>
  </rcc>
  <rcc rId="2020" sId="2" odxf="1" dxf="1">
    <nc r="D1642">
      <v>22000651</v>
    </nc>
    <odxf>
      <font>
        <sz val="11"/>
        <color rgb="FF000000"/>
        <name val="Verdana"/>
      </font>
    </odxf>
    <ndxf>
      <font>
        <sz val="11"/>
        <color rgb="FF000000"/>
        <name val="Verdana"/>
      </font>
    </ndxf>
  </rcc>
  <rfmt sheetId="2" sqref="E1642" start="0" length="0">
    <dxf>
      <font>
        <sz val="11"/>
        <color rgb="FF000000"/>
        <name val="Verdana"/>
      </font>
    </dxf>
  </rfmt>
  <rfmt sheetId="2" sqref="F1642" start="0" length="0">
    <dxf>
      <font>
        <sz val="12"/>
        <color indexed="10"/>
        <name val="Calibri"/>
        <scheme val="minor"/>
      </font>
    </dxf>
  </rfmt>
  <rcc rId="2021" sId="2">
    <oc r="G1637">
      <f>IFERROR(IF(ISERROR(SEARCH("dfgg",$B1636)),IF(H1637="",G1636+ROUNDUP(VLOOKUP(D1637,Feuil2!$B$2:$C$250,2,FALSE)*6,0)/6/24,G1636+ROUNDUP(VLOOKUP(D1637,Feuil2!$B$2:$C$250,2,FALSE)*6,0)/6/24+$I$1),G1636+(11/12/24)),"")</f>
    </oc>
    <nc r="G1637">
      <f>IFERROR(IF(ISERROR(SEARCH("dfgg",$B1636)),IF(H1637="",G1636+ROUNDUP(VLOOKUP(D1637,Feuil2!$B$2:$C$250,2,FALSE)*6,0)/6/24,G1636+ROUNDUP(VLOOKUP(D1637,Feuil2!$B$2:$C$250,2,FALSE)*6,0)/6/24+$I$1),G1636+(11/12/24)),"")</f>
    </nc>
  </rcc>
  <rcc rId="2022" sId="2">
    <oc r="G1638">
      <f>IFERROR(IF(ISERROR(SEARCH("dfgg",$B1644)),IF(H1638="",G1644+ROUNDUP(VLOOKUP(D1638,Feuil2!$B$2:$C$250,2,FALSE)*6,0)/6/24,G1644+ROUNDUP(VLOOKUP(D1638,Feuil2!$B$2:$C$250,2,FALSE)*6,0)/6/24+$I$1),G1644+(11/12/24)),"")</f>
    </oc>
    <nc r="G1638">
      <f>IFERROR(IF(ISERROR(SEARCH("dfgg",$B1637)),IF(H1638="",G1637+ROUNDUP(VLOOKUP(D1638,Feuil2!$B$2:$C$250,2,FALSE)*6,0)/6/24,G1637+ROUNDUP(VLOOKUP(D1638,Feuil2!$B$2:$C$250,2,FALSE)*6,0)/6/24+$I$1),G1637+(11/12/24)),"")</f>
    </nc>
  </rcc>
  <rcc rId="2023" sId="2">
    <oc r="G1639">
      <f>IFERROR(IF(ISERROR(SEARCH("dfgg",$B1638)),IF(H1639="",G1638+ROUNDUP(VLOOKUP(D1639,Feuil2!$B$2:$C$250,2,FALSE)*6,0)/6/24,G1638+ROUNDUP(VLOOKUP(D1639,Feuil2!$B$2:$C$250,2,FALSE)*6,0)/6/24+$I$1),G1638+(11/12/24)),"")</f>
    </oc>
    <nc r="G1639">
      <f>IFERROR(IF(ISERROR(SEARCH("dfgg",$B1638)),IF(H1639="",G1638+ROUNDUP(VLOOKUP(D1639,Feuil2!$B$2:$C$250,2,FALSE)*6,0)/6/24,G1638+ROUNDUP(VLOOKUP(D1639,Feuil2!$B$2:$C$250,2,FALSE)*6,0)/6/24+$I$1),G1638+(11/12/24)),"")</f>
    </nc>
  </rcc>
  <rcc rId="2024" sId="2">
    <nc r="G1640">
      <f>IFERROR(IF(ISERROR(SEARCH("dfgg",$B1639)),IF(H1640="",G1639+ROUNDUP(VLOOKUP(D1640,Feuil2!$B$2:$C$250,2,FALSE)*6,0)/6/24,G1639+ROUNDUP(VLOOKUP(D1640,Feuil2!$B$2:$C$250,2,FALSE)*6,0)/6/24+$I$1),G1639+(11/12/24)),"")</f>
    </nc>
  </rcc>
  <rcc rId="2025" sId="2">
    <nc r="G1641">
      <f>IFERROR(IF(ISERROR(SEARCH("dfgg",$B1640)),IF(H1641="",G1640+ROUNDUP(VLOOKUP(D1641,Feuil2!$B$2:$C$250,2,FALSE)*6,0)/6/24,G1640+ROUNDUP(VLOOKUP(D1641,Feuil2!$B$2:$C$250,2,FALSE)*6,0)/6/24+$I$1),G1640+(11/12/24)),"")</f>
    </nc>
  </rcc>
  <rcc rId="2026" sId="2">
    <nc r="G1642">
      <f>IFERROR(IF(ISERROR(SEARCH("dfgg",$B1641)),IF(H1642="",G1641+ROUNDUP(VLOOKUP(D1642,Feuil2!$B$2:$C$250,2,FALSE)*6,0)/6/24,G1641+ROUNDUP(VLOOKUP(D1642,Feuil2!$B$2:$C$250,2,FALSE)*6,0)/6/24+$I$1),G1641+(11/12/24)),"")</f>
    </nc>
  </rcc>
  <rcc rId="2027" sId="2">
    <nc r="G1643">
      <f>IFERROR(IF(ISERROR(SEARCH("dfgg",$B1642)),IF(H1643="",G1642+ROUNDUP(VLOOKUP(D1643,Feuil2!$B$2:$C$250,2,FALSE)*6,0)/6/24,G1642+ROUNDUP(VLOOKUP(D1643,Feuil2!$B$2:$C$250,2,FALSE)*6,0)/6/24+$I$1),G1642+(11/12/24)),"")</f>
    </nc>
  </rcc>
  <rcc rId="2028" sId="2">
    <oc r="G1644">
      <f>IFERROR(IF(ISERROR(SEARCH("dfgg",$B1637)),IF(H1641="",G1637+ROUNDUP(VLOOKUP(D1641,Feuil2!$B$2:$C$250,2,FALSE)*6,0)/6/24,G1637+ROUNDUP(VLOOKUP(D1641,Feuil2!$B$2:$C$250,2,FALSE)*6,0)/6/24+$I$1),G1637+(11/12/24)),"")</f>
    </oc>
    <nc r="G1644">
      <f>IFERROR(IF(ISERROR(SEARCH("dfgg",$B1643)),IF(H1644="",G1643+ROUNDUP(VLOOKUP(D1644,Feuil2!$B$2:$C$250,2,FALSE)*6,0)/6/24,G1643+ROUNDUP(VLOOKUP(D1644,Feuil2!$B$2:$C$250,2,FALSE)*6,0)/6/24+$I$1),G1643+(11/12/24)),"")</f>
    </nc>
  </rcc>
  <rcc rId="2029" sId="2">
    <oc r="G1645">
      <f>IFERROR(IF(ISERROR(SEARCH("dfgg",$B1641)),IF(H1642="",G1641+ROUNDUP(VLOOKUP(D1642,Feuil2!$B$2:$C$250,2,FALSE)*6,0)/6/24,G1641+ROUNDUP(VLOOKUP(D1642,Feuil2!$B$2:$C$250,2,FALSE)*6,0)/6/24+$I$1),G1641+(11/12/24)),"")</f>
    </oc>
    <nc r="G1645">
      <f>IFERROR(IF(ISERROR(SEARCH("dfgg",$B1644)),IF(H1645="",G1644+ROUNDUP(VLOOKUP(D1645,Feuil2!$B$2:$C$250,2,FALSE)*6,0)/6/24,G1644+ROUNDUP(VLOOKUP(D1645,Feuil2!$B$2:$C$250,2,FALSE)*6,0)/6/24+$I$1),G1644+(11/12/24)),"")</f>
    </nc>
  </rcc>
  <rcc rId="2030" sId="2">
    <oc r="G1646">
      <f>IFERROR(IF(ISERROR(SEARCH("dfgg",$B1642)),IF(H1643="",G1642+ROUNDUP(VLOOKUP(D1643,Feuil2!$B$2:$C$250,2,FALSE)*6,0)/6/24,G1642+ROUNDUP(VLOOKUP(D1643,Feuil2!$B$2:$C$250,2,FALSE)*6,0)/6/24+$I$1),G1642+(11/12/24)),"")</f>
    </oc>
    <nc r="G1646">
      <f>IFERROR(IF(ISERROR(SEARCH("dfgg",$B1645)),IF(H1646="",G1645+ROUNDUP(VLOOKUP(D1646,Feuil2!$B$2:$C$250,2,FALSE)*6,0)/6/24,G1645+ROUNDUP(VLOOKUP(D1646,Feuil2!$B$2:$C$250,2,FALSE)*6,0)/6/24+$I$1),G1645+(11/12/24)),"")</f>
    </nc>
  </rcc>
  <rcc rId="2031" sId="2">
    <oc r="G1647">
      <f>IFERROR(IF(ISERROR(SEARCH("dfgg",$B1643)),IF(H1644="",G1643+ROUNDUP(VLOOKUP(D1644,Feuil2!$B$2:$C$250,2,FALSE)*6,0)/6/24,G1643+ROUNDUP(VLOOKUP(D1644,Feuil2!$B$2:$C$250,2,FALSE)*6,0)/6/24+$I$1),G1643+(11/12/24)),"")</f>
    </oc>
    <nc r="G1647">
      <f>IFERROR(IF(ISERROR(SEARCH("dfgg",$B1646)),IF(H1647="",G1646+ROUNDUP(VLOOKUP(D1647,Feuil2!$B$2:$C$250,2,FALSE)*6,0)/6/24,G1646+ROUNDUP(VLOOKUP(D1647,Feuil2!$B$2:$C$250,2,FALSE)*6,0)/6/24+$I$1),G1646+(11/12/24)),"")</f>
    </nc>
  </rcc>
  <rcc rId="2032" sId="2">
    <nc r="E1641">
      <v>500</v>
    </nc>
  </rcc>
  <rcc rId="2033" sId="2">
    <nc r="E1642">
      <v>1100</v>
    </nc>
  </rcc>
  <rcc rId="2034" sId="2">
    <oc r="H1646" t="inlineStr">
      <is>
        <t>GLACIER]</t>
      </is>
    </oc>
    <nc r="H1646" t="inlineStr">
      <is>
        <t>A AJUSTER</t>
      </is>
    </nc>
  </rcc>
  <rrc rId="2035" sId="2" ref="A1648:XFD1648" action="deleteRow">
    <undo index="65535" exp="area" ref3D="1" dr="$F$1:$F$1048576" dn="Z_F75A0FC8_0A1B_4DE0_9A32_5143F6752B3E_.wvu.Cols" sId="2"/>
    <rfmt sheetId="2" xfDxf="1" sqref="A1648:XFD1648" start="0" length="0">
      <dxf>
        <alignment horizontal="center" vertical="center"/>
      </dxf>
    </rfmt>
    <rfmt sheetId="2" sqref="J1648" start="0" length="0">
      <dxf>
        <numFmt numFmtId="167" formatCode="dd\.mm\.yyyy;@"/>
      </dxf>
    </rfmt>
  </rrc>
  <rrc rId="2036" sId="2" ref="A1648:XFD1648" action="deleteRow">
    <undo index="65535" exp="area" ref3D="1" dr="$F$1:$F$1048576" dn="Z_F75A0FC8_0A1B_4DE0_9A32_5143F6752B3E_.wvu.Cols" sId="2"/>
    <rfmt sheetId="2" xfDxf="1" sqref="A1648:XFD1648" start="0" length="0">
      <dxf>
        <alignment horizontal="center" vertical="center"/>
      </dxf>
    </rfmt>
    <rfmt sheetId="2" sqref="J1648" start="0" length="0">
      <dxf>
        <numFmt numFmtId="167" formatCode="dd\.mm\.yyyy;@"/>
      </dxf>
    </rfmt>
    <rfmt sheetId="2" sqref="L1648" start="0" length="0">
      <dxf>
        <numFmt numFmtId="19" formatCode="dd/mm/yyyy"/>
      </dxf>
    </rfmt>
  </rrc>
  <rrc rId="2037" sId="2" ref="A1648:XFD1648" action="deleteRow">
    <undo index="45" exp="ref" v="1" dr="G1648" r="G1650" sId="2"/>
    <undo index="25" exp="ref" v="1" dr="G1648" r="G1650" sId="2"/>
    <undo index="9" exp="ref" v="1" dr="G1648" r="G1650" sId="2"/>
    <undo index="65535" exp="area" ref3D="1" dr="$F$1:$F$1048576" dn="Z_F75A0FC8_0A1B_4DE0_9A32_5143F6752B3E_.wvu.Cols" sId="2"/>
    <rfmt sheetId="2" xfDxf="1" sqref="A1648:XFD1648" start="0" length="0">
      <dxf>
        <alignment horizontal="center" vertical="center"/>
      </dxf>
    </rfmt>
    <rfmt sheetId="2" sqref="A164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48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48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cc rId="0" sId="2" dxf="1">
      <nc r="D1648" t="inlineStr">
        <is>
          <t>RINÇAGE</t>
        </is>
      </nc>
      <ndxf>
        <font>
          <b/>
          <sz val="8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ndxf>
    </rcc>
    <rfmt sheetId="2" sqref="E1648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648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648">
        <f>IFERROR(IF(ISERROR(SEARCH("dfgg",$B1639)),IF(H1648="",G1639+ROUNDUP(VLOOKUP(D1648,Feuil2!$B$2:$C$250,2,FALSE)*6,0)/6/24,G1639+ROUNDUP(VLOOKUP(D1648,Feuil2!$B$2:$C$250,2,FALSE)*6,0)/6/24+$I$1),G1639+(11/12/24)),"")</f>
      </nc>
      <n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64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48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48" start="0" length="0">
      <dxf>
        <numFmt numFmtId="167" formatCode="dd\.mm\.yyyy;@"/>
      </dxf>
    </rfmt>
  </rrc>
  <rrc rId="2038" sId="2" ref="A1648:XFD1648" action="deleteRow">
    <undo index="1" exp="ref" v="1" dr="$B1648" r="G1649" sId="2"/>
    <undo index="65535" exp="area" ref3D="1" dr="$F$1:$F$1048576" dn="Z_F75A0FC8_0A1B_4DE0_9A32_5143F6752B3E_.wvu.Cols" sId="2"/>
    <rfmt sheetId="2" xfDxf="1" sqref="A1648:XFD1648" start="0" length="0">
      <dxf>
        <alignment horizontal="center" vertical="center"/>
      </dxf>
    </rfmt>
    <rfmt sheetId="2" sqref="A164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648" t="inlineStr">
        <is>
          <t>SCE Chocolat C10 FUT/0389</t>
        </is>
      </nc>
      <n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ndxf>
    </rcc>
    <rcc rId="0" sId="2" dxf="1">
      <nc r="C1648">
        <v>3378189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ndxf>
    </rcc>
    <rcc rId="0" sId="2" dxf="1">
      <nc r="D1648">
        <v>22000390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cc rId="0" sId="2" dxf="1">
      <nc r="E1648">
        <v>501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fmt sheetId="2" sqref="F164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48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64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48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48" start="0" length="0">
      <dxf>
        <numFmt numFmtId="167" formatCode="dd\.mm\.yyyy;@"/>
      </dxf>
    </rfmt>
  </rrc>
  <rrc rId="2039" sId="2" ref="A1648:XFD1648" action="deleteRow">
    <undo index="45" exp="ref" v="1" dr="G1648" r="G1649" sId="2"/>
    <undo index="25" exp="ref" v="1" dr="G1648" r="G1649" sId="2"/>
    <undo index="9" exp="ref" v="1" dr="G1648" r="G1649" sId="2"/>
    <undo index="1" exp="ref" v="1" dr="$B1648" r="G1649" sId="2"/>
    <undo index="65535" exp="area" ref3D="1" dr="$F$1:$F$1048576" dn="Z_F75A0FC8_0A1B_4DE0_9A32_5143F6752B3E_.wvu.Cols" sId="2"/>
    <rfmt sheetId="2" xfDxf="1" sqref="A1648:XFD1648" start="0" length="0">
      <dxf>
        <alignment horizontal="center" vertical="center"/>
      </dxf>
    </rfmt>
    <rfmt sheetId="2" sqref="A164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648" t="inlineStr">
        <is>
          <t>SCE Chocolat C10 PALL/0389</t>
        </is>
      </nc>
      <n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ndxf>
    </rcc>
    <rcc rId="0" sId="2" dxf="1">
      <nc r="C1648">
        <v>3378190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ndxf>
    </rcc>
    <rcc rId="0" sId="2" dxf="1">
      <nc r="D1648">
        <v>22000651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cc rId="0" sId="2" dxf="1">
      <nc r="E1648">
        <v>1101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fmt sheetId="2" sqref="F164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648">
        <f>IFERROR(IF(ISERROR(SEARCH("dfgg",#REF!)),IF(H1648="",#REF!+ROUNDUP(VLOOKUP(D1648,Feuil2!$B$2:$C$250,2,FALSE)*6,0)/6/24,#REF!+ROUNDUP(VLOOKUP(D1648,Feuil2!$B$2:$C$250,2,FALSE)*6,0)/6/24+$I$1),#REF!+(11/12/24)),"")</f>
      </nc>
      <n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64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48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48" start="0" length="0">
      <dxf>
        <numFmt numFmtId="167" formatCode="dd\.mm\.yyyy;@"/>
      </dxf>
    </rfmt>
  </rrc>
  <rrc rId="2040" sId="2" ref="A1648:XFD1648" action="deleteRow">
    <undo index="45" exp="ref" v="1" dr="G1648" r="G1649" sId="2"/>
    <undo index="25" exp="ref" v="1" dr="G1648" r="G1649" sId="2"/>
    <undo index="9" exp="ref" v="1" dr="G1648" r="G1649" sId="2"/>
    <undo index="1" exp="ref" v="1" dr="$B1648" r="G1649" sId="2"/>
    <undo index="65535" exp="area" ref3D="1" dr="$F$1:$F$1048576" dn="Z_F75A0FC8_0A1B_4DE0_9A32_5143F6752B3E_.wvu.Cols" sId="2"/>
    <rfmt sheetId="2" xfDxf="1" sqref="A1648:XFD1648" start="0" length="0">
      <dxf>
        <alignment horizontal="center" vertical="center"/>
      </dxf>
    </rfmt>
    <rfmt sheetId="2" sqref="A164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48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48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cc rId="0" sId="2" dxf="1">
      <nc r="D1648" t="inlineStr">
        <is>
          <t>RINÇAGE</t>
        </is>
      </nc>
      <ndxf>
        <font>
          <b/>
          <sz val="8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ndxf>
    </rcc>
    <rfmt sheetId="2" sqref="E1648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648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648">
        <f>IFERROR(IF(ISERROR(SEARCH("dfgg",#REF!)),IF(H1648="",#REF!+ROUNDUP(VLOOKUP(D1648,Feuil2!$B$2:$C$250,2,FALSE)*6,0)/6/24,#REF!+ROUNDUP(VLOOKUP(D1648,Feuil2!$B$2:$C$250,2,FALSE)*6,0)/6/24+$I$1),#REF!+(11/12/24)),"")</f>
      </nc>
      <n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64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48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48" start="0" length="0">
      <dxf>
        <numFmt numFmtId="167" formatCode="dd\.mm\.yyyy;@"/>
      </dxf>
    </rfmt>
  </rrc>
  <rcc rId="2041" sId="2">
    <oc r="G1648">
      <f>IFERROR(IF(ISERROR(SEARCH("dfgg",#REF!)),IF(H1648="",#REF!+ROUNDUP(VLOOKUP(D1648,Feuil2!$B$2:$C$250,2,FALSE)*6,0)/6/24,#REF!+ROUNDUP(VLOOKUP(D1648,Feuil2!$B$2:$C$250,2,FALSE)*6,0)/6/24+$I$1),#REF!+(11/12/24)),"")</f>
    </oc>
    <nc r="G1648">
      <f>IFERROR(IF(ISERROR(SEARCH("dfgg",$B1647)),IF(H1648="",G1647+ROUNDUP(VLOOKUP(D1648,Feuil2!$B$2:$C$250,2,FALSE)*6,0)/6/24,G1647+ROUNDUP(VLOOKUP(D1648,Feuil2!$B$2:$C$250,2,FALSE)*6,0)/6/24+$I$1),G1647+(11/12/24)),"")</f>
    </nc>
  </rcc>
  <rcc rId="2042" sId="2">
    <oc r="G1649">
      <f>IFERROR(IF(ISERROR(SEARCH("dfgg",$B1648)),IF(H1649="",G1648+ROUNDUP(VLOOKUP(D1649,Feuil2!$B$2:$C$250,2,FALSE)*6,0)/6/24,G1648+ROUNDUP(VLOOKUP(D1649,Feuil2!$B$2:$C$250,2,FALSE)*6,0)/6/24+$I$1),G1648+(11/12/24)),"")</f>
    </oc>
    <nc r="G1649">
      <f>IFERROR(IF(ISERROR(SEARCH("dfgg",$B1648)),IF(H1649="",G1648+ROUNDUP(VLOOKUP(D1649,Feuil2!$B$2:$C$250,2,FALSE)*6,0)/6/24,G1648+ROUNDUP(VLOOKUP(D1649,Feuil2!$B$2:$C$250,2,FALSE)*6,0)/6/24+$I$1),G1648+(11/12/24)),"")</f>
    </nc>
  </rcc>
  <rcc rId="2043" sId="2">
    <oc r="G1650">
      <f>IFERROR(IF(ISERROR(SEARCH("dfgg",$B1649)),IF(H1650="",G1649+ROUNDUP(VLOOKUP(D1650,Feuil2!$B$2:$C$250,2,FALSE)*6,0)/6/24,G1649+ROUNDUP(VLOOKUP(D1650,Feuil2!$B$2:$C$250,2,FALSE)*6,0)/6/24+$I$1),G1649+(11/12/24)),"")</f>
    </oc>
    <nc r="G1650">
      <f>IFERROR(IF(ISERROR(SEARCH("dfgg",$B1649)),IF(H1650="",G1649+ROUNDUP(VLOOKUP(D1650,Feuil2!$B$2:$C$250,2,FALSE)*6,0)/6/24,G1649+ROUNDUP(VLOOKUP(D1650,Feuil2!$B$2:$C$250,2,FALSE)*6,0)/6/24+$I$1),G1649+(11/12/24)),"")</f>
    </nc>
  </rcc>
  <rcc rId="2044" sId="2">
    <oc r="G1651">
      <f>IFERROR(IF(ISERROR(SEARCH("dfgg",$B1650)),IF(H1651="",G1650+ROUNDUP(VLOOKUP(D1651,Feuil2!$B$2:$C$250,2,FALSE)*6,0)/6/24,G1650+ROUNDUP(VLOOKUP(D1651,Feuil2!$B$2:$C$250,2,FALSE)*6,0)/6/24+$I$1),G1650+(11/12/24)),"")</f>
    </oc>
    <nc r="G1651">
      <f>IFERROR(IF(ISERROR(SEARCH("dfgg",$B1650)),IF(H1651="",G1650+ROUNDUP(VLOOKUP(D1651,Feuil2!$B$2:$C$250,2,FALSE)*6,0)/6/24,G1650+ROUNDUP(VLOOKUP(D1651,Feuil2!$B$2:$C$250,2,FALSE)*6,0)/6/24+$I$1),G1650+(11/12/24)),"")</f>
    </nc>
  </rcc>
  <rcc rId="2045" sId="2">
    <oc r="G1652">
      <f>IFERROR(IF(ISERROR(SEARCH("dfgg",$B1651)),IF(H1652="",G1651+ROUNDUP(VLOOKUP(D1652,Feuil2!$B$2:$C$250,2,FALSE)*6,0)/6/24,G1651+ROUNDUP(VLOOKUP(D1652,Feuil2!$B$2:$C$250,2,FALSE)*6,0)/6/24+$I$1),G1651+(11/12/24)),"")</f>
    </oc>
    <nc r="G1652">
      <f>IFERROR(IF(ISERROR(SEARCH("dfgg",$B1651)),IF(H1652="",G1651+ROUNDUP(VLOOKUP(D1652,Feuil2!$B$2:$C$250,2,FALSE)*6,0)/6/24,G1651+ROUNDUP(VLOOKUP(D1652,Feuil2!$B$2:$C$250,2,FALSE)*6,0)/6/24+$I$1),G1651+(11/12/24)),"")</f>
    </nc>
  </rcc>
  <rcc rId="2046" sId="2">
    <oc r="G1653">
      <f>IFERROR(IF(ISERROR(SEARCH("dfgg",$B1652)),IF(H1653="",G1652+ROUNDUP(VLOOKUP(D1653,Feuil2!$B$2:$C$250,2,FALSE)*6,0)/6/24,G1652+ROUNDUP(VLOOKUP(D1653,Feuil2!$B$2:$C$250,2,FALSE)*6,0)/6/24+$I$1),G1652+(11/12/24)),"")</f>
    </oc>
    <nc r="G1653">
      <f>IFERROR(IF(ISERROR(SEARCH("dfgg",$B1652)),IF(H1653="",G1652+ROUNDUP(VLOOKUP(D1653,Feuil2!$B$2:$C$250,2,FALSE)*6,0)/6/24,G1652+ROUNDUP(VLOOKUP(D1653,Feuil2!$B$2:$C$250,2,FALSE)*6,0)/6/24+$I$1),G1652+(11/12/24)),"")</f>
    </nc>
  </rcc>
  <rcc rId="2047" sId="2">
    <oc r="G1654">
      <f>IFERROR(IF(ISERROR(SEARCH("dfgg",$B1653)),IF(H1654="",G1653+ROUNDUP(VLOOKUP(D1654,Feuil2!$B$2:$C$250,2,FALSE)*6,0)/6/24,G1653+ROUNDUP(VLOOKUP(D1654,Feuil2!$B$2:$C$250,2,FALSE)*6,0)/6/24+$I$1),G1653+(11/12/24)),"")</f>
    </oc>
    <nc r="G1654">
      <f>IFERROR(IF(ISERROR(SEARCH("dfgg",$B1653)),IF(H1654="",G1653+ROUNDUP(VLOOKUP(D1654,Feuil2!$B$2:$C$250,2,FALSE)*6,0)/6/24,G1653+ROUNDUP(VLOOKUP(D1654,Feuil2!$B$2:$C$250,2,FALSE)*6,0)/6/24+$I$1),G1653+(11/12/24)),"")</f>
    </nc>
  </rcc>
  <rcc rId="2048" sId="2">
    <oc r="G1655">
      <f>IFERROR(IF(ISERROR(SEARCH("dfgg",$B1654)),IF(H1655="",G1654+ROUNDUP(VLOOKUP(D1655,Feuil2!$B$2:$C$250,2,FALSE)*6,0)/6/24,G1654+ROUNDUP(VLOOKUP(D1655,Feuil2!$B$2:$C$250,2,FALSE)*6,0)/6/24+$I$1),G1654+(11/12/24)),"")</f>
    </oc>
    <nc r="G1655">
      <f>IFERROR(IF(ISERROR(SEARCH("dfgg",$B1654)),IF(H1655="",G1654+ROUNDUP(VLOOKUP(D1655,Feuil2!$B$2:$C$250,2,FALSE)*6,0)/6/24,G1654+ROUNDUP(VLOOKUP(D1655,Feuil2!$B$2:$C$250,2,FALSE)*6,0)/6/24+$I$1),G1654+(11/12/24)),"")</f>
    </nc>
  </rcc>
  <rcc rId="2049" sId="2">
    <oc r="G1656">
      <f>IFERROR(IF(ISERROR(SEARCH("dfgg",$B1655)),IF(H1656="",G1655+ROUNDUP(VLOOKUP(D1656,Feuil2!$B$2:$C$250,2,FALSE)*6,0)/6/24,G1655+ROUNDUP(VLOOKUP(D1656,Feuil2!$B$2:$C$250,2,FALSE)*6,0)/6/24+$I$1),G1655+(11/12/24)),"")</f>
    </oc>
    <nc r="G1656">
      <f>IFERROR(IF(ISERROR(SEARCH("dfgg",$B1655)),IF(H1656="",G1655+ROUNDUP(VLOOKUP(D1656,Feuil2!$B$2:$C$250,2,FALSE)*6,0)/6/24,G1655+ROUNDUP(VLOOKUP(D1656,Feuil2!$B$2:$C$250,2,FALSE)*6,0)/6/24+$I$1),G1655+(11/12/24)),"")</f>
    </nc>
  </rcc>
  <rcc rId="2050" sId="2">
    <oc r="G1657">
      <f>IFERROR(IF(ISERROR(SEARCH("dfgg",$B1656)),IF(H1657="",G1656+ROUNDUP(VLOOKUP(D1657,Feuil2!$B$2:$C$250,2,FALSE)*6,0)/6/24,G1656+ROUNDUP(VLOOKUP(D1657,Feuil2!$B$2:$C$250,2,FALSE)*6,0)/6/24+$I$1),G1656+(11/12/24)),"")</f>
    </oc>
    <nc r="G1657">
      <f>IFERROR(IF(ISERROR(SEARCH("dfgg",$B1656)),IF(H1657="",G1656+ROUNDUP(VLOOKUP(D1657,Feuil2!$B$2:$C$250,2,FALSE)*6,0)/6/24,G1656+ROUNDUP(VLOOKUP(D1657,Feuil2!$B$2:$C$250,2,FALSE)*6,0)/6/24+$I$1),G1656+(11/12/24)),"")</f>
    </nc>
  </rcc>
  <rcc rId="2051" sId="2">
    <oc r="G1658">
      <f>IFERROR(IF(ISERROR(SEARCH("dfgg",$B1657)),IF(H1658="",G1657+ROUNDUP(VLOOKUP(D1658,Feuil2!$B$2:$C$250,2,FALSE)*6,0)/6/24,G1657+ROUNDUP(VLOOKUP(D1658,Feuil2!$B$2:$C$250,2,FALSE)*6,0)/6/24+$I$1),G1657+(11/12/24)),"")</f>
    </oc>
    <nc r="G1658">
      <f>IFERROR(IF(ISERROR(SEARCH("dfgg",$B1657)),IF(H1658="",G1657+ROUNDUP(VLOOKUP(D1658,Feuil2!$B$2:$C$250,2,FALSE)*6,0)/6/24,G1657+ROUNDUP(VLOOKUP(D1658,Feuil2!$B$2:$C$250,2,FALSE)*6,0)/6/24+$I$1),G1657+(11/12/24)),"")</f>
    </nc>
  </rcc>
  <rcc rId="2052" sId="2">
    <oc r="G1659">
      <f>IFERROR(IF(ISERROR(SEARCH("dfgg",$B1658)),IF(H1659="",G1658+ROUNDUP(VLOOKUP(D1659,Feuil2!$B$2:$C$250,2,FALSE)*6,0)/6/24,G1658+ROUNDUP(VLOOKUP(D1659,Feuil2!$B$2:$C$250,2,FALSE)*6,0)/6/24+$I$1),G1658+(11/12/24)),"")</f>
    </oc>
    <nc r="G1659">
      <f>IFERROR(IF(ISERROR(SEARCH("dfgg",$B1658)),IF(H1659="",G1658+ROUNDUP(VLOOKUP(D1659,Feuil2!$B$2:$C$250,2,FALSE)*6,0)/6/24,G1658+ROUNDUP(VLOOKUP(D1659,Feuil2!$B$2:$C$250,2,FALSE)*6,0)/6/24+$I$1),G1658+(11/12/24)),"")</f>
    </nc>
  </rcc>
  <rcc rId="2053" sId="2">
    <oc r="G1660">
      <f>IFERROR(IF(ISERROR(SEARCH("dfgg",$B1659)),IF(H1660="",G1659+ROUNDUP(VLOOKUP(D1660,Feuil2!$B$2:$C$250,2,FALSE)*6,0)/6/24,G1659+ROUNDUP(VLOOKUP(D1660,Feuil2!$B$2:$C$250,2,FALSE)*6,0)/6/24+$I$1),G1659+(11/12/24)),"")</f>
    </oc>
    <nc r="G1660">
      <f>IFERROR(IF(ISERROR(SEARCH("dfgg",$B1659)),IF(H1660="",G1659+ROUNDUP(VLOOKUP(D1660,Feuil2!$B$2:$C$250,2,FALSE)*6,0)/6/24,G1659+ROUNDUP(VLOOKUP(D1660,Feuil2!$B$2:$C$250,2,FALSE)*6,0)/6/24+$I$1),G1659+(11/12/24)),"")</f>
    </nc>
  </rcc>
  <rcc rId="2054" sId="2">
    <oc r="G1662">
      <f>IFERROR(IF(ISERROR(SEARCH("dfgg",$B1661)),IF(H1662="",G1661+ROUNDUP(VLOOKUP(D1662,Feuil2!$B$2:$C$250,2,FALSE)*6,0)/6/24,G1661+ROUNDUP(VLOOKUP(D1662,Feuil2!$B$2:$C$250,2,FALSE)*6,0)/6/24+$I$1),G1661+(11/12/24)),"")</f>
    </oc>
    <nc r="G1662">
      <f>IFERROR(IF(ISERROR(SEARCH("dfgg",$B1661)),IF(H1662="",G1661+ROUNDUP(VLOOKUP(D1662,Feuil2!$B$2:$C$250,2,FALSE)*6,0)/6/24,G1661+ROUNDUP(VLOOKUP(D1662,Feuil2!$B$2:$C$250,2,FALSE)*6,0)/6/24+$I$1),G1661+(11/12/24)),"")</f>
    </nc>
  </rcc>
  <rcc rId="2055" sId="2">
    <oc r="G1663">
      <f>IFERROR(IF(ISERROR(SEARCH("dfgg",$B1662)),IF(H1663="",G1662+ROUNDUP(VLOOKUP(D1663,Feuil2!$B$2:$C$250,2,FALSE)*6,0)/6/24,G1662+ROUNDUP(VLOOKUP(D1663,Feuil2!$B$2:$C$250,2,FALSE)*6,0)/6/24+$I$1),G1662+(11/12/24)),"")</f>
    </oc>
    <nc r="G1663">
      <f>IFERROR(IF(ISERROR(SEARCH("dfgg",$B1662)),IF(H1663="",G1662+ROUNDUP(VLOOKUP(D1663,Feuil2!$B$2:$C$250,2,FALSE)*6,0)/6/24,G1662+ROUNDUP(VLOOKUP(D1663,Feuil2!$B$2:$C$250,2,FALSE)*6,0)/6/24+$I$1),G1662+(11/12/24)),"")</f>
    </nc>
  </rcc>
  <rcc rId="2056" sId="2">
    <oc r="G1664">
      <f>IFERROR(IF(ISERROR(SEARCH("dfgg",$B1663)),IF(H1664="",G1663+ROUNDUP(VLOOKUP(D1664,Feuil2!$B$2:$C$250,2,FALSE)*6,0)/6/24,G1663+ROUNDUP(VLOOKUP(D1664,Feuil2!$B$2:$C$250,2,FALSE)*6,0)/6/24+$I$1),G1663+(11/12/24)),"")</f>
    </oc>
    <nc r="G1664">
      <f>IFERROR(IF(ISERROR(SEARCH("dfgg",$B1663)),IF(H1664="",G1663+ROUNDUP(VLOOKUP(D1664,Feuil2!$B$2:$C$250,2,FALSE)*6,0)/6/24,G1663+ROUNDUP(VLOOKUP(D1664,Feuil2!$B$2:$C$250,2,FALSE)*6,0)/6/24+$I$1),G1663+(11/12/24)),"")</f>
    </nc>
  </rcc>
  <rcc rId="2057" sId="2">
    <nc r="G1665">
      <f>IFERROR(IF(ISERROR(SEARCH("dfgg",$B1664)),IF(H1665="",G1664+ROUNDUP(VLOOKUP(D1665,Feuil2!$B$2:$C$250,2,FALSE)*6,0)/6/24,G1664+ROUNDUP(VLOOKUP(D1665,Feuil2!$B$2:$C$250,2,FALSE)*6,0)/6/24+$I$1),G1664+(11/12/24)),"")</f>
    </nc>
  </rcc>
  <rcc rId="2058" sId="2">
    <oc r="G1666">
      <f>IFERROR(IF(ISERROR(SEARCH("dfgg",$B1665)),IF(H1666="",G1664+ROUNDUP(VLOOKUP(D1666,Feuil2!$B$2:$C$250,2,FALSE)*6,0)/6/24,G1664+ROUNDUP(VLOOKUP(D1666,Feuil2!$B$2:$C$250,2,FALSE)*6,0)/6/24+$I$1),G1664+(11/12/24)),"")</f>
    </oc>
    <nc r="G1666">
      <f>IFERROR(IF(ISERROR(SEARCH("dfgg",$B1665)),IF(H1666="",G1665+ROUNDUP(VLOOKUP(D1666,Feuil2!$B$2:$C$250,2,FALSE)*6,0)/6/24,G1665+ROUNDUP(VLOOKUP(D1666,Feuil2!$B$2:$C$250,2,FALSE)*6,0)/6/24+$I$1),G1665+(11/12/24)),"")</f>
    </nc>
  </rcc>
  <rcc rId="2059" sId="2">
    <oc r="G1667">
      <f>IFERROR(IF(ISERROR(SEARCH("dfgg",$B1666)),IF(H1667="",G1666+ROUNDUP(VLOOKUP(D1667,Feuil2!$B$2:$C$250,2,FALSE)*6,0)/6/24,G1666+ROUNDUP(VLOOKUP(D1667,Feuil2!$B$2:$C$250,2,FALSE)*6,0)/6/24+$I$1),G1666+(11/12/24)),"")</f>
    </oc>
    <nc r="G1667">
      <f>IFERROR(IF(ISERROR(SEARCH("dfgg",$B1666)),IF(H1667="",G1666+ROUNDUP(VLOOKUP(D1667,Feuil2!$B$2:$C$250,2,FALSE)*6,0)/6/24,G1666+ROUNDUP(VLOOKUP(D1667,Feuil2!$B$2:$C$250,2,FALSE)*6,0)/6/24+$I$1),G1666+(11/12/24)),"")</f>
    </nc>
  </rcc>
  <rcc rId="2060" sId="2">
    <oc r="G1668">
      <f>IFERROR(IF(ISERROR(SEARCH("dfgg",$B1667)),IF(H1668="",G1667+ROUNDUP(VLOOKUP(D1668,Feuil2!$B$2:$C$250,2,FALSE)*6,0)/6/24,G1667+ROUNDUP(VLOOKUP(D1668,Feuil2!$B$2:$C$250,2,FALSE)*6,0)/6/24+$I$1),G1667+(11/12/24)),"")</f>
    </oc>
    <nc r="G1668">
      <f>IFERROR(IF(ISERROR(SEARCH("dfgg",$B1667)),IF(H1668="",G1667+ROUNDUP(VLOOKUP(D1668,Feuil2!$B$2:$C$250,2,FALSE)*6,0)/6/24,G1667+ROUNDUP(VLOOKUP(D1668,Feuil2!$B$2:$C$250,2,FALSE)*6,0)/6/24+$I$1),G1667+(11/12/24)),"")</f>
    </nc>
  </rcc>
  <rcc rId="2061" sId="2">
    <oc r="G1669">
      <f>IFERROR(IF(ISERROR(SEARCH("dfgg",$B1668)),IF(H1669="",G1668+ROUNDUP(VLOOKUP(D1669,Feuil2!$B$2:$C$250,2,FALSE)*6,0)/6/24,G1668+ROUNDUP(VLOOKUP(D1669,Feuil2!$B$2:$C$250,2,FALSE)*6,0)/6/24+$I$1),G1668+(11/12/24)),"")</f>
    </oc>
    <nc r="G1669">
      <f>IFERROR(IF(ISERROR(SEARCH("dfgg",$B1668)),IF(H1669="",G1668+ROUNDUP(VLOOKUP(D1669,Feuil2!$B$2:$C$250,2,FALSE)*6,0)/6/24,G1668+ROUNDUP(VLOOKUP(D1669,Feuil2!$B$2:$C$250,2,FALSE)*6,0)/6/24+$I$1),G1668+(11/12/24)),"")</f>
    </nc>
  </rcc>
  <rcc rId="2062" sId="2">
    <oc r="G1670">
      <f>IFERROR(IF(ISERROR(SEARCH("dfgg",$B1669)),IF(H1670="",G1669+ROUNDUP(VLOOKUP(D1670,Feuil2!$B$2:$C$250,2,FALSE)*6,0)/6/24,G1669+ROUNDUP(VLOOKUP(D1670,Feuil2!$B$2:$C$250,2,FALSE)*6,0)/6/24+$I$1),G1669+(11/12/24)),"")</f>
    </oc>
    <nc r="G1670">
      <f>IFERROR(IF(ISERROR(SEARCH("dfgg",$B1669)),IF(H1670="",G1669+ROUNDUP(VLOOKUP(D1670,Feuil2!$B$2:$C$250,2,FALSE)*6,0)/6/24,G1669+ROUNDUP(VLOOKUP(D1670,Feuil2!$B$2:$C$250,2,FALSE)*6,0)/6/24+$I$1),G1669+(11/12/24)),"")</f>
    </nc>
  </rcc>
  <rcc rId="2063" sId="2">
    <oc r="G1671">
      <f>IFERROR(IF(ISERROR(SEARCH("dfgg",$B1670)),IF(H1671="",G1670+ROUNDUP(VLOOKUP(D1671,Feuil2!$B$2:$C$250,2,FALSE)*6,0)/6/24,G1670+ROUNDUP(VLOOKUP(D1671,Feuil2!$B$2:$C$250,2,FALSE)*6,0)/6/24+$I$1),G1670+(11/12/24)),"")</f>
    </oc>
    <nc r="G1671">
      <f>IFERROR(IF(ISERROR(SEARCH("dfgg",$B1670)),IF(H1671="",G1670+ROUNDUP(VLOOKUP(D1671,Feuil2!$B$2:$C$250,2,FALSE)*6,0)/6/24,G1670+ROUNDUP(VLOOKUP(D1671,Feuil2!$B$2:$C$250,2,FALSE)*6,0)/6/24+$I$1),G1670+(11/12/24)),"")</f>
    </nc>
  </rcc>
  <rcc rId="2064" sId="2">
    <oc r="G1672">
      <f>IFERROR(IF(ISERROR(SEARCH("dfgg",$B1671)),IF(H1672="",G1671+ROUNDUP(VLOOKUP(D1672,Feuil2!$B$2:$C$250,2,FALSE)*6,0)/6/24,G1671+ROUNDUP(VLOOKUP(D1672,Feuil2!$B$2:$C$250,2,FALSE)*6,0)/6/24+$I$1),G1671+(11/12/24)),"")</f>
    </oc>
    <nc r="G1672">
      <f>IFERROR(IF(ISERROR(SEARCH("dfgg",$B1671)),IF(H1672="",G1671+ROUNDUP(VLOOKUP(D1672,Feuil2!$B$2:$C$250,2,FALSE)*6,0)/6/24,G1671+ROUNDUP(VLOOKUP(D1672,Feuil2!$B$2:$C$250,2,FALSE)*6,0)/6/24+$I$1),G1671+(11/12/24)),"")</f>
    </nc>
  </rcc>
  <rcc rId="2065" sId="2">
    <oc r="G1673">
      <f>IFERROR(IF(ISERROR(SEARCH("dfgg",$B1672)),IF(H1673="",G1672+ROUNDUP(VLOOKUP(D1673,Feuil2!$B$2:$C$250,2,FALSE)*6,0)/6/24,G1672+ROUNDUP(VLOOKUP(D1673,Feuil2!$B$2:$C$250,2,FALSE)*6,0)/6/24+$I$1),G1672+(11/12/24)),"")</f>
    </oc>
    <nc r="G1673">
      <f>IFERROR(IF(ISERROR(SEARCH("dfgg",$B1672)),IF(H1673="",G1672+ROUNDUP(VLOOKUP(D1673,Feuil2!$B$2:$C$250,2,FALSE)*6,0)/6/24,G1672+ROUNDUP(VLOOKUP(D1673,Feuil2!$B$2:$C$250,2,FALSE)*6,0)/6/24+$I$1),G1672+(11/12/24)),"")</f>
    </nc>
  </rcc>
  <rcc rId="2066" sId="2">
    <oc r="G1674">
      <f>IFERROR(IF(ISERROR(SEARCH("dfgg",$B1673)),IF(H1674="",G1673+ROUNDUP(VLOOKUP(D1674,Feuil2!$B$2:$C$250,2,FALSE)*6,0)/6/24,G1673+ROUNDUP(VLOOKUP(D1674,Feuil2!$B$2:$C$250,2,FALSE)*6,0)/6/24+$I$1),G1673+(11/12/24)),"")</f>
    </oc>
    <nc r="G1674">
      <f>IFERROR(IF(ISERROR(SEARCH("dfgg",$B1673)),IF(H1674="",G1673+ROUNDUP(VLOOKUP(D1674,Feuil2!$B$2:$C$250,2,FALSE)*6,0)/6/24,G1673+ROUNDUP(VLOOKUP(D1674,Feuil2!$B$2:$C$250,2,FALSE)*6,0)/6/24+$I$1),G1673+(11/12/24)),"")</f>
    </nc>
  </rcc>
  <rcc rId="2067" sId="2">
    <oc r="G1675">
      <f>IFERROR(IF(ISERROR(SEARCH("dfgg",$B1674)),IF(H1675="",G1674+ROUNDUP(VLOOKUP(D1675,Feuil2!$B$2:$C$250,2,FALSE)*6,0)/6/24,G1674+ROUNDUP(VLOOKUP(D1675,Feuil2!$B$2:$C$250,2,FALSE)*6,0)/6/24+$I$1),G1674+(11/12/24)),"")</f>
    </oc>
    <nc r="G1675">
      <f>IFERROR(IF(ISERROR(SEARCH("dfgg",$B1674)),IF(H1675="",G1674+ROUNDUP(VLOOKUP(D1675,Feuil2!$B$2:$C$250,2,FALSE)*6,0)/6/24,G1674+ROUNDUP(VLOOKUP(D1675,Feuil2!$B$2:$C$250,2,FALSE)*6,0)/6/24+$I$1),G1674+(11/12/24)),"")</f>
    </nc>
  </rcc>
  <rcc rId="2068" sId="2">
    <oc r="G1676">
      <f>IFERROR(IF(ISERROR(SEARCH("dfgg",$B1675)),IF(H1676="",G1675+ROUNDUP(VLOOKUP(D1676,Feuil2!$B$2:$C$250,2,FALSE)*6,0)/6/24,G1675+ROUNDUP(VLOOKUP(D1676,Feuil2!$B$2:$C$250,2,FALSE)*6,0)/6/24+$I$1),G1675+(11/12/24)),"")</f>
    </oc>
    <nc r="G1676">
      <f>IFERROR(IF(ISERROR(SEARCH("dfgg",$B1675)),IF(H1676="",G1675+ROUNDUP(VLOOKUP(D1676,Feuil2!$B$2:$C$250,2,FALSE)*6,0)/6/24,G1675+ROUNDUP(VLOOKUP(D1676,Feuil2!$B$2:$C$250,2,FALSE)*6,0)/6/24+$I$1),G1675+(11/12/24)),"")</f>
    </nc>
  </rcc>
  <rcc rId="2069" sId="2">
    <oc r="G1677">
      <f>IFERROR(IF(ISERROR(SEARCH("dfgg",$B1676)),IF(H1677="",G1676+ROUNDUP(VLOOKUP(D1677,Feuil2!$B$2:$C$250,2,FALSE)*6,0)/6/24,G1676+ROUNDUP(VLOOKUP(D1677,Feuil2!$B$2:$C$250,2,FALSE)*6,0)/6/24+$I$1),G1676+(11/12/24)),"")</f>
    </oc>
    <nc r="G1677">
      <f>IFERROR(IF(ISERROR(SEARCH("dfgg",$B1676)),IF(H1677="",G1676+ROUNDUP(VLOOKUP(D1677,Feuil2!$B$2:$C$250,2,FALSE)*6,0)/6/24,G1676+ROUNDUP(VLOOKUP(D1677,Feuil2!$B$2:$C$250,2,FALSE)*6,0)/6/24+$I$1),G1676+(11/12/24)),"")</f>
    </nc>
  </rcc>
  <rcc rId="2070" sId="2">
    <oc r="G1678">
      <f>IFERROR(IF(ISERROR(SEARCH("dfgg",$B1677)),IF(H1678="",G1677+ROUNDUP(VLOOKUP(D1678,Feuil2!$B$2:$C$250,2,FALSE)*6,0)/6/24,G1677+ROUNDUP(VLOOKUP(D1678,Feuil2!$B$2:$C$250,2,FALSE)*6,0)/6/24+$I$1),G1677+(11/12/24)),"")</f>
    </oc>
    <nc r="G1678">
      <f>IFERROR(IF(ISERROR(SEARCH("dfgg",$B1677)),IF(H1678="",G1677+ROUNDUP(VLOOKUP(D1678,Feuil2!$B$2:$C$250,2,FALSE)*6,0)/6/24,G1677+ROUNDUP(VLOOKUP(D1678,Feuil2!$B$2:$C$250,2,FALSE)*6,0)/6/24+$I$1),G1677+(11/12/24)),"")</f>
    </nc>
  </rcc>
  <rcc rId="2071" sId="2">
    <oc r="G1679">
      <f>IFERROR(IF(ISERROR(SEARCH("dfgg",$B1678)),IF(H1679="",G1678+ROUNDUP(VLOOKUP(D1679,Feuil2!$B$2:$C$250,2,FALSE)*6,0)/6/24,G1678+ROUNDUP(VLOOKUP(D1679,Feuil2!$B$2:$C$250,2,FALSE)*6,0)/6/24+$I$1),G1678+(11/12/24)),"")</f>
    </oc>
    <nc r="G1679">
      <f>IFERROR(IF(ISERROR(SEARCH("dfgg",$B1678)),IF(H1679="",G1678+ROUNDUP(VLOOKUP(D1679,Feuil2!$B$2:$C$250,2,FALSE)*6,0)/6/24,G1678+ROUNDUP(VLOOKUP(D1679,Feuil2!$B$2:$C$250,2,FALSE)*6,0)/6/24+$I$1),G1678+(11/12/24)),"")</f>
    </nc>
  </rcc>
  <rcc rId="2072" sId="2">
    <oc r="G1680">
      <f>IFERROR(IF(ISERROR(SEARCH("dfgg",$B1679)),IF(H1680="",G1679+ROUNDUP(VLOOKUP(D1680,Feuil2!$B$2:$C$250,2,FALSE)*6,0)/6/24,G1679+ROUNDUP(VLOOKUP(D1680,Feuil2!$B$2:$C$250,2,FALSE)*6,0)/6/24+$I$1),G1679+(11/12/24)),"")</f>
    </oc>
    <nc r="G1680">
      <f>IFERROR(IF(ISERROR(SEARCH("dfgg",$B1679)),IF(H1680="",G1679+ROUNDUP(VLOOKUP(D1680,Feuil2!$B$2:$C$250,2,FALSE)*6,0)/6/24,G1679+ROUNDUP(VLOOKUP(D1680,Feuil2!$B$2:$C$250,2,FALSE)*6,0)/6/24+$I$1),G1679+(11/12/24)),"")</f>
    </nc>
  </rcc>
  <rcc rId="2073" sId="2">
    <oc r="G1681">
      <f>IFERROR(IF(ISERROR(SEARCH("dfgg",$B1680)),IF(H1681="",G1680+ROUNDUP(VLOOKUP(D1681,Feuil2!$B$2:$C$250,2,FALSE)*6,0)/6/24,G1680+ROUNDUP(VLOOKUP(D1681,Feuil2!$B$2:$C$250,2,FALSE)*6,0)/6/24+$I$1),G1680+(11/12/24)),"")</f>
    </oc>
    <nc r="G1681">
      <f>IFERROR(IF(ISERROR(SEARCH("dfgg",$B1680)),IF(H1681="",G1680+ROUNDUP(VLOOKUP(D1681,Feuil2!$B$2:$C$250,2,FALSE)*6,0)/6/24,G1680+ROUNDUP(VLOOKUP(D1681,Feuil2!$B$2:$C$250,2,FALSE)*6,0)/6/24+$I$1),G1680+(11/12/24)),"")</f>
    </nc>
  </rcc>
  <rcc rId="2074" sId="2">
    <oc r="G1682">
      <f>IFERROR(IF(ISERROR(SEARCH("dfgg",$B1681)),IF(H1682="",G1681+ROUNDUP(VLOOKUP(D1682,Feuil2!$B$2:$C$250,2,FALSE)*6,0)/6/24,G1681+ROUNDUP(VLOOKUP(D1682,Feuil2!$B$2:$C$250,2,FALSE)*6,0)/6/24+$I$1),G1681+(11/12/24)),"")</f>
    </oc>
    <nc r="G1682">
      <f>IFERROR(IF(ISERROR(SEARCH("dfgg",$B1681)),IF(H1682="",G1681+ROUNDUP(VLOOKUP(D1682,Feuil2!$B$2:$C$250,2,FALSE)*6,0)/6/24,G1681+ROUNDUP(VLOOKUP(D1682,Feuil2!$B$2:$C$250,2,FALSE)*6,0)/6/24+$I$1),G1681+(11/12/24)),"")</f>
    </nc>
  </rcc>
  <rcc rId="2075" sId="2">
    <oc r="G1683">
      <f>IFERROR(IF(ISERROR(SEARCH("dfgg",$B1682)),IF(H1683="",G1682+ROUNDUP(VLOOKUP(D1683,Feuil2!$B$2:$C$250,2,FALSE)*6,0)/6/24,G1682+ROUNDUP(VLOOKUP(D1683,Feuil2!$B$2:$C$250,2,FALSE)*6,0)/6/24+$I$1),G1682+(11/12/24)),"")</f>
    </oc>
    <nc r="G1683">
      <f>IFERROR(IF(ISERROR(SEARCH("dfgg",$B1682)),IF(H1683="",G1682+ROUNDUP(VLOOKUP(D1683,Feuil2!$B$2:$C$250,2,FALSE)*6,0)/6/24,G1682+ROUNDUP(VLOOKUP(D1683,Feuil2!$B$2:$C$250,2,FALSE)*6,0)/6/24+$I$1),G1682+(11/12/24)),"")</f>
    </nc>
  </rcc>
  <rcc rId="2076" sId="2">
    <oc r="G1684">
      <f>IFERROR(IF(ISERROR(SEARCH("dfgg",$B1683)),IF(H1684="",G1683+ROUNDUP(VLOOKUP(D1684,Feuil2!$B$2:$C$250,2,FALSE)*6,0)/6/24,G1683+ROUNDUP(VLOOKUP(D1684,Feuil2!$B$2:$C$250,2,FALSE)*6,0)/6/24+$I$1),G1683+(11/12/24)),"")</f>
    </oc>
    <nc r="G1684">
      <f>IFERROR(IF(ISERROR(SEARCH("dfgg",$B1683)),IF(H1684="",G1683+ROUNDUP(VLOOKUP(D1684,Feuil2!$B$2:$C$250,2,FALSE)*6,0)/6/24,G1683+ROUNDUP(VLOOKUP(D1684,Feuil2!$B$2:$C$250,2,FALSE)*6,0)/6/24+$I$1),G1683+(11/12/24)),"")</f>
    </nc>
  </rcc>
  <rcc rId="2077" sId="2">
    <oc r="G1685">
      <f>IFERROR(IF(ISERROR(SEARCH("dfgg",$B1684)),IF(H1685="",G1684+ROUNDUP(VLOOKUP(D1685,Feuil2!$B$2:$C$250,2,FALSE)*6,0)/6/24,G1684+ROUNDUP(VLOOKUP(D1685,Feuil2!$B$2:$C$250,2,FALSE)*6,0)/6/24+$I$1),G1684+(11/12/24)),"")</f>
    </oc>
    <nc r="G1685">
      <f>IFERROR(IF(ISERROR(SEARCH("dfgg",$B1684)),IF(H1685="",G1684+ROUNDUP(VLOOKUP(D1685,Feuil2!$B$2:$C$250,2,FALSE)*6,0)/6/24,G1684+ROUNDUP(VLOOKUP(D1685,Feuil2!$B$2:$C$250,2,FALSE)*6,0)/6/24+$I$1),G1684+(11/12/24)),"")</f>
    </nc>
  </rcc>
  <rcc rId="2078" sId="2">
    <oc r="G1686">
      <f>IFERROR(IF(ISERROR(SEARCH("dfgg",$B1685)),IF(H1686="",G1685+ROUNDUP(VLOOKUP(D1686,Feuil2!$B$2:$C$250,2,FALSE)*6,0)/6/24,G1685+ROUNDUP(VLOOKUP(D1686,Feuil2!$B$2:$C$250,2,FALSE)*6,0)/6/24+$I$1),G1685+(11/12/24)),"")</f>
    </oc>
    <nc r="G1686">
      <f>IFERROR(IF(ISERROR(SEARCH("dfgg",$B1685)),IF(H1686="",G1685+ROUNDUP(VLOOKUP(D1686,Feuil2!$B$2:$C$250,2,FALSE)*6,0)/6/24,G1685+ROUNDUP(VLOOKUP(D1686,Feuil2!$B$2:$C$250,2,FALSE)*6,0)/6/24+$I$1),G1685+(11/12/24)),"")</f>
    </nc>
  </rcc>
  <rcc rId="2079" sId="2">
    <oc r="G1687">
      <f>IFERROR(IF(ISERROR(SEARCH("dfgg",$B1686)),IF(H1687="",G1686+ROUNDUP(VLOOKUP(D1687,Feuil2!$B$2:$C$250,2,FALSE)*6,0)/6/24,G1686+ROUNDUP(VLOOKUP(D1687,Feuil2!$B$2:$C$250,2,FALSE)*6,0)/6/24+$I$1),G1686+(11/12/24)),"")</f>
    </oc>
    <nc r="G1687">
      <f>IFERROR(IF(ISERROR(SEARCH("dfgg",$B1686)),IF(H1687="",G1686+ROUNDUP(VLOOKUP(D1687,Feuil2!$B$2:$C$250,2,FALSE)*6,0)/6/24,G1686+ROUNDUP(VLOOKUP(D1687,Feuil2!$B$2:$C$250,2,FALSE)*6,0)/6/24+$I$1),G1686+(11/12/24)),"")</f>
    </nc>
  </rcc>
  <rcc rId="2080" sId="2">
    <oc r="G1688">
      <f>IFERROR(IF(ISERROR(SEARCH("dfgg",$B1687)),IF(H1688="",G1687+ROUNDUP(VLOOKUP(D1688,Feuil2!$B$2:$C$250,2,FALSE)*6,0)/6/24,G1687+ROUNDUP(VLOOKUP(D1688,Feuil2!$B$2:$C$250,2,FALSE)*6,0)/6/24+$I$1),G1687+(11/12/24)),"")</f>
    </oc>
    <nc r="G1688">
      <f>IFERROR(IF(ISERROR(SEARCH("dfgg",$B1687)),IF(H1688="",G1687+ROUNDUP(VLOOKUP(D1688,Feuil2!$B$2:$C$250,2,FALSE)*6,0)/6/24,G1687+ROUNDUP(VLOOKUP(D1688,Feuil2!$B$2:$C$250,2,FALSE)*6,0)/6/24+$I$1),G1687+(11/12/24)),"")</f>
    </nc>
  </rcc>
  <rfmt sheetId="2" sqref="B1661" start="0" length="0">
    <dxf>
      <font>
        <sz val="11"/>
        <color rgb="FFFF0000"/>
        <name val="MS Sans Serif"/>
      </font>
      <fill>
        <patternFill>
          <bgColor theme="4" tint="0.59999389629810485"/>
        </patternFill>
      </fill>
    </dxf>
  </rfmt>
  <rfmt sheetId="2" sqref="C1661" start="0" length="0">
    <dxf>
      <font>
        <sz val="11"/>
        <color rgb="FF000000"/>
        <name val="Verdana"/>
      </font>
      <fill>
        <patternFill>
          <bgColor theme="4" tint="0.59999389629810485"/>
        </patternFill>
      </fill>
    </dxf>
  </rfmt>
  <rcc rId="2081" sId="2" odxf="1" dxf="1">
    <oc r="D1661" t="inlineStr">
      <is>
        <t>NETTOYAGE INTERMÉDIAIRE</t>
      </is>
    </oc>
    <nc r="D1661" t="inlineStr">
      <is>
        <t>NEP</t>
      </is>
    </nc>
    <odxf>
      <font>
        <sz val="11"/>
        <name val="Verdana"/>
      </font>
      <fill>
        <patternFill>
          <bgColor theme="5" tint="0.39997558519241921"/>
        </patternFill>
      </fill>
      <alignment wrapText="0"/>
    </odxf>
    <ndxf>
      <font>
        <sz val="11"/>
        <color rgb="FFFF0000"/>
        <name val="Verdana"/>
      </font>
      <fill>
        <patternFill>
          <bgColor theme="4" tint="0.59999389629810485"/>
        </patternFill>
      </fill>
      <alignment wrapText="1"/>
    </ndxf>
  </rcc>
  <rfmt sheetId="2" sqref="E1661" start="0" length="0">
    <dxf>
      <font>
        <sz val="11"/>
        <color rgb="FF000000"/>
        <name val="Verdana"/>
      </font>
      <fill>
        <patternFill>
          <bgColor theme="4" tint="0.59999389629810485"/>
        </patternFill>
      </fill>
    </dxf>
  </rfmt>
  <rfmt sheetId="2" sqref="F1661" start="0" length="0">
    <dxf>
      <font>
        <sz val="12"/>
        <color indexed="10"/>
        <name val="Calibri"/>
        <scheme val="minor"/>
      </font>
      <fill>
        <patternFill>
          <bgColor theme="4" tint="0.59999389629810485"/>
        </patternFill>
      </fill>
    </dxf>
  </rfmt>
  <rcc rId="2082" sId="2">
    <oc r="G1661">
      <v>43677.666666666664</v>
    </oc>
    <nc r="G1661">
      <f>IFERROR(IF(ISERROR(SEARCH("dfgg",$B1660)),IF(H1661="",G1660+ROUNDUP(VLOOKUP(D1661,Feuil2!$B$2:$C$250,2,FALSE)*6,0)/6/24,G1660+ROUNDUP(VLOOKUP(D1661,Feuil2!$B$2:$C$250,2,FALSE)*6,0)/6/24+$I$1),G1660+(11/12/24)),"")</f>
    </nc>
  </rcc>
  <rcv guid="{80E8011E-8CC6-40AA-A1BE-46C0FB529EE2}" action="delete"/>
  <rdn rId="0" localSheetId="2" customView="1" name="Z_80E8011E_8CC6_40AA_A1BE_46C0FB529EE2_.wvu.PrintArea" hidden="1" oldHidden="1">
    <formula>PHS!$B$201:$I$224</formula>
    <oldFormula>PHS!$B$201:$I$224</oldFormula>
  </rdn>
  <rdn rId="0" localSheetId="2" customView="1" name="Z_80E8011E_8CC6_40AA_A1BE_46C0FB529EE2_.wvu.PrintTitles" hidden="1" oldHidden="1">
    <formula>PHS!$1:$1</formula>
    <oldFormula>PHS!$1:$1</oldFormula>
  </rdn>
  <rdn rId="0" localSheetId="3" customView="1" name="Z_80E8011E_8CC6_40AA_A1BE_46C0FB529EE2_.wvu.FilterData" hidden="1" oldHidden="1">
    <formula>Feuil2!$B$1:$C$205</formula>
    <oldFormula>Feuil2!$B$1:$C$205</oldFormula>
  </rdn>
  <rcv guid="{80E8011E-8CC6-40AA-A1BE-46C0FB529EE2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86" sId="2">
    <nc r="H1641" t="inlineStr">
      <is>
        <t>VAYRES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Feuil2!$B$1:$C$205</formula>
    <oldFormula>Feuil2!$B$1:$C$205</oldFormula>
  </rdn>
  <rcv guid="{F75A0FC8-0A1B-4DE0-9A32-5143F6752B3E}" action="add"/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H1633:H1656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6" sId="2">
    <oc r="E1644">
      <v>1000</v>
    </oc>
    <nc r="E1644">
      <v>1150</v>
    </nc>
  </rcc>
  <rcc rId="2097" sId="2">
    <oc r="E1645">
      <v>1000</v>
    </oc>
    <nc r="E1645">
      <v>1150</v>
    </nc>
  </rcc>
  <rcv guid="{80E8011E-8CC6-40AA-A1BE-46C0FB529EE2}" action="delete"/>
  <rdn rId="0" localSheetId="2" customView="1" name="Z_80E8011E_8CC6_40AA_A1BE_46C0FB529EE2_.wvu.PrintArea" hidden="1" oldHidden="1">
    <formula>PHS!$B$201:$I$224</formula>
    <oldFormula>PHS!$B$201:$I$224</oldFormula>
  </rdn>
  <rdn rId="0" localSheetId="2" customView="1" name="Z_80E8011E_8CC6_40AA_A1BE_46C0FB529EE2_.wvu.PrintTitles" hidden="1" oldHidden="1">
    <formula>PHS!$1:$1</formula>
    <oldFormula>PHS!$1:$1</oldFormula>
  </rdn>
  <rdn rId="0" localSheetId="3" customView="1" name="Z_80E8011E_8CC6_40AA_A1BE_46C0FB529EE2_.wvu.FilterData" hidden="1" oldHidden="1">
    <formula>Feuil2!$B$1:$C$205</formula>
    <oldFormula>Feuil2!$B$1:$C$205</oldFormula>
  </rdn>
  <rcv guid="{80E8011E-8CC6-40AA-A1BE-46C0FB529EE2}" action="add"/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1" sId="2">
    <nc r="I1634" t="inlineStr">
      <is>
        <t>FAIT</t>
      </is>
    </nc>
  </rcc>
  <rcc rId="2102" sId="2">
    <nc r="I1635" t="inlineStr">
      <is>
        <t>FAIT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D1644:D1647" start="0" length="0">
    <dxf>
      <border>
        <left style="thin">
          <color indexed="64"/>
        </left>
      </border>
    </dxf>
  </rfmt>
  <rfmt sheetId="2" sqref="D1644:G1647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2103" sId="2">
    <oc r="H1646" t="inlineStr">
      <is>
        <t>A AJUSTER</t>
      </is>
    </oc>
    <nc r="H1646" t="inlineStr">
      <is>
        <t>A AJUSTER OU ANNULE</t>
      </is>
    </nc>
  </rcc>
  <rfmt sheetId="2" sqref="B1641:E1642">
    <dxf>
      <fill>
        <patternFill>
          <bgColor theme="3" tint="0.79998168889431442"/>
        </patternFill>
      </fill>
    </dxf>
  </rfmt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CCB14D7-39B9-453A-BF20-39B53EFE65BB}" action="delete"/>
  <rdn rId="0" localSheetId="2" customView="1" name="Z_5CCB14D7_39B9_453A_BF20_39B53EFE65BB_.wvu.PrintArea" hidden="1" oldHidden="1">
    <formula>PHS!$A$1521:$I$1557</formula>
    <oldFormula>PHS!$A$1521:$I$1557</oldFormula>
  </rdn>
  <rdn rId="0" localSheetId="2" customView="1" name="Z_5CCB14D7_39B9_453A_BF20_39B53EFE65BB_.wvu.PrintTitles" hidden="1" oldHidden="1">
    <formula>PHS!$1:$1</formula>
    <oldFormula>PHS!$1:$1</oldFormula>
  </rdn>
  <rdn rId="0" localSheetId="3" customView="1" name="Z_5CCB14D7_39B9_453A_BF20_39B53EFE65BB_.wvu.FilterData" hidden="1" oldHidden="1">
    <formula>Feuil2!$B$1:$C$205</formula>
    <oldFormula>Feuil2!$B$1:$C$205</oldFormula>
  </rdn>
  <rcv guid="{5CCB14D7-39B9-453A-BF20-39B53EFE65BB}" action="add"/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Feuil2!$B$1:$C$205</formula>
    <oldFormula>Feuil2!$B$1:$C$205</oldFormula>
  </rdn>
  <rcv guid="{F75A0FC8-0A1B-4DE0-9A32-5143F6752B3E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12" sId="2" xfDxf="1" dxf="1">
    <nc r="C1692">
      <v>3384155</v>
    </nc>
  </rcc>
  <rcc rId="2113" sId="2" xfDxf="1" dxf="1">
    <nc r="D1692">
      <v>22000098</v>
    </nc>
    <ndxf>
      <font>
        <name val="MS Sans Serif"/>
      </font>
      <alignment horizontal="center" vertical="center"/>
    </ndxf>
  </rcc>
  <rrc rId="2114" sId="2" ref="A1652:XFD1652" action="insertRow">
    <undo index="65535" exp="area" ref3D="1" dr="$F$1:$F$1048576" dn="Z_F75A0FC8_0A1B_4DE0_9A32_5143F6752B3E_.wvu.Cols" sId="2"/>
  </rrc>
  <rcc rId="2115" sId="2">
    <nc r="C1652">
      <v>3384155</v>
    </nc>
  </rcc>
  <rcc rId="2116" sId="2">
    <nc r="D1652">
      <v>22000098</v>
    </nc>
  </rcc>
  <rcc rId="2117" sId="2">
    <nc r="E1652">
      <v>1000</v>
    </nc>
  </rcc>
  <rcc rId="2118" sId="2" xfDxf="1" dxf="1">
    <nc r="B1652" t="inlineStr">
      <is>
        <t>SCE Framboise C8 PALL/0352</t>
      </is>
    </nc>
    <ndxf>
      <font>
        <sz val="11"/>
        <name val="Verdana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top style="thin">
          <color indexed="64"/>
        </top>
      </border>
    </ndxf>
  </rcc>
  <rrc rId="2119" sId="2" ref="A1652:XFD1652" action="insertRow">
    <undo index="65535" exp="area" ref3D="1" dr="$F$1:$F$1048576" dn="Z_F75A0FC8_0A1B_4DE0_9A32_5143F6752B3E_.wvu.Cols" sId="2"/>
  </rrc>
  <rfmt sheetId="2" sqref="B1652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652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2120" sId="2" odxf="1" dxf="1">
    <nc r="D1652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652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652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cc rId="2121" sId="2">
    <nc r="G1652">
      <f>IFERROR(IF(ISERROR(SEARCH("dfgg",$B1651)),IF(H1652="",G1651+ROUNDUP(VLOOKUP(D1652,Feuil2!$B$2:$C$250,2,FALSE)*6,0)/6/24,G1651+ROUNDUP(VLOOKUP(D1652,Feuil2!$B$2:$C$250,2,FALSE)*6,0)/6/24+$I$1),G1651+(11/12/24)),"")</f>
    </nc>
  </rcc>
  <rcc rId="2122" sId="2">
    <nc r="G1653">
      <f>IFERROR(IF(ISERROR(SEARCH("dfgg",$B1652)),IF(H1653="",G1652+ROUNDUP(VLOOKUP(D1653,Feuil2!$B$2:$C$250,2,FALSE)*6,0)/6/24,G1652+ROUNDUP(VLOOKUP(D1653,Feuil2!$B$2:$C$250,2,FALSE)*6,0)/6/24+$I$1),G1652+(11/12/24)),"")</f>
    </nc>
  </rcc>
  <rcc rId="2123" sId="2">
    <oc r="G1654">
      <f>IFERROR(IF(ISERROR(SEARCH("dfgg",$B1651)),IF(H1654="",G1651+ROUNDUP(VLOOKUP(D1654,Feuil2!$B$2:$C$250,2,FALSE)*6,0)/6/24,G1651+ROUNDUP(VLOOKUP(D1654,Feuil2!$B$2:$C$250,2,FALSE)*6,0)/6/24+$I$1),G1651+(11/12/24)),"")</f>
    </oc>
    <nc r="G1654">
      <f>IFERROR(IF(ISERROR(SEARCH("dfgg",$B1653)),IF(H1654="",G1653+ROUNDUP(VLOOKUP(D1654,Feuil2!$B$2:$C$250,2,FALSE)*6,0)/6/24,G1653+ROUNDUP(VLOOKUP(D1654,Feuil2!$B$2:$C$250,2,FALSE)*6,0)/6/24+$I$1),G1653+(11/12/24)),"")</f>
    </nc>
  </rcc>
  <rcc rId="2124" sId="2">
    <oc r="G1655">
      <f>IFERROR(IF(ISERROR(SEARCH("dfgg",$B1654)),IF(H1655="",G1654+ROUNDUP(VLOOKUP(D1655,Feuil2!$B$2:$C$250,2,FALSE)*6,0)/6/24,G1654+ROUNDUP(VLOOKUP(D1655,Feuil2!$B$2:$C$250,2,FALSE)*6,0)/6/24+$I$1),G1654+(11/12/24)),"")</f>
    </oc>
    <nc r="G1655">
      <f>IFERROR(IF(ISERROR(SEARCH("dfgg",$B1654)),IF(H1655="",G1654+ROUNDUP(VLOOKUP(D1655,Feuil2!$B$2:$C$250,2,FALSE)*6,0)/6/24,G1654+ROUNDUP(VLOOKUP(D1655,Feuil2!$B$2:$C$250,2,FALSE)*6,0)/6/24+$I$1),G1654+(11/12/24)),"")</f>
    </nc>
  </rcc>
  <rcc rId="2125" sId="2">
    <nc r="H1653" t="inlineStr">
      <is>
        <t>À FAIRE EN URGENCE POUR CÔNES</t>
      </is>
    </nc>
  </rcc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30" sId="2">
    <oc r="E1653">
      <v>1000</v>
    </oc>
    <nc r="E1653">
      <v>800</v>
    </nc>
  </rcc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35" sId="2">
    <oc r="I1580" t="inlineStr">
      <is>
        <t>EN SEAUX + METTRE EN CHAMBRE FROIDE NÉGATIVE</t>
      </is>
    </oc>
    <nc r="I1580"/>
  </rcc>
  <rcc rId="2136" sId="2">
    <oc r="E1644">
      <v>1150</v>
    </oc>
    <nc r="E1644">
      <v>1000</v>
    </nc>
  </rcc>
  <rcc rId="2137" sId="2">
    <oc r="E1645">
      <v>1150</v>
    </oc>
    <nc r="E1645"/>
  </rcc>
  <rcc rId="2138" sId="2">
    <oc r="H1645" t="inlineStr">
      <is>
        <t>GLACIER]</t>
      </is>
    </oc>
    <nc r="H1645" t="inlineStr">
      <is>
        <t>PAS FAIT</t>
      </is>
    </nc>
  </rcc>
  <rcc rId="2139" sId="2">
    <oc r="E1646">
      <v>1000</v>
    </oc>
    <nc r="E1646">
      <v>800</v>
    </nc>
  </rcc>
  <rrc rId="2140" sId="2" ref="A1651:XFD1651" action="insertRow">
    <undo index="0" exp="area" ref3D="1" dr="$F$1:$F$1048576" dn="Z_F75A0FC8_0A1B_4DE0_9A32_5143F6752B3E_.wvu.Cols" sId="2"/>
  </rrc>
  <rrc rId="2141" sId="2" ref="A1651:XFD1651" action="insertRow">
    <undo index="0" exp="area" ref3D="1" dr="$F$1:$F$1048576" dn="Z_F75A0FC8_0A1B_4DE0_9A32_5143F6752B3E_.wvu.Cols" sId="2"/>
  </rrc>
  <rcc rId="2142" sId="2" odxf="1" dxf="1">
    <nc r="B1651" t="inlineStr">
      <is>
        <t>SCE Framboise C14 FUT/0351</t>
      </is>
    </nc>
    <odxf>
      <font>
        <b/>
        <sz val="11"/>
        <color rgb="FFFF0000"/>
        <name val="MS Sans Serif"/>
        <scheme val="none"/>
      </font>
      <fill>
        <patternFill>
          <bgColor theme="4" tint="0.59999389629810485"/>
        </patternFill>
      </fill>
    </odxf>
    <ndxf>
      <font>
        <b val="0"/>
        <sz val="11"/>
        <color rgb="FFFF0000"/>
        <name val="Verdana"/>
        <scheme val="none"/>
      </font>
      <fill>
        <patternFill>
          <bgColor rgb="FFFFFFFF"/>
        </patternFill>
      </fill>
    </ndxf>
  </rcc>
  <rcc rId="2143" sId="2" odxf="1" dxf="1">
    <nc r="C1651">
      <v>3378233</v>
    </nc>
    <odxf>
      <fill>
        <patternFill>
          <bgColor theme="4" tint="0.59999389629810485"/>
        </patternFill>
      </fill>
    </odxf>
    <ndxf>
      <fill>
        <patternFill>
          <bgColor rgb="FFFFC000"/>
        </patternFill>
      </fill>
    </ndxf>
  </rcc>
  <rfmt sheetId="2" sqref="D1651" start="0" length="0">
    <dxf>
      <font>
        <b val="0"/>
        <sz val="11"/>
        <color rgb="FF000000"/>
        <name val="Verdana"/>
        <scheme val="none"/>
      </font>
      <fill>
        <patternFill>
          <bgColor rgb="FFFFFFFF"/>
        </patternFill>
      </fill>
    </dxf>
  </rfmt>
  <rfmt sheetId="2" sqref="E1651" start="0" length="0">
    <dxf>
      <fill>
        <patternFill>
          <bgColor rgb="FFFFFFFF"/>
        </patternFill>
      </fill>
    </dxf>
  </rfmt>
  <rfmt sheetId="2" sqref="F1651" start="0" length="0">
    <dxf>
      <fill>
        <patternFill patternType="none">
          <bgColor indexed="65"/>
        </patternFill>
      </fill>
    </dxf>
  </rfmt>
  <rcc rId="2144" sId="2">
    <nc r="D1651">
      <v>22000098</v>
    </nc>
  </rcc>
  <rcc rId="2145" sId="2">
    <nc r="E1651">
      <v>1000</v>
    </nc>
  </rcc>
  <rcc rId="2146" sId="2" numFmtId="23">
    <oc r="G1647">
      <f>IFERROR(IF(ISERROR(SEARCH("dfgg",$B1646)),IF(H1647="",G1646+ROUNDUP(VLOOKUP(D1647,Feuil2!$B$2:$C$250,2,FALSE)*6,0)/6/24,G1646+ROUNDUP(VLOOKUP(D1647,Feuil2!$B$2:$C$250,2,FALSE)*6,0)/6/24+$I$1),G1646+(11/12/24)),"")</f>
    </oc>
    <nc r="G1647">
      <v>43676.520833333336</v>
    </nc>
  </rcc>
  <rcc rId="2147" sId="2" numFmtId="23">
    <oc r="G1650">
      <f>IFERROR(IF(ISERROR(SEARCH("dfgg",$B1649)),IF(H1650="",G1649+ROUNDUP(VLOOKUP(D1650,Feuil2!$B$2:$C$250,2,FALSE)*6,0)/6/24,G1649+ROUNDUP(VLOOKUP(D1650,Feuil2!$B$2:$C$250,2,FALSE)*6,0)/6/24+$I$1),G1649+(11/12/24)),"")</f>
    </oc>
    <nc r="G1650">
      <v>43676.520833333336</v>
    </nc>
  </rcc>
  <rfmt sheetId="2" sqref="B1652" start="0" length="0">
    <dxf>
      <border outline="0">
        <bottom style="thin">
          <color indexed="64"/>
        </bottom>
      </border>
    </dxf>
  </rfmt>
  <rcc rId="2148" sId="2" numFmtId="23">
    <nc r="G1651">
      <f>IFERROR(IF(ISERROR(SEARCH("dfgg",$B1650)),IF(H1651="",G1650+ROUNDUP(VLOOKUP(D1651,Feuil2!$B$2:$C$250,2,FALSE)*6,0)/6/24,G1650+ROUNDUP(VLOOKUP(D1651,Feuil2!$B$2:$C$250,2,FALSE)*6,0)/6/24+$I$1),G1650+(11/12/24)),"")</f>
    </nc>
  </rcc>
  <rcc rId="2149" sId="2" numFmtId="23">
    <oc r="G1653">
      <f>IFERROR(IF(ISERROR(SEARCH("dfgg",$B1650)),IF(H1653="",G1650+ROUNDUP(VLOOKUP(D1653,Feuil2!$B$2:$C$250,2,FALSE)*6,0)/6/24,G1650+ROUNDUP(VLOOKUP(D1653,Feuil2!$B$2:$C$250,2,FALSE)*6,0)/6/24+$I$1),G1650+(11/12/24)),"")</f>
    </oc>
    <nc r="G1653">
      <f>IFERROR(IF(ISERROR(SEARCH("dfgg",$B1652)),IF(H1653="",G1652+ROUNDUP(VLOOKUP(D1653,Feuil2!$B$2:$C$250,2,FALSE)*6,0)/6/24,G1652+ROUNDUP(VLOOKUP(D1653,Feuil2!$B$2:$C$250,2,FALSE)*6,0)/6/24+$I$1),G1652+(11/12/24)),"")</f>
    </nc>
  </rcc>
  <rcc rId="2150" sId="2" numFmtId="23">
    <oc r="G1656">
      <f>IFERROR(IF(ISERROR(SEARCH("dfgg",$B1653)),IF(H1656="",G1653+ROUNDUP(VLOOKUP(D1656,Feuil2!$B$2:$C$250,2,FALSE)*6,0)/6/24,G1653+ROUNDUP(VLOOKUP(D1656,Feuil2!$B$2:$C$250,2,FALSE)*6,0)/6/24+$I$1),G1653+(11/12/24)),"")</f>
    </oc>
    <nc r="G1656">
      <f>IFERROR(IF(ISERROR(SEARCH("dfgg",$B1653)),IF(H1656="",G1653+ROUNDUP(VLOOKUP(D1656,Feuil2!$B$2:$C$250,2,FALSE)*6,0)/6/24,G1653+ROUNDUP(VLOOKUP(D1656,Feuil2!$B$2:$C$250,2,FALSE)*6,0)/6/24+$I$1),G1653+(11/12/24)),"")</f>
    </nc>
  </rcc>
  <rcft rId="2123" sheetId="2"/>
  <rcc rId="2151" sId="2">
    <oc r="G1657">
      <f>IFERROR(IF(ISERROR(SEARCH("dfgg",$B1656)),IF(H1657="",G1656+ROUNDUP(VLOOKUP(D1657,Feuil2!$B$2:$C$250,2,FALSE)*6,0)/6/24,G1656+ROUNDUP(VLOOKUP(D1657,Feuil2!$B$2:$C$250,2,FALSE)*6,0)/6/24+$I$1),G1656+(11/12/24)),"")</f>
    </oc>
    <nc r="G1657">
      <f>IFERROR(IF(ISERROR(SEARCH("dfgg",$B1656)),IF(H1657="",G1656+ROUNDUP(VLOOKUP(D1657,Feuil2!$B$2:$C$250,2,FALSE)*6,0)/6/24,G1656+ROUNDUP(VLOOKUP(D1657,Feuil2!$B$2:$C$250,2,FALSE)*6,0)/6/24+$I$1),G1656+(11/12/24)),"")</f>
    </nc>
  </rcc>
  <rcft rId="2124" sheetId="2"/>
  <rcc rId="2152" sId="2">
    <oc r="G1658">
      <f>IFERROR(IF(ISERROR(SEARCH("dfgg",$B1657)),IF(H1658="",G1657+ROUNDUP(VLOOKUP(D1658,Feuil2!$B$2:$C$250,2,FALSE)*6,0)/6/24,G1657+ROUNDUP(VLOOKUP(D1658,Feuil2!$B$2:$C$250,2,FALSE)*6,0)/6/24+$I$1),G1657+(11/12/24)),"")</f>
    </oc>
    <nc r="G1658">
      <f>IFERROR(IF(ISERROR(SEARCH("dfgg",$B1657)),IF(H1658="",G1657+ROUNDUP(VLOOKUP(D1658,Feuil2!$B$2:$C$250,2,FALSE)*6,0)/6/24,G1657+ROUNDUP(VLOOKUP(D1658,Feuil2!$B$2:$C$250,2,FALSE)*6,0)/6/24+$I$1),G1657+(11/12/24)),"")</f>
    </nc>
  </rcc>
  <rcc rId="2153" sId="2">
    <oc r="G1659">
      <f>IFERROR(IF(ISERROR(SEARCH("dfgg",$B1658)),IF(H1659="",G1658+ROUNDUP(VLOOKUP(D1659,Feuil2!$B$2:$C$250,2,FALSE)*6,0)/6/24,G1658+ROUNDUP(VLOOKUP(D1659,Feuil2!$B$2:$C$250,2,FALSE)*6,0)/6/24+$I$1),G1658+(11/12/24)),"")</f>
    </oc>
    <nc r="G1659">
      <f>IFERROR(IF(ISERROR(SEARCH("dfgg",$B1658)),IF(H1659="",G1658+ROUNDUP(VLOOKUP(D1659,Feuil2!$B$2:$C$250,2,FALSE)*6,0)/6/24,G1658+ROUNDUP(VLOOKUP(D1659,Feuil2!$B$2:$C$250,2,FALSE)*6,0)/6/24+$I$1),G1658+(11/12/24)),"")</f>
    </nc>
  </rcc>
  <rcc rId="2154" sId="2">
    <oc r="G1660">
      <f>IFERROR(IF(ISERROR(SEARCH("dfgg",$B1659)),IF(H1660="",G1659+ROUNDUP(VLOOKUP(D1660,Feuil2!$B$2:$C$250,2,FALSE)*6,0)/6/24,G1659+ROUNDUP(VLOOKUP(D1660,Feuil2!$B$2:$C$250,2,FALSE)*6,0)/6/24+$I$1),G1659+(11/12/24)),"")</f>
    </oc>
    <nc r="G1660">
      <f>IFERROR(IF(ISERROR(SEARCH("dfgg",$B1659)),IF(H1660="",G1659+ROUNDUP(VLOOKUP(D1660,Feuil2!$B$2:$C$250,2,FALSE)*6,0)/6/24,G1659+ROUNDUP(VLOOKUP(D1660,Feuil2!$B$2:$C$250,2,FALSE)*6,0)/6/24+$I$1),G1659+(11/12/24)),"")</f>
    </nc>
  </rcc>
  <rfmt sheetId="2" sqref="B1652" start="0" length="0">
    <dxf>
      <font>
        <sz val="11"/>
        <color rgb="FFFF0000"/>
        <name val="Verdana"/>
        <scheme val="none"/>
      </font>
      <fill>
        <patternFill>
          <bgColor theme="9" tint="0.59999389629810485"/>
        </patternFill>
      </fill>
      <border outline="0">
        <bottom/>
      </border>
    </dxf>
  </rfmt>
  <rfmt sheetId="2" sqref="C1652" start="0" length="0">
    <dxf>
      <font>
        <b/>
        <sz val="11"/>
        <color rgb="FF000000"/>
        <name val="Verdana"/>
        <scheme val="none"/>
      </font>
      <fill>
        <patternFill>
          <bgColor theme="9" tint="0.59999389629810485"/>
        </patternFill>
      </fill>
    </dxf>
  </rfmt>
  <rfmt sheetId="2" sqref="D1652" start="0" length="0">
    <dxf>
      <font>
        <sz val="8"/>
        <color rgb="FF000000"/>
        <name val="Verdana"/>
        <scheme val="none"/>
      </font>
      <fill>
        <patternFill>
          <bgColor theme="9" tint="0.59999389629810485"/>
        </patternFill>
      </fill>
    </dxf>
  </rfmt>
  <rfmt sheetId="2" sqref="E1652" start="0" length="0">
    <dxf>
      <font>
        <b/>
        <sz val="11"/>
        <color rgb="FF000000"/>
        <name val="Verdana"/>
        <scheme val="none"/>
      </font>
      <fill>
        <patternFill>
          <bgColor theme="9" tint="0.59999389629810485"/>
        </patternFill>
      </fill>
    </dxf>
  </rfmt>
  <rfmt sheetId="2" sqref="F1652" start="0" length="0">
    <dxf>
      <font>
        <b/>
        <sz val="12"/>
        <color indexed="10"/>
        <name val="Calibri"/>
        <scheme val="minor"/>
      </font>
      <fill>
        <patternFill>
          <bgColor theme="9" tint="0.59999389629810485"/>
        </patternFill>
      </fill>
    </dxf>
  </rfmt>
  <rcc rId="2155" sId="2">
    <nc r="G1652">
      <f>IFERROR(IF(ISERROR(SEARCH("dfgg",$B1651)),IF(H1652="",G1651+ROUNDUP(VLOOKUP(D1652,Feuil2!$B$2:$C$250,2,FALSE)*6,0)/6/24,G1651+ROUNDUP(VLOOKUP(D1652,Feuil2!$B$2:$C$250,2,FALSE)*6,0)/6/24+$I$1),G1651+(11/12/24)),"")</f>
    </nc>
  </rcc>
  <rfmt sheetId="2" sqref="H1652" start="0" length="0">
    <dxf>
      <numFmt numFmtId="21" formatCode="dd\-mmm"/>
    </dxf>
  </rfmt>
  <rfmt sheetId="2" sqref="L1652" start="0" length="0">
    <dxf>
      <numFmt numFmtId="0" formatCode="General"/>
    </dxf>
  </rfmt>
  <rcc rId="2156" sId="2">
    <nc r="C1652" t="inlineStr">
      <is>
        <t>DOUBLE</t>
      </is>
    </nc>
  </rcc>
  <rcc rId="2157" sId="2">
    <nc r="D1652" t="inlineStr">
      <is>
        <t>RINCAGE</t>
      </is>
    </nc>
  </rcc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Feuil2!$B$1:$C$205</formula>
    <oldFormula>Feuil2!$B$1:$C$205</oldFormula>
  </rdn>
  <rcv guid="{F75A0FC8-0A1B-4DE0-9A32-5143F6752B3E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3" sId="2">
    <oc r="E1655">
      <v>800</v>
    </oc>
    <nc r="E1655">
      <v>1000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4" sId="2">
    <oc r="E1655">
      <v>1000</v>
    </oc>
    <nc r="E1655">
      <v>800</v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5" sId="2">
    <oc r="E1651">
      <v>1000</v>
    </oc>
    <nc r="E1651">
      <v>800</v>
    </nc>
  </rcc>
  <rrc rId="2166" sId="2" ref="A1655:XFD1655" action="deleteRow">
    <undo index="65535" exp="area" ref3D="1" dr="$F$1:$F$1048576" dn="Z_F75A0FC8_0A1B_4DE0_9A32_5143F6752B3E_.wvu.Cols" sId="2"/>
    <rfmt sheetId="2" xfDxf="1" sqref="A1655:XFD1655" start="0" length="0">
      <dxf>
        <alignment horizontal="center" vertical="center"/>
      </dxf>
    </rfmt>
    <rfmt sheetId="2" sqref="A165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655" t="inlineStr">
        <is>
          <t>SCE Framboise C8 PALL/0352</t>
        </is>
      </nc>
      <n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ndxf>
    </rcc>
    <rcc rId="0" sId="2" dxf="1">
      <nc r="C1655">
        <v>3384155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ndxf>
    </rcc>
    <rcc rId="0" sId="2" dxf="1">
      <nc r="D1655">
        <v>22000098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cc rId="0" sId="2" dxf="1">
      <nc r="E1655">
        <v>800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fmt sheetId="2" sqref="F1655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655">
        <f>IFERROR(IF(ISERROR(SEARCH("dfgg",$B1654)),IF(H1655="",G1654+ROUNDUP(VLOOKUP(D1655,Feuil2!$B$2:$C$250,2,FALSE)*6,0)/6/24,G1654+ROUNDUP(VLOOKUP(D1655,Feuil2!$B$2:$C$250,2,FALSE)*6,0)/6/24+$I$1),G1654+(11/12/24)),"")</f>
      </nc>
      <n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1655" t="inlineStr">
        <is>
          <t>À FAIRE EN URGENCE POUR CÔNES</t>
        </is>
      </nc>
      <n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1655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55" start="0" length="0">
      <dxf>
        <numFmt numFmtId="167" formatCode="dd\.mm\.yyyy;@"/>
      </dxf>
    </rfmt>
  </rrc>
  <rrc rId="2167" sId="2" ref="A1655:XFD1655" action="deleteRow">
    <undo index="45" exp="ref" v="1" dr="G1655" r="G1656" sId="2"/>
    <undo index="25" exp="ref" v="1" dr="G1655" r="G1656" sId="2"/>
    <undo index="9" exp="ref" v="1" dr="G1655" r="G1656" sId="2"/>
    <undo index="1" exp="ref" v="1" dr="$B1655" r="G1656" sId="2"/>
    <undo index="65535" exp="area" ref3D="1" dr="$F$1:$F$1048576" dn="Z_F75A0FC8_0A1B_4DE0_9A32_5143F6752B3E_.wvu.Cols" sId="2"/>
    <rfmt sheetId="2" xfDxf="1" sqref="A1655:XFD1655" start="0" length="0">
      <dxf>
        <alignment horizontal="center" vertical="center"/>
      </dxf>
    </rfmt>
    <rfmt sheetId="2" sqref="A165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55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55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cc rId="0" sId="2" dxf="1">
      <nc r="D1655" t="inlineStr">
        <is>
          <t>RINÇAGE</t>
        </is>
      </nc>
      <ndxf>
        <font>
          <b/>
          <sz val="8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ndxf>
    </rcc>
    <rfmt sheetId="2" sqref="E1655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655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655">
        <f>IFERROR(IF(ISERROR(SEARCH("dfgg",$B1653)),IF(H1655="",G1653+ROUNDUP(VLOOKUP(D1655,Feuil2!$B$2:$C$250,2,FALSE)*6,0)/6/24,G1653+ROUNDUP(VLOOKUP(D1655,Feuil2!$B$2:$C$250,2,FALSE)*6,0)/6/24+$I$1),G1653+(11/12/24)),"")</f>
      </nc>
      <n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655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55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55" start="0" length="0">
      <dxf>
        <numFmt numFmtId="167" formatCode="dd\.mm\.yyyy;@"/>
      </dxf>
    </rfmt>
  </rrc>
  <rcc rId="2168" sId="2" odxf="1" dxf="1">
    <nc r="B1652" t="inlineStr">
      <is>
        <t>SCE Framboise C14 FUT/0351</t>
      </is>
    </nc>
    <odxf>
      <font>
        <b/>
        <sz val="11"/>
        <color rgb="FFFF0000"/>
        <name val="Verdana"/>
      </font>
      <fill>
        <patternFill>
          <bgColor theme="9" tint="0.59999389629810485"/>
        </patternFill>
      </fill>
    </odxf>
    <ndxf>
      <font>
        <b val="0"/>
        <sz val="11"/>
        <color rgb="FFFF0000"/>
        <name val="Verdana"/>
      </font>
      <fill>
        <patternFill>
          <bgColor rgb="FFFFFFFF"/>
        </patternFill>
      </fill>
    </ndxf>
  </rcc>
  <rcc rId="2169" sId="2" odxf="1" dxf="1">
    <oc r="C1652" t="inlineStr">
      <is>
        <t>DOUBLE</t>
      </is>
    </oc>
    <nc r="C1652">
      <v>3378233</v>
    </nc>
    <odxf>
      <font>
        <b/>
        <sz val="11"/>
        <color rgb="FF000000"/>
        <name val="Verdana"/>
      </font>
      <fill>
        <patternFill>
          <bgColor theme="9" tint="0.59999389629810485"/>
        </patternFill>
      </fill>
    </odxf>
    <ndxf>
      <font>
        <b val="0"/>
        <sz val="11"/>
        <color rgb="FF000000"/>
        <name val="Verdana"/>
      </font>
      <fill>
        <patternFill>
          <bgColor rgb="FFFFC000"/>
        </patternFill>
      </fill>
    </ndxf>
  </rcc>
  <rcc rId="2170" sId="2" odxf="1" dxf="1">
    <oc r="D1652" t="inlineStr">
      <is>
        <t>RINCAGE</t>
      </is>
    </oc>
    <nc r="D1652">
      <v>22000266</v>
    </nc>
    <odxf>
      <font>
        <b/>
        <sz val="8"/>
        <color rgb="FF000000"/>
        <name val="Verdana"/>
      </font>
      <fill>
        <patternFill>
          <bgColor theme="9" tint="0.59999389629810485"/>
        </patternFill>
      </fill>
    </odxf>
    <ndxf>
      <font>
        <b val="0"/>
        <sz val="11"/>
        <color rgb="FF000000"/>
        <name val="Verdana"/>
      </font>
      <fill>
        <patternFill>
          <bgColor rgb="FFFFFFFF"/>
        </patternFill>
      </fill>
    </ndxf>
  </rcc>
  <rcc rId="2171" sId="2" odxf="1" dxf="1">
    <nc r="E1652">
      <v>700</v>
    </nc>
    <odxf>
      <font>
        <b/>
        <sz val="11"/>
        <color rgb="FF000000"/>
        <name val="Verdana"/>
      </font>
      <fill>
        <patternFill>
          <bgColor theme="9" tint="0.59999389629810485"/>
        </patternFill>
      </fill>
    </odxf>
    <ndxf>
      <font>
        <b val="0"/>
        <sz val="11"/>
        <color rgb="FF000000"/>
        <name val="Verdana"/>
      </font>
      <fill>
        <patternFill>
          <bgColor rgb="FFFFFFFF"/>
        </patternFill>
      </fill>
    </ndxf>
  </rcc>
  <rfmt sheetId="2" sqref="F1652" start="0" length="0">
    <dxf>
      <font>
        <b val="0"/>
        <sz val="12"/>
        <color indexed="10"/>
        <name val="Calibri"/>
        <scheme val="minor"/>
      </font>
      <fill>
        <patternFill patternType="none">
          <bgColor indexed="65"/>
        </patternFill>
      </fill>
    </dxf>
  </rfmt>
  <rcc rId="2172" sId="2">
    <oc r="G1652">
      <f>IFERROR(IF(ISERROR(SEARCH("dfgg",$B1651)),IF(H1652="",G1651+ROUNDUP(VLOOKUP(D1652,Feuil2!$B$2:$C$250,2,FALSE)*6,0)/6/24,G1651+ROUNDUP(VLOOKUP(D1652,Feuil2!$B$2:$C$250,2,FALSE)*6,0)/6/24+$I$1),G1651+(11/12/24)),"")</f>
    </oc>
    <nc r="G1652">
      <f>IFERROR(IF(ISERROR(SEARCH("dfgg",$B1651)),IF(H1652="",G1651+ROUNDUP(VLOOKUP(D1652,Feuil2!$B$2:$C$250,2,FALSE)*6,0)/6/24,G1651+ROUNDUP(VLOOKUP(D1652,Feuil2!$B$2:$C$250,2,FALSE)*6,0)/6/24+$I$1),G1651+(11/12/24)),"")</f>
    </nc>
  </rcc>
  <rcv guid="{80E8011E-8CC6-40AA-A1BE-46C0FB529EE2}" action="delete"/>
  <rdn rId="0" localSheetId="2" customView="1" name="Z_80E8011E_8CC6_40AA_A1BE_46C0FB529EE2_.wvu.PrintArea" hidden="1" oldHidden="1">
    <formula>PHS!$B$201:$I$224</formula>
    <oldFormula>PHS!$B$201:$I$224</oldFormula>
  </rdn>
  <rdn rId="0" localSheetId="2" customView="1" name="Z_80E8011E_8CC6_40AA_A1BE_46C0FB529EE2_.wvu.PrintTitles" hidden="1" oldHidden="1">
    <formula>PHS!$1:$1</formula>
    <oldFormula>PHS!$1:$1</oldFormula>
  </rdn>
  <rdn rId="0" localSheetId="3" customView="1" name="Z_80E8011E_8CC6_40AA_A1BE_46C0FB529EE2_.wvu.FilterData" hidden="1" oldHidden="1">
    <formula>Feuil2!$B$1:$C$205</formula>
    <oldFormula>Feuil2!$B$1:$C$205</oldFormula>
  </rdn>
  <rcv guid="{80E8011E-8CC6-40AA-A1BE-46C0FB529EE2}" action="add"/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80" sId="2">
    <oc r="B1651" t="inlineStr">
      <is>
        <t>SCE Framboise C14 FUT/0351</t>
      </is>
    </oc>
    <nc r="B1651" t="inlineStr">
      <is>
        <t>SCE Framboise C14 FUT/035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81" sId="2" xfDxf="1" dxf="1">
    <oc r="C1651">
      <v>3378233</v>
    </oc>
    <nc r="C1651">
      <v>3384155</v>
    </nc>
    <ndxf>
      <font>
        <sz val="11"/>
        <color rgb="FF000000"/>
        <name val="Verdana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fmt sheetId="2" xfDxf="1" sqref="D1651" start="0" length="0">
    <dxf>
      <font>
        <sz val="11"/>
        <color rgb="FF000000"/>
        <name val="Verdana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</border>
    </dxf>
  </rfmt>
  <rcc rId="2182" sId="2" xfDxf="1" dxf="1">
    <oc r="B1651" t="inlineStr">
      <is>
        <t>SCE Framboise C14 FUT/0351</t>
      </is>
    </oc>
    <nc r="B1651" t="inlineStr">
      <is>
        <t>SCE Framboise C8 PALL/0352</t>
      </is>
    </nc>
    <ndxf>
      <font>
        <sz val="11"/>
        <name val="Verdana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top style="thin">
          <color indexed="64"/>
        </top>
      </border>
    </ndxf>
  </rcc>
  <rcft rId="2180" sheetId="2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83" sId="2" ref="A1662:XFD1662" action="deleteRow">
    <undo index="45" exp="ref" v="1" dr="G1662" r="G1663" sId="2"/>
    <undo index="25" exp="ref" v="1" dr="G1662" r="G1663" sId="2"/>
    <undo index="9" exp="ref" v="1" dr="G1662" r="G1663" sId="2"/>
    <undo index="1" exp="ref" v="1" dr="$B1662" r="G1663" sId="2"/>
    <undo index="65535" exp="area" ref3D="1" dr="$F$1:$F$1048576" dn="Z_F75A0FC8_0A1B_4DE0_9A32_5143F6752B3E_.wvu.Cols" sId="2"/>
    <rfmt sheetId="2" xfDxf="1" sqref="A1662:XFD1662" start="0" length="0">
      <dxf>
        <alignment horizontal="center" vertical="center"/>
      </dxf>
    </rfmt>
    <rfmt sheetId="2" sqref="A166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662" t="inlineStr">
        <is>
          <t>SCE Framboise C14 FUT/0351</t>
        </is>
      </nc>
      <n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ndxf>
    </rcc>
    <rcc rId="0" sId="2" dxf="1">
      <nc r="C1662">
        <v>3378233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ndxf>
    </rcc>
    <rcc rId="0" sId="2" dxf="1">
      <nc r="D1662">
        <v>22000266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cc rId="0" sId="2" dxf="1">
      <nc r="E1662">
        <v>700</v>
      </nc>
      <n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fmt sheetId="2" sqref="F166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662">
        <f>IFERROR(IF(ISERROR(SEARCH("dfgg",$B1661)),IF(H1662="",G1661+ROUNDUP(VLOOKUP(D1662,Feuil2!$B$2:$C$250,2,FALSE)*6,0)/6/24,G1661+ROUNDUP(VLOOKUP(D1662,Feuil2!$B$2:$C$250,2,FALSE)*6,0)/6/24+$I$1),G1661+(11/12/24)),"")</f>
      </nc>
      <n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66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62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62" start="0" length="0">
      <dxf>
        <numFmt numFmtId="167" formatCode="dd\.mm\.yyyy;@"/>
      </dxf>
    </rfmt>
  </rrc>
  <rrc rId="2184" sId="2" ref="A1661:XFD1661" action="insertRow">
    <undo index="65535" exp="area" ref3D="1" dr="$F$1:$F$1048576" dn="Z_F75A0FC8_0A1B_4DE0_9A32_5143F6752B3E_.wvu.Cols" sId="2"/>
  </rrc>
  <rrc rId="2185" sId="2" ref="A1653:XFD1655" action="insertRow">
    <undo index="65535" exp="area" ref3D="1" dr="$F$1:$F$1048576" dn="Z_F75A0FC8_0A1B_4DE0_9A32_5143F6752B3E_.wvu.Cols" sId="2"/>
  </rrc>
  <rm rId="2186" sheetId="2" source="A1661:XFD1663" destination="A1653:XFD1655" sourceSheetId="2">
    <rfmt sheetId="2" xfDxf="1" sqref="A1653:XFD1653" start="0" length="0">
      <dxf>
        <alignment horizontal="center" vertical="center"/>
      </dxf>
    </rfmt>
    <rfmt sheetId="2" xfDxf="1" sqref="A1654:XFD1654" start="0" length="0">
      <dxf>
        <alignment horizontal="center" vertical="center"/>
      </dxf>
    </rfmt>
    <rfmt sheetId="2" xfDxf="1" sqref="A1655:XFD1655" start="0" length="0">
      <dxf>
        <alignment horizontal="center" vertical="center"/>
      </dxf>
    </rfmt>
    <rfmt sheetId="2" sqref="A165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53" start="0" length="0">
      <dxf>
        <font>
          <sz val="11"/>
          <color rgb="FFFF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53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653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653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65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53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65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53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53" start="0" length="0">
      <dxf>
        <numFmt numFmtId="167" formatCode="dd\.mm\.yyyy;@"/>
      </dxf>
    </rfmt>
    <rfmt sheetId="2" sqref="A165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54" start="0" length="0">
      <dxf>
        <font>
          <sz val="11"/>
          <color rgb="FFFF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54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654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654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65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54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65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54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54" start="0" length="0">
      <dxf>
        <numFmt numFmtId="167" formatCode="dd\.mm\.yyyy;@"/>
      </dxf>
    </rfmt>
    <rfmt sheetId="2" sqref="A165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55" start="0" length="0">
      <dxf>
        <font>
          <sz val="11"/>
          <color rgb="FFFF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55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655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655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655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55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655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55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55" start="0" length="0">
      <dxf>
        <numFmt numFmtId="167" formatCode="dd\.mm\.yyyy;@"/>
      </dxf>
    </rfmt>
  </rm>
  <rrc rId="2187" sId="2" ref="A1661:XFD1661" action="deleteRow">
    <undo index="65535" exp="area" ref3D="1" dr="$F$1:$F$1048576" dn="Z_F75A0FC8_0A1B_4DE0_9A32_5143F6752B3E_.wvu.Cols" sId="2"/>
    <rfmt sheetId="2" xfDxf="1" sqref="A1661:XFD1661" start="0" length="0">
      <dxf>
        <alignment horizontal="center" vertical="center"/>
      </dxf>
    </rfmt>
    <rfmt sheetId="2" sqref="A166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661" start="0" length="0">
      <dxf>
        <font>
          <sz val="10"/>
          <color auto="1"/>
          <name val="MS Sans Serif"/>
          <family val="2"/>
          <scheme val="none"/>
        </font>
      </dxf>
    </rfmt>
    <rfmt sheetId="2" sqref="C1661" start="0" length="0">
      <dxf>
        <alignment horizontal="general" vertical="bottom"/>
      </dxf>
    </rfmt>
    <rfmt sheetId="2" sqref="D1661" start="0" length="0">
      <dxf>
        <font>
          <sz val="10"/>
          <color auto="1"/>
          <name val="MS Sans Serif"/>
          <family val="2"/>
          <scheme val="none"/>
        </font>
      </dxf>
    </rfmt>
    <rfmt sheetId="2" sqref="E1661" start="0" length="0">
      <dxf>
        <font>
          <sz val="10"/>
          <color auto="1"/>
          <name val="MS Sans Serif"/>
          <family val="2"/>
          <scheme val="none"/>
        </font>
      </dxf>
    </rfmt>
    <rfmt sheetId="2" sqref="F1661" start="0" length="0">
      <dxf>
        <font>
          <sz val="10"/>
          <color auto="1"/>
          <name val="MS Sans Serif"/>
          <family val="2"/>
          <scheme val="none"/>
        </font>
      </dxf>
    </rfmt>
    <rfmt sheetId="2" sqref="G1661" start="0" length="0">
      <dxf>
        <font>
          <sz val="10"/>
          <color auto="1"/>
          <name val="MS Sans Serif"/>
          <family val="2"/>
          <scheme val="none"/>
        </font>
      </dxf>
    </rfmt>
    <rfmt sheetId="2" sqref="H166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661" start="0" length="0">
      <dxf>
        <numFmt numFmtId="167" formatCode="dd\.mm\.yyyy;@"/>
      </dxf>
    </rfmt>
  </rrc>
  <rrc rId="2188" sId="2" ref="A1661:XFD1661" action="deleteRow">
    <undo index="65535" exp="area" ref3D="1" dr="$F$1:$F$1048576" dn="Z_F75A0FC8_0A1B_4DE0_9A32_5143F6752B3E_.wvu.Cols" sId="2"/>
    <rfmt sheetId="2" xfDxf="1" sqref="A1661:XFD1661" start="0" length="0">
      <dxf>
        <alignment horizontal="center" vertical="center"/>
      </dxf>
    </rfmt>
    <rfmt sheetId="2" sqref="A166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661" start="0" length="0">
      <dxf>
        <font>
          <sz val="10"/>
          <color auto="1"/>
          <name val="MS Sans Serif"/>
          <family val="2"/>
          <scheme val="none"/>
        </font>
      </dxf>
    </rfmt>
    <rfmt sheetId="2" sqref="C1661" start="0" length="0">
      <dxf>
        <alignment horizontal="general" vertical="bottom"/>
      </dxf>
    </rfmt>
    <rfmt sheetId="2" sqref="D1661" start="0" length="0">
      <dxf>
        <font>
          <sz val="10"/>
          <color auto="1"/>
          <name val="MS Sans Serif"/>
          <family val="2"/>
          <scheme val="none"/>
        </font>
      </dxf>
    </rfmt>
    <rfmt sheetId="2" sqref="E1661" start="0" length="0">
      <dxf>
        <font>
          <sz val="10"/>
          <color auto="1"/>
          <name val="MS Sans Serif"/>
          <family val="2"/>
          <scheme val="none"/>
        </font>
      </dxf>
    </rfmt>
    <rfmt sheetId="2" sqref="F1661" start="0" length="0">
      <dxf>
        <font>
          <sz val="10"/>
          <color auto="1"/>
          <name val="MS Sans Serif"/>
          <family val="2"/>
          <scheme val="none"/>
        </font>
      </dxf>
    </rfmt>
    <rfmt sheetId="2" sqref="G1661" start="0" length="0">
      <dxf>
        <font>
          <sz val="10"/>
          <color auto="1"/>
          <name val="MS Sans Serif"/>
          <family val="2"/>
          <scheme val="none"/>
        </font>
      </dxf>
    </rfmt>
    <rfmt sheetId="2" sqref="H166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661" start="0" length="0">
      <dxf>
        <numFmt numFmtId="167" formatCode="dd\.mm\.yyyy;@"/>
      </dxf>
    </rfmt>
  </rrc>
  <rrc rId="2189" sId="2" ref="A1661:XFD1661" action="deleteRow">
    <undo index="65535" exp="area" ref3D="1" dr="$F$1:$F$1048576" dn="Z_F75A0FC8_0A1B_4DE0_9A32_5143F6752B3E_.wvu.Cols" sId="2"/>
    <rfmt sheetId="2" xfDxf="1" sqref="A1661:XFD1661" start="0" length="0">
      <dxf>
        <alignment horizontal="center" vertical="center"/>
      </dxf>
    </rfmt>
    <rfmt sheetId="2" sqref="A166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661" start="0" length="0">
      <dxf>
        <font>
          <sz val="10"/>
          <color auto="1"/>
          <name val="MS Sans Serif"/>
          <family val="2"/>
          <scheme val="none"/>
        </font>
      </dxf>
    </rfmt>
    <rfmt sheetId="2" sqref="C1661" start="0" length="0">
      <dxf>
        <alignment horizontal="general" vertical="bottom"/>
      </dxf>
    </rfmt>
    <rfmt sheetId="2" sqref="D1661" start="0" length="0">
      <dxf>
        <font>
          <sz val="10"/>
          <color auto="1"/>
          <name val="MS Sans Serif"/>
          <family val="2"/>
          <scheme val="none"/>
        </font>
      </dxf>
    </rfmt>
    <rfmt sheetId="2" sqref="E1661" start="0" length="0">
      <dxf>
        <font>
          <sz val="10"/>
          <color auto="1"/>
          <name val="MS Sans Serif"/>
          <family val="2"/>
          <scheme val="none"/>
        </font>
      </dxf>
    </rfmt>
    <rfmt sheetId="2" sqref="F1661" start="0" length="0">
      <dxf>
        <font>
          <sz val="10"/>
          <color auto="1"/>
          <name val="MS Sans Serif"/>
          <family val="2"/>
          <scheme val="none"/>
        </font>
      </dxf>
    </rfmt>
    <rfmt sheetId="2" sqref="G1661" start="0" length="0">
      <dxf>
        <font>
          <sz val="10"/>
          <color auto="1"/>
          <name val="MS Sans Serif"/>
          <family val="2"/>
          <scheme val="none"/>
        </font>
      </dxf>
    </rfmt>
    <rfmt sheetId="2" sqref="H166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661" start="0" length="0">
      <dxf>
        <numFmt numFmtId="167" formatCode="dd\.mm\.yyyy;@"/>
      </dxf>
    </rfmt>
  </rrc>
  <rrc rId="2190" sId="2" ref="A1656:XFD1656" action="insertRow">
    <undo index="65535" exp="area" ref3D="1" dr="$F$1:$F$1048576" dn="Z_F75A0FC8_0A1B_4DE0_9A32_5143F6752B3E_.wvu.Cols" sId="2"/>
  </rrc>
  <rfmt sheetId="2" sqref="B1656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656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2191" sId="2" odxf="1" dxf="1">
    <nc r="D1656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656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656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rc rId="2192" sId="2" ref="A1662:XFD1662" action="deleteRow">
    <undo index="65535" exp="area" ref3D="1" dr="$F$1:$F$1048576" dn="Z_F75A0FC8_0A1B_4DE0_9A32_5143F6752B3E_.wvu.Cols" sId="2"/>
    <rfmt sheetId="2" xfDxf="1" sqref="A1662:XFD1662" start="0" length="0">
      <dxf>
        <alignment horizontal="center" vertical="center"/>
      </dxf>
    </rfmt>
    <rfmt sheetId="2" sqref="A166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62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62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662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662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66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62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66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62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62" start="0" length="0">
      <dxf>
        <numFmt numFmtId="167" formatCode="dd\.mm\.yyyy;@"/>
      </dxf>
    </rfmt>
  </rrc>
  <rrc rId="2193" sId="2" ref="A1662:XFD1662" action="deleteRow">
    <undo index="65535" exp="area" ref3D="1" dr="$F$1:$F$1048576" dn="Z_F75A0FC8_0A1B_4DE0_9A32_5143F6752B3E_.wvu.Cols" sId="2"/>
    <rfmt sheetId="2" xfDxf="1" sqref="A1662:XFD1662" start="0" length="0">
      <dxf>
        <alignment horizontal="center" vertical="center"/>
      </dxf>
    </rfmt>
    <rfmt sheetId="2" sqref="A166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62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62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cc rId="0" sId="2" dxf="1">
      <nc r="D1662" t="inlineStr">
        <is>
          <t>RINÇAGE</t>
        </is>
      </nc>
      <ndxf>
        <font>
          <b/>
          <sz val="8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ndxf>
    </rcc>
    <rfmt sheetId="2" sqref="E1662" start="0" length="0">
      <dxf>
        <font>
          <b/>
          <sz val="11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662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662">
        <f>IFERROR(IF(ISERROR(SEARCH("dfgg",$B1655)),IF(H1662="",G1655+ROUNDUP(VLOOKUP(D1662,Feuil2!$B$2:$C$250,2,FALSE)*6,0)/6/24,G1655+ROUNDUP(VLOOKUP(D1662,Feuil2!$B$2:$C$250,2,FALSE)*6,0)/6/24+$I$1),G1655+(11/12/24)),"")</f>
      </nc>
      <n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66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62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62" start="0" length="0">
      <dxf>
        <numFmt numFmtId="167" formatCode="dd\.mm\.yyyy;@"/>
      </dxf>
    </rfmt>
  </rrc>
  <rfmt sheetId="2" sqref="B1652" start="0" length="2147483647">
    <dxf>
      <font>
        <color auto="1"/>
      </font>
    </dxf>
  </rfmt>
  <rcc rId="2194" sId="2" numFmtId="23">
    <oc r="G1651">
      <f>IFERROR(IF(ISERROR(SEARCH("dfgg",$B1650)),IF(H1651="",G1650+ROUNDUP(VLOOKUP(D1651,Feuil2!$B$2:$C$250,2,FALSE)*6,0)/6/24,G1650+ROUNDUP(VLOOKUP(D1651,Feuil2!$B$2:$C$250,2,FALSE)*6,0)/6/24+$I$1),G1650+(11/12/24)),"")</f>
    </oc>
    <nc r="G1651">
      <v>43677.520833333336</v>
    </nc>
  </rcc>
  <rcc rId="2195" sId="2" numFmtId="23">
    <oc r="G1652">
      <f>IFERROR(IF(ISERROR(SEARCH("dfgg",$B1651)),IF(H1652="",G1651+ROUNDUP(VLOOKUP(D1652,Feuil2!$B$2:$C$250,2,FALSE)*6,0)/6/24,G1651+ROUNDUP(VLOOKUP(D1652,Feuil2!$B$2:$C$250,2,FALSE)*6,0)/6/24+$I$1),G1651+(11/12/24)),"")</f>
    </oc>
    <nc r="G1652">
      <v>43678.520833333336</v>
    </nc>
  </rcc>
  <rcc rId="2196" sId="2" numFmtId="23">
    <oc r="G1653">
      <f>IFERROR(IF(ISERROR(SEARCH("dfgg",$B1661)),IF(H1653="",G1661+ROUNDUP(VLOOKUP(D1653,Feuil2!$B$2:$C$250,2,FALSE)*6,0)/6/24,G1661+ROUNDUP(VLOOKUP(D1653,Feuil2!$B$2:$C$250,2,FALSE)*6,0)/6/24+$I$1),G1661+(11/12/24)),"")</f>
    </oc>
    <nc r="G1653">
      <v>43679.520833333336</v>
    </nc>
  </rcc>
  <rcc rId="2197" sId="2" numFmtId="23">
    <oc r="G1654">
      <f>IFERROR(IF(ISERROR(SEARCH("dfgg",$B1653)),IF(H1654="",G1653+ROUNDUP(VLOOKUP(D1654,Feuil2!$B$2:$C$250,2,FALSE)*6,0)/6/24,G1653+ROUNDUP(VLOOKUP(D1654,Feuil2!$B$2:$C$250,2,FALSE)*6,0)/6/24+$I$1),G1653+(11/12/24)),"")</f>
    </oc>
    <nc r="G1654">
      <v>43680.520833333336</v>
    </nc>
  </rcc>
  <rcc rId="2198" sId="2" numFmtId="23">
    <oc r="G1655">
      <f>IFERROR(IF(ISERROR(SEARCH("dfgg",$B1654)),IF(H1655="",G1654+ROUNDUP(VLOOKUP(D1655,Feuil2!$B$2:$C$250,2,FALSE)*6,0)/6/24,G1654+ROUNDUP(VLOOKUP(D1655,Feuil2!$B$2:$C$250,2,FALSE)*6,0)/6/24+$I$1),G1654+(11/12/24)),"")</f>
    </oc>
    <nc r="G1655">
      <v>43681.520833333336</v>
    </nc>
  </rcc>
  <rcc rId="2199" sId="2" numFmtId="23">
    <nc r="G1656">
      <v>43682.520833333336</v>
    </nc>
  </rcc>
  <rcc rId="2200" sId="2" numFmtId="23">
    <oc r="G1657">
      <f>IFERROR(IF(ISERROR(SEARCH("dfgg",$B1652)),IF(H1657="",G1652+ROUNDUP(VLOOKUP(D1657,Feuil2!$B$2:$C$250,2,FALSE)*6,0)/6/24,G1652+ROUNDUP(VLOOKUP(D1657,Feuil2!$B$2:$C$250,2,FALSE)*6,0)/6/24+$I$1),G1652+(11/12/24)),"")</f>
    </oc>
    <nc r="G1657">
      <v>43683.520833333336</v>
    </nc>
  </rcc>
  <rcc rId="2201" sId="2" numFmtId="23">
    <oc r="G1658">
      <f>IFERROR(IF(ISERROR(SEARCH("dfgg",$B1657)),IF(H1658="",G1657+ROUNDUP(VLOOKUP(D1658,Feuil2!$B$2:$C$250,2,FALSE)*6,0)/6/24,G1657+ROUNDUP(VLOOKUP(D1658,Feuil2!$B$2:$C$250,2,FALSE)*6,0)/6/24+$I$1),G1657+(11/12/24)),"")</f>
    </oc>
    <nc r="G1658">
      <v>43684.520833333336</v>
    </nc>
  </rcc>
  <rcc rId="2202" sId="2" numFmtId="23">
    <oc r="G1659">
      <f>IFERROR(IF(ISERROR(SEARCH("dfgg",#REF!)),IF(H1659="",#REF!+ROUNDUP(VLOOKUP(D1659,Feuil2!$B$2:$C$250,2,FALSE)*6,0)/6/24,#REF!+ROUNDUP(VLOOKUP(D1659,Feuil2!$B$2:$C$250,2,FALSE)*6,0)/6/24+$I$1),#REF!+(11/12/24)),"")</f>
    </oc>
    <nc r="G1659">
      <v>43685.520833333336</v>
    </nc>
  </rcc>
  <rcc rId="2203" sId="2" numFmtId="23">
    <oc r="G1660">
      <f>IFERROR(IF(ISERROR(SEARCH("dfgg",$B1659)),IF(H1660="",G1659+ROUNDUP(VLOOKUP(D1660,Feuil2!$B$2:$C$250,2,FALSE)*6,0)/6/24,G1659+ROUNDUP(VLOOKUP(D1660,Feuil2!$B$2:$C$250,2,FALSE)*6,0)/6/24+$I$1),G1659+(11/12/24)),"")</f>
    </oc>
    <nc r="G1660">
      <v>43686.520833333336</v>
    </nc>
  </rcc>
  <rcc rId="2204" sId="2" numFmtId="23">
    <oc r="G1661">
      <f>IFERROR(IF(ISERROR(SEARCH("dfgg",$B1660)),IF(H1661="",G1660+ROUNDUP(VLOOKUP(D1661,Feuil2!$B$2:$C$250,2,FALSE)*6,0)/6/24,G1660+ROUNDUP(VLOOKUP(D1661,Feuil2!$B$2:$C$250,2,FALSE)*6,0)/6/24+$I$1),G1660+(11/12/24)),"")</f>
    </oc>
    <nc r="G1661">
      <v>43687.520833333336</v>
    </nc>
  </rcc>
  <rcc rId="2205" sId="2" numFmtId="23">
    <oc r="G1662">
      <f>IFERROR(IF(ISERROR(SEARCH("dfgg",#REF!)),IF(H1662="",#REF!+ROUNDUP(VLOOKUP(D1662,Feuil2!$B$2:$C$250,2,FALSE)*6,0)/6/24,#REF!+ROUNDUP(VLOOKUP(D1662,Feuil2!$B$2:$C$250,2,FALSE)*6,0)/6/24+$I$1),#REF!+(11/12/24)),"")</f>
    </oc>
    <nc r="G1662">
      <v>43688.520833333336</v>
    </nc>
  </rcc>
  <rcc rId="2206" sId="2" numFmtId="23">
    <oc r="G1663">
      <f>IFERROR(IF(ISERROR(SEARCH("dfgg",$B1662)),IF(H1663="",G1662+ROUNDUP(VLOOKUP(D1663,Feuil2!$B$2:$C$250,2,FALSE)*6,0)/6/24,G1662+ROUNDUP(VLOOKUP(D1663,Feuil2!$B$2:$C$250,2,FALSE)*6,0)/6/24+$I$1),G1662+(11/12/24)),"")</f>
    </oc>
    <nc r="G1663">
      <v>43689.520833333336</v>
    </nc>
  </rcc>
  <rcc rId="2207" sId="2" numFmtId="23">
    <oc r="G1664">
      <f>IFERROR(IF(ISERROR(SEARCH("dfgg",$B1663)),IF(H1664="",G1663+ROUNDUP(VLOOKUP(D1664,Feuil2!$B$2:$C$250,2,FALSE)*6,0)/6/24,G1663+ROUNDUP(VLOOKUP(D1664,Feuil2!$B$2:$C$250,2,FALSE)*6,0)/6/24+$I$1),G1663+(11/12/24)),"")</f>
    </oc>
    <nc r="G1664">
      <v>43690.520833333336</v>
    </nc>
  </rcc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12" sId="2">
    <nc r="H1651" t="inlineStr">
      <is>
        <t>URGENCE CÔNES</t>
      </is>
    </nc>
  </rcc>
  <rcc rId="2213" sId="2">
    <nc r="H1652" t="inlineStr">
      <is>
        <t>[VAYRES]</t>
      </is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14" sId="2">
    <nc r="H1648" t="inlineStr">
      <is>
        <t>[DANGÉ]</t>
      </is>
    </nc>
  </rcc>
  <rcc rId="2215" sId="2">
    <nc r="H1649" t="inlineStr">
      <is>
        <t>[DANGÉ]</t>
      </is>
    </nc>
  </rcc>
  <rcc rId="2216" sId="2">
    <nc r="H1663" t="inlineStr">
      <is>
        <t>[VAYRES]</t>
      </is>
    </nc>
  </rcc>
  <rcc rId="2217" sId="2">
    <nc r="H1664" t="inlineStr">
      <is>
        <t>[VAYRES]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18" sId="2" numFmtId="23">
    <oc r="G1651">
      <v>43677.520833333336</v>
    </oc>
    <nc r="G1651">
      <f>IFERROR(IF(ISERROR(SEARCH("dfgg",$B1650)),IF(H1651="",G1650+ROUNDUP(VLOOKUP(D1651,Feuil2!$B$2:$C$250,2,FALSE)*6,0)/6/24,G1650+ROUNDUP(VLOOKUP(D1651,Feuil2!$B$2:$C$250,2,FALSE)*6,0)/6/24+$I$1),G1650+(11/12/24)),"")</f>
    </nc>
  </rcc>
  <rcc rId="2219" sId="2" numFmtId="23">
    <oc r="G1652">
      <v>43678.520833333336</v>
    </oc>
    <nc r="G1652">
      <f>IFERROR(IF(ISERROR(SEARCH("dfgg",$B1651)),IF(H1652="",G1651+ROUNDUP(VLOOKUP(D1652,Feuil2!$B$2:$C$250,2,FALSE)*6,0)/6/24,G1651+ROUNDUP(VLOOKUP(D1652,Feuil2!$B$2:$C$250,2,FALSE)*6,0)/6/24+$I$1),G1651+(11/12/24)),"")</f>
    </nc>
  </rcc>
  <rcc rId="2220" sId="2" numFmtId="23">
    <oc r="G1653">
      <v>43679.520833333336</v>
    </oc>
    <nc r="G1653">
      <f>IFERROR(IF(ISERROR(SEARCH("dfgg",$B1652)),IF(H1653="",G1652+ROUNDUP(VLOOKUP(D1653,Feuil2!$B$2:$C$250,2,FALSE)*6,0)/6/24,G1652+ROUNDUP(VLOOKUP(D1653,Feuil2!$B$2:$C$250,2,FALSE)*6,0)/6/24+$I$1),G1652+(11/12/24)),"")</f>
    </nc>
  </rcc>
  <rcc rId="2221" sId="2" numFmtId="23">
    <oc r="G1654">
      <v>43680.520833333336</v>
    </oc>
    <nc r="G1654">
      <f>IFERROR(IF(ISERROR(SEARCH("dfgg",$B1653)),IF(H1654="",G1653+ROUNDUP(VLOOKUP(D1654,Feuil2!$B$2:$C$250,2,FALSE)*6,0)/6/24,G1653+ROUNDUP(VLOOKUP(D1654,Feuil2!$B$2:$C$250,2,FALSE)*6,0)/6/24+$I$1),G1653+(11/12/24)),"")</f>
    </nc>
  </rcc>
  <rcc rId="2222" sId="2" numFmtId="23">
    <oc r="G1655">
      <v>43681.520833333336</v>
    </oc>
    <nc r="G1655">
      <f>IFERROR(IF(ISERROR(SEARCH("dfgg",$B1654)),IF(H1655="",G1654+ROUNDUP(VLOOKUP(D1655,Feuil2!$B$2:$C$250,2,FALSE)*6,0)/6/24,G1654+ROUNDUP(VLOOKUP(D1655,Feuil2!$B$2:$C$250,2,FALSE)*6,0)/6/24+$I$1),G1654+(11/12/24)),"")</f>
    </nc>
  </rcc>
  <rcc rId="2223" sId="2" numFmtId="23">
    <oc r="G1656">
      <v>43682.520833333336</v>
    </oc>
    <nc r="G1656">
      <f>IFERROR(IF(ISERROR(SEARCH("dfgg",$B1655)),IF(H1656="",G1655+ROUNDUP(VLOOKUP(D1656,Feuil2!$B$2:$C$250,2,FALSE)*6,0)/6/24,G1655+ROUNDUP(VLOOKUP(D1656,Feuil2!$B$2:$C$250,2,FALSE)*6,0)/6/24+$I$1),G1655+(11/12/24)),"")</f>
    </nc>
  </rcc>
  <rcc rId="2224" sId="2" numFmtId="23">
    <oc r="G1657">
      <v>43683.520833333336</v>
    </oc>
    <nc r="G1657">
      <f>IFERROR(IF(ISERROR(SEARCH("dfgg",$B1656)),IF(H1657="",G1656+ROUNDUP(VLOOKUP(D1657,Feuil2!$B$2:$C$250,2,FALSE)*6,0)/6/24,G1656+ROUNDUP(VLOOKUP(D1657,Feuil2!$B$2:$C$250,2,FALSE)*6,0)/6/24+$I$1),G1656+(11/12/24)),"")</f>
    </nc>
  </rcc>
  <rcc rId="2225" sId="2" numFmtId="23">
    <oc r="G1658">
      <v>43684.520833333336</v>
    </oc>
    <nc r="G1658">
      <f>IFERROR(IF(ISERROR(SEARCH("dfgg",$B1657)),IF(H1658="",G1657+ROUNDUP(VLOOKUP(D1658,Feuil2!$B$2:$C$250,2,FALSE)*6,0)/6/24,G1657+ROUNDUP(VLOOKUP(D1658,Feuil2!$B$2:$C$250,2,FALSE)*6,0)/6/24+$I$1),G1657+(11/12/24)),"")</f>
    </nc>
  </rcc>
  <rcc rId="2226" sId="2" numFmtId="23">
    <oc r="G1659">
      <v>43685.520833333336</v>
    </oc>
    <nc r="G1659">
      <f>IFERROR(IF(ISERROR(SEARCH("dfgg",$B1658)),IF(H1659="",G1658+ROUNDUP(VLOOKUP(D1659,Feuil2!$B$2:$C$250,2,FALSE)*6,0)/6/24,G1658+ROUNDUP(VLOOKUP(D1659,Feuil2!$B$2:$C$250,2,FALSE)*6,0)/6/24+$I$1),G1658+(11/12/24)),"")</f>
    </nc>
  </rcc>
  <rcc rId="2227" sId="2" numFmtId="23">
    <oc r="G1660">
      <v>43686.520833333336</v>
    </oc>
    <nc r="G1660">
      <f>IFERROR(IF(ISERROR(SEARCH("dfgg",$B1659)),IF(H1660="",G1659+ROUNDUP(VLOOKUP(D1660,Feuil2!$B$2:$C$250,2,FALSE)*6,0)/6/24,G1659+ROUNDUP(VLOOKUP(D1660,Feuil2!$B$2:$C$250,2,FALSE)*6,0)/6/24+$I$1),G1659+(11/12/24)),"")</f>
    </nc>
  </rcc>
  <rcc rId="2228" sId="2" numFmtId="23">
    <oc r="G1661">
      <v>43687.520833333336</v>
    </oc>
    <nc r="G1661">
      <f>IFERROR(IF(ISERROR(SEARCH("dfgg",$B1660)),IF(H1661="",G1660+ROUNDUP(VLOOKUP(D1661,Feuil2!$B$2:$C$250,2,FALSE)*6,0)/6/24,G1660+ROUNDUP(VLOOKUP(D1661,Feuil2!$B$2:$C$250,2,FALSE)*6,0)/6/24+$I$1),G1660+(11/12/24)),"")</f>
    </nc>
  </rcc>
  <rcc rId="2229" sId="2" numFmtId="23">
    <oc r="G1662">
      <v>43688.520833333336</v>
    </oc>
    <nc r="G1662">
      <f>IFERROR(IF(ISERROR(SEARCH("dfgg",$B1661)),IF(H1662="",G1661+ROUNDUP(VLOOKUP(D1662,Feuil2!$B$2:$C$250,2,FALSE)*6,0)/6/24,G1661+ROUNDUP(VLOOKUP(D1662,Feuil2!$B$2:$C$250,2,FALSE)*6,0)/6/24+$I$1),G1661+(11/12/24)),"")</f>
    </nc>
  </rcc>
  <rcc rId="2230" sId="2" numFmtId="23">
    <oc r="G1663">
      <v>43689.520833333336</v>
    </oc>
    <nc r="G1663">
      <f>IFERROR(IF(ISERROR(SEARCH("dfgg",$B1662)),IF(H1663="",G1662+ROUNDUP(VLOOKUP(D1663,Feuil2!$B$2:$C$250,2,FALSE)*6,0)/6/24,G1662+ROUNDUP(VLOOKUP(D1663,Feuil2!$B$2:$C$250,2,FALSE)*6,0)/6/24+$I$1),G1662+(11/12/24)),"")</f>
    </nc>
  </rcc>
  <rcc rId="2231" sId="2" numFmtId="23">
    <oc r="G1664">
      <v>43690.520833333336</v>
    </oc>
    <nc r="G1664">
      <f>IFERROR(IF(ISERROR(SEARCH("dfgg",$B1663)),IF(H1664="",G1663+ROUNDUP(VLOOKUP(D1664,Feuil2!$B$2:$C$250,2,FALSE)*6,0)/6/24,G1663+ROUNDUP(VLOOKUP(D1664,Feuil2!$B$2:$C$250,2,FALSE)*6,0)/6/24+$I$1),G1663+(11/12/24)),"")</f>
    </nc>
  </rcc>
  <rcc rId="2232" sId="2">
    <oc r="G1665">
      <f>IFERROR(IF(ISERROR(SEARCH("dfgg",$B1664)),IF(H1665="",G1664+ROUNDUP(VLOOKUP(D1665,Feuil2!$B$2:$C$250,2,FALSE)*6,0)/6/24,G1664+ROUNDUP(VLOOKUP(D1665,Feuil2!$B$2:$C$250,2,FALSE)*6,0)/6/24+$I$1),G1664+(11/12/24)),"")</f>
    </oc>
    <nc r="G1665">
      <f>IFERROR(IF(ISERROR(SEARCH("dfgg",$B1664)),IF(H1665="",G1664+ROUNDUP(VLOOKUP(D1665,Feuil2!$B$2:$C$250,2,FALSE)*6,0)/6/24,G1664+ROUNDUP(VLOOKUP(D1665,Feuil2!$B$2:$C$250,2,FALSE)*6,0)/6/24+$I$1),G1664+(11/12/24)),"")</f>
    </nc>
  </rcc>
  <rcc rId="2233" sId="2">
    <oc r="G1666">
      <f>IFERROR(IF(ISERROR(SEARCH("dfgg",$B1665)),IF(H1666="",G1665+ROUNDUP(VLOOKUP(D1666,Feuil2!$B$2:$C$250,2,FALSE)*6,0)/6/24,G1665+ROUNDUP(VLOOKUP(D1666,Feuil2!$B$2:$C$250,2,FALSE)*6,0)/6/24+$I$1),G1665+(11/12/24)),"")</f>
    </oc>
    <nc r="G1666">
      <f>IFERROR(IF(ISERROR(SEARCH("dfgg",$B1665)),IF(H1666="",G1665+ROUNDUP(VLOOKUP(D1666,Feuil2!$B$2:$C$250,2,FALSE)*6,0)/6/24,G1665+ROUNDUP(VLOOKUP(D1666,Feuil2!$B$2:$C$250,2,FALSE)*6,0)/6/24+$I$1),G1665+(11/12/24)),"")</f>
    </nc>
  </rcc>
  <rcc rId="2234" sId="2">
    <oc r="G1667">
      <f>IFERROR(IF(ISERROR(SEARCH("dfgg",$B1666)),IF(H1667="",G1666+ROUNDUP(VLOOKUP(D1667,Feuil2!$B$2:$C$250,2,FALSE)*6,0)/6/24,G1666+ROUNDUP(VLOOKUP(D1667,Feuil2!$B$2:$C$250,2,FALSE)*6,0)/6/24+$I$1),G1666+(11/12/24)),"")</f>
    </oc>
    <nc r="G1667">
      <f>IFERROR(IF(ISERROR(SEARCH("dfgg",$B1666)),IF(H1667="",G1666+ROUNDUP(VLOOKUP(D1667,Feuil2!$B$2:$C$250,2,FALSE)*6,0)/6/24,G1666+ROUNDUP(VLOOKUP(D1667,Feuil2!$B$2:$C$250,2,FALSE)*6,0)/6/24+$I$1),G1666+(11/12/24)),"")</f>
    </nc>
  </rcc>
  <rcc rId="2235" sId="2">
    <oc r="G1668">
      <f>IFERROR(IF(ISERROR(SEARCH("dfgg",$B1667)),IF(H1668="",G1667+ROUNDUP(VLOOKUP(D1668,Feuil2!$B$2:$C$250,2,FALSE)*6,0)/6/24,G1667+ROUNDUP(VLOOKUP(D1668,Feuil2!$B$2:$C$250,2,FALSE)*6,0)/6/24+$I$1),G1667+(11/12/24)),"")</f>
    </oc>
    <nc r="G1668">
      <f>IFERROR(IF(ISERROR(SEARCH("dfgg",$B1667)),IF(H1668="",G1667+ROUNDUP(VLOOKUP(D1668,Feuil2!$B$2:$C$250,2,FALSE)*6,0)/6/24,G1667+ROUNDUP(VLOOKUP(D1668,Feuil2!$B$2:$C$250,2,FALSE)*6,0)/6/24+$I$1),G1667+(11/12/24)),"")</f>
    </nc>
  </rcc>
  <rcc rId="2236" sId="2">
    <oc r="G1669">
      <f>IFERROR(IF(ISERROR(SEARCH("dfgg",$B1668)),IF(H1669="",G1668+ROUNDUP(VLOOKUP(D1669,Feuil2!$B$2:$C$250,2,FALSE)*6,0)/6/24,G1668+ROUNDUP(VLOOKUP(D1669,Feuil2!$B$2:$C$250,2,FALSE)*6,0)/6/24+$I$1),G1668+(11/12/24)),"")</f>
    </oc>
    <nc r="G1669">
      <f>IFERROR(IF(ISERROR(SEARCH("dfgg",$B1668)),IF(H1669="",G1668+ROUNDUP(VLOOKUP(D1669,Feuil2!$B$2:$C$250,2,FALSE)*6,0)/6/24,G1668+ROUNDUP(VLOOKUP(D1669,Feuil2!$B$2:$C$250,2,FALSE)*6,0)/6/24+$I$1),G1668+(11/12/24)),"")</f>
    </nc>
  </rcc>
  <rcc rId="2237" sId="2">
    <oc r="G1670">
      <f>IFERROR(IF(ISERROR(SEARCH("dfgg",$B1669)),IF(H1670="",G1669+ROUNDUP(VLOOKUP(D1670,Feuil2!$B$2:$C$250,2,FALSE)*6,0)/6/24,G1669+ROUNDUP(VLOOKUP(D1670,Feuil2!$B$2:$C$250,2,FALSE)*6,0)/6/24+$I$1),G1669+(11/12/24)),"")</f>
    </oc>
    <nc r="G1670">
      <f>IFERROR(IF(ISERROR(SEARCH("dfgg",$B1669)),IF(H1670="",G1669+ROUNDUP(VLOOKUP(D1670,Feuil2!$B$2:$C$250,2,FALSE)*6,0)/6/24,G1669+ROUNDUP(VLOOKUP(D1670,Feuil2!$B$2:$C$250,2,FALSE)*6,0)/6/24+$I$1),G1669+(11/12/24)),"")</f>
    </nc>
  </rcc>
  <rcc rId="2238" sId="2">
    <oc r="G1671">
      <f>IFERROR(IF(ISERROR(SEARCH("dfgg",$B1670)),IF(H1671="",G1670+ROUNDUP(VLOOKUP(D1671,Feuil2!$B$2:$C$250,2,FALSE)*6,0)/6/24,G1670+ROUNDUP(VLOOKUP(D1671,Feuil2!$B$2:$C$250,2,FALSE)*6,0)/6/24+$I$1),G1670+(11/12/24)),"")</f>
    </oc>
    <nc r="G1671">
      <f>IFERROR(IF(ISERROR(SEARCH("dfgg",$B1670)),IF(H1671="",G1670+ROUNDUP(VLOOKUP(D1671,Feuil2!$B$2:$C$250,2,FALSE)*6,0)/6/24,G1670+ROUNDUP(VLOOKUP(D1671,Feuil2!$B$2:$C$250,2,FALSE)*6,0)/6/24+$I$1),G1670+(11/12/24)),"")</f>
    </nc>
  </rcc>
  <rcc rId="2239" sId="2">
    <oc r="G1672">
      <f>IFERROR(IF(ISERROR(SEARCH("dfgg",$B1671)),IF(H1672="",G1671+ROUNDUP(VLOOKUP(D1672,Feuil2!$B$2:$C$250,2,FALSE)*6,0)/6/24,G1671+ROUNDUP(VLOOKUP(D1672,Feuil2!$B$2:$C$250,2,FALSE)*6,0)/6/24+$I$1),G1671+(11/12/24)),"")</f>
    </oc>
    <nc r="G1672">
      <f>IFERROR(IF(ISERROR(SEARCH("dfgg",$B1671)),IF(H1672="",G1671+ROUNDUP(VLOOKUP(D1672,Feuil2!$B$2:$C$250,2,FALSE)*6,0)/6/24,G1671+ROUNDUP(VLOOKUP(D1672,Feuil2!$B$2:$C$250,2,FALSE)*6,0)/6/24+$I$1),G1671+(11/12/24)),"")</f>
    </nc>
  </rcc>
  <rcc rId="2240" sId="2">
    <oc r="G1673">
      <f>IFERROR(IF(ISERROR(SEARCH("dfgg",$B1672)),IF(H1673="",G1672+ROUNDUP(VLOOKUP(D1673,Feuil2!$B$2:$C$250,2,FALSE)*6,0)/6/24,G1672+ROUNDUP(VLOOKUP(D1673,Feuil2!$B$2:$C$250,2,FALSE)*6,0)/6/24+$I$1),G1672+(11/12/24)),"")</f>
    </oc>
    <nc r="G1673">
      <f>IFERROR(IF(ISERROR(SEARCH("dfgg",$B1672)),IF(H1673="",G1672+ROUNDUP(VLOOKUP(D1673,Feuil2!$B$2:$C$250,2,FALSE)*6,0)/6/24,G1672+ROUNDUP(VLOOKUP(D1673,Feuil2!$B$2:$C$250,2,FALSE)*6,0)/6/24+$I$1),G1672+(11/12/24)),"")</f>
    </nc>
  </rcc>
  <rcc rId="2241" sId="2">
    <oc r="G1674">
      <f>IFERROR(IF(ISERROR(SEARCH("dfgg",$B1673)),IF(H1674="",G1673+ROUNDUP(VLOOKUP(D1674,Feuil2!$B$2:$C$250,2,FALSE)*6,0)/6/24,G1673+ROUNDUP(VLOOKUP(D1674,Feuil2!$B$2:$C$250,2,FALSE)*6,0)/6/24+$I$1),G1673+(11/12/24)),"")</f>
    </oc>
    <nc r="G1674">
      <f>IFERROR(IF(ISERROR(SEARCH("dfgg",$B1673)),IF(H1674="",G1673+ROUNDUP(VLOOKUP(D1674,Feuil2!$B$2:$C$250,2,FALSE)*6,0)/6/24,G1673+ROUNDUP(VLOOKUP(D1674,Feuil2!$B$2:$C$250,2,FALSE)*6,0)/6/24+$I$1),G1673+(11/12/24)),"")</f>
    </nc>
  </rcc>
  <rcc rId="2242" sId="2">
    <oc r="G1675">
      <f>IFERROR(IF(ISERROR(SEARCH("dfgg",$B1674)),IF(H1675="",G1674+ROUNDUP(VLOOKUP(D1675,Feuil2!$B$2:$C$250,2,FALSE)*6,0)/6/24,G1674+ROUNDUP(VLOOKUP(D1675,Feuil2!$B$2:$C$250,2,FALSE)*6,0)/6/24+$I$1),G1674+(11/12/24)),"")</f>
    </oc>
    <nc r="G1675">
      <f>IFERROR(IF(ISERROR(SEARCH("dfgg",$B1674)),IF(H1675="",G1674+ROUNDUP(VLOOKUP(D1675,Feuil2!$B$2:$C$250,2,FALSE)*6,0)/6/24,G1674+ROUNDUP(VLOOKUP(D1675,Feuil2!$B$2:$C$250,2,FALSE)*6,0)/6/24+$I$1),G1674+(11/12/24)),"")</f>
    </nc>
  </rcc>
  <rcc rId="2243" sId="2">
    <oc r="G1676">
      <f>IFERROR(IF(ISERROR(SEARCH("dfgg",$B1675)),IF(H1676="",G1675+ROUNDUP(VLOOKUP(D1676,Feuil2!$B$2:$C$250,2,FALSE)*6,0)/6/24,G1675+ROUNDUP(VLOOKUP(D1676,Feuil2!$B$2:$C$250,2,FALSE)*6,0)/6/24+$I$1),G1675+(11/12/24)),"")</f>
    </oc>
    <nc r="G1676">
      <f>IFERROR(IF(ISERROR(SEARCH("dfgg",$B1675)),IF(H1676="",G1675+ROUNDUP(VLOOKUP(D1676,Feuil2!$B$2:$C$250,2,FALSE)*6,0)/6/24,G1675+ROUNDUP(VLOOKUP(D1676,Feuil2!$B$2:$C$250,2,FALSE)*6,0)/6/24+$I$1),G1675+(11/12/24)),"")</f>
    </nc>
  </rcc>
  <rcc rId="2244" sId="2">
    <oc r="G1677">
      <f>IFERROR(IF(ISERROR(SEARCH("dfgg",$B1676)),IF(H1677="",G1676+ROUNDUP(VLOOKUP(D1677,Feuil2!$B$2:$C$250,2,FALSE)*6,0)/6/24,G1676+ROUNDUP(VLOOKUP(D1677,Feuil2!$B$2:$C$250,2,FALSE)*6,0)/6/24+$I$1),G1676+(11/12/24)),"")</f>
    </oc>
    <nc r="G1677">
      <f>IFERROR(IF(ISERROR(SEARCH("dfgg",$B1676)),IF(H1677="",G1676+ROUNDUP(VLOOKUP(D1677,Feuil2!$B$2:$C$250,2,FALSE)*6,0)/6/24,G1676+ROUNDUP(VLOOKUP(D1677,Feuil2!$B$2:$C$250,2,FALSE)*6,0)/6/24+$I$1),G1676+(11/12/24)),"")</f>
    </nc>
  </rcc>
  <rcc rId="2245" sId="2">
    <oc r="G1678">
      <f>IFERROR(IF(ISERROR(SEARCH("dfgg",$B1677)),IF(H1678="",G1677+ROUNDUP(VLOOKUP(D1678,Feuil2!$B$2:$C$250,2,FALSE)*6,0)/6/24,G1677+ROUNDUP(VLOOKUP(D1678,Feuil2!$B$2:$C$250,2,FALSE)*6,0)/6/24+$I$1),G1677+(11/12/24)),"")</f>
    </oc>
    <nc r="G1678">
      <f>IFERROR(IF(ISERROR(SEARCH("dfgg",$B1677)),IF(H1678="",G1677+ROUNDUP(VLOOKUP(D1678,Feuil2!$B$2:$C$250,2,FALSE)*6,0)/6/24,G1677+ROUNDUP(VLOOKUP(D1678,Feuil2!$B$2:$C$250,2,FALSE)*6,0)/6/24+$I$1),G1677+(11/12/24)),"")</f>
    </nc>
  </rcc>
  <rcc rId="2246" sId="2">
    <oc r="G1679">
      <f>IFERROR(IF(ISERROR(SEARCH("dfgg",$B1678)),IF(H1679="",G1678+ROUNDUP(VLOOKUP(D1679,Feuil2!$B$2:$C$250,2,FALSE)*6,0)/6/24,G1678+ROUNDUP(VLOOKUP(D1679,Feuil2!$B$2:$C$250,2,FALSE)*6,0)/6/24+$I$1),G1678+(11/12/24)),"")</f>
    </oc>
    <nc r="G1679">
      <f>IFERROR(IF(ISERROR(SEARCH("dfgg",$B1678)),IF(H1679="",G1678+ROUNDUP(VLOOKUP(D1679,Feuil2!$B$2:$C$250,2,FALSE)*6,0)/6/24,G1678+ROUNDUP(VLOOKUP(D1679,Feuil2!$B$2:$C$250,2,FALSE)*6,0)/6/24+$I$1),G1678+(11/12/24)),"")</f>
    </nc>
  </rcc>
  <rcc rId="2247" sId="2">
    <oc r="G1680">
      <f>IFERROR(IF(ISERROR(SEARCH("dfgg",$B1679)),IF(H1680="",G1679+ROUNDUP(VLOOKUP(D1680,Feuil2!$B$2:$C$250,2,FALSE)*6,0)/6/24,G1679+ROUNDUP(VLOOKUP(D1680,Feuil2!$B$2:$C$250,2,FALSE)*6,0)/6/24+$I$1),G1679+(11/12/24)),"")</f>
    </oc>
    <nc r="G1680">
      <f>IFERROR(IF(ISERROR(SEARCH("dfgg",$B1679)),IF(H1680="",G1679+ROUNDUP(VLOOKUP(D1680,Feuil2!$B$2:$C$250,2,FALSE)*6,0)/6/24,G1679+ROUNDUP(VLOOKUP(D1680,Feuil2!$B$2:$C$250,2,FALSE)*6,0)/6/24+$I$1),G1679+(11/12/24)),"")</f>
    </nc>
  </rcc>
  <rcc rId="2248" sId="2">
    <oc r="G1681">
      <f>IFERROR(IF(ISERROR(SEARCH("dfgg",$B1680)),IF(H1681="",G1680+ROUNDUP(VLOOKUP(D1681,Feuil2!$B$2:$C$250,2,FALSE)*6,0)/6/24,G1680+ROUNDUP(VLOOKUP(D1681,Feuil2!$B$2:$C$250,2,FALSE)*6,0)/6/24+$I$1),G1680+(11/12/24)),"")</f>
    </oc>
    <nc r="G1681">
      <f>IFERROR(IF(ISERROR(SEARCH("dfgg",$B1680)),IF(H1681="",G1680+ROUNDUP(VLOOKUP(D1681,Feuil2!$B$2:$C$250,2,FALSE)*6,0)/6/24,G1680+ROUNDUP(VLOOKUP(D1681,Feuil2!$B$2:$C$250,2,FALSE)*6,0)/6/24+$I$1),G1680+(11/12/24)),"")</f>
    </nc>
  </rcc>
  <rcc rId="2249" sId="2">
    <oc r="G1682">
      <f>IFERROR(IF(ISERROR(SEARCH("dfgg",$B1681)),IF(H1682="",G1681+ROUNDUP(VLOOKUP(D1682,Feuil2!$B$2:$C$250,2,FALSE)*6,0)/6/24,G1681+ROUNDUP(VLOOKUP(D1682,Feuil2!$B$2:$C$250,2,FALSE)*6,0)/6/24+$I$1),G1681+(11/12/24)),"")</f>
    </oc>
    <nc r="G1682">
      <f>IFERROR(IF(ISERROR(SEARCH("dfgg",$B1681)),IF(H1682="",G1681+ROUNDUP(VLOOKUP(D1682,Feuil2!$B$2:$C$250,2,FALSE)*6,0)/6/24,G1681+ROUNDUP(VLOOKUP(D1682,Feuil2!$B$2:$C$250,2,FALSE)*6,0)/6/24+$I$1),G1681+(11/12/24)),"")</f>
    </nc>
  </rcc>
  <rcc rId="2250" sId="2">
    <oc r="G1683">
      <f>IFERROR(IF(ISERROR(SEARCH("dfgg",$B1682)),IF(H1683="",G1682+ROUNDUP(VLOOKUP(D1683,Feuil2!$B$2:$C$250,2,FALSE)*6,0)/6/24,G1682+ROUNDUP(VLOOKUP(D1683,Feuil2!$B$2:$C$250,2,FALSE)*6,0)/6/24+$I$1),G1682+(11/12/24)),"")</f>
    </oc>
    <nc r="G1683">
      <f>IFERROR(IF(ISERROR(SEARCH("dfgg",$B1682)),IF(H1683="",G1682+ROUNDUP(VLOOKUP(D1683,Feuil2!$B$2:$C$250,2,FALSE)*6,0)/6/24,G1682+ROUNDUP(VLOOKUP(D1683,Feuil2!$B$2:$C$250,2,FALSE)*6,0)/6/24+$I$1),G1682+(11/12/24)),"")</f>
    </nc>
  </rcc>
  <rcc rId="2251" sId="2">
    <oc r="G1684">
      <f>IFERROR(IF(ISERROR(SEARCH("dfgg",$B1683)),IF(H1684="",G1683+ROUNDUP(VLOOKUP(D1684,Feuil2!$B$2:$C$250,2,FALSE)*6,0)/6/24,G1683+ROUNDUP(VLOOKUP(D1684,Feuil2!$B$2:$C$250,2,FALSE)*6,0)/6/24+$I$1),G1683+(11/12/24)),"")</f>
    </oc>
    <nc r="G1684">
      <f>IFERROR(IF(ISERROR(SEARCH("dfgg",$B1683)),IF(H1684="",G1683+ROUNDUP(VLOOKUP(D1684,Feuil2!$B$2:$C$250,2,FALSE)*6,0)/6/24,G1683+ROUNDUP(VLOOKUP(D1684,Feuil2!$B$2:$C$250,2,FALSE)*6,0)/6/24+$I$1),G1683+(11/12/24)),"")</f>
    </nc>
  </rcc>
  <rcc rId="2252" sId="2">
    <oc r="G1685">
      <f>IFERROR(IF(ISERROR(SEARCH("dfgg",$B1684)),IF(H1685="",G1684+ROUNDUP(VLOOKUP(D1685,Feuil2!$B$2:$C$250,2,FALSE)*6,0)/6/24,G1684+ROUNDUP(VLOOKUP(D1685,Feuil2!$B$2:$C$250,2,FALSE)*6,0)/6/24+$I$1),G1684+(11/12/24)),"")</f>
    </oc>
    <nc r="G1685">
      <f>IFERROR(IF(ISERROR(SEARCH("dfgg",$B1684)),IF(H1685="",G1684+ROUNDUP(VLOOKUP(D1685,Feuil2!$B$2:$C$250,2,FALSE)*6,0)/6/24,G1684+ROUNDUP(VLOOKUP(D1685,Feuil2!$B$2:$C$250,2,FALSE)*6,0)/6/24+$I$1),G1684+(11/12/24)),"")</f>
    </nc>
  </rcc>
  <rcc rId="2253" sId="2">
    <oc r="G1686">
      <f>IFERROR(IF(ISERROR(SEARCH("dfgg",$B1685)),IF(H1686="",G1685+ROUNDUP(VLOOKUP(D1686,Feuil2!$B$2:$C$250,2,FALSE)*6,0)/6/24,G1685+ROUNDUP(VLOOKUP(D1686,Feuil2!$B$2:$C$250,2,FALSE)*6,0)/6/24+$I$1),G1685+(11/12/24)),"")</f>
    </oc>
    <nc r="G1686">
      <f>IFERROR(IF(ISERROR(SEARCH("dfgg",$B1685)),IF(H1686="",G1685+ROUNDUP(VLOOKUP(D1686,Feuil2!$B$2:$C$250,2,FALSE)*6,0)/6/24,G1685+ROUNDUP(VLOOKUP(D1686,Feuil2!$B$2:$C$250,2,FALSE)*6,0)/6/24+$I$1),G1685+(11/12/24)),"")</f>
    </nc>
  </rcc>
  <rcc rId="2254" sId="2">
    <oc r="G1687">
      <f>IFERROR(IF(ISERROR(SEARCH("dfgg",$B1686)),IF(H1687="",G1686+ROUNDUP(VLOOKUP(D1687,Feuil2!$B$2:$C$250,2,FALSE)*6,0)/6/24,G1686+ROUNDUP(VLOOKUP(D1687,Feuil2!$B$2:$C$250,2,FALSE)*6,0)/6/24+$I$1),G1686+(11/12/24)),"")</f>
    </oc>
    <nc r="G1687">
      <f>IFERROR(IF(ISERROR(SEARCH("dfgg",$B1686)),IF(H1687="",G1686+ROUNDUP(VLOOKUP(D1687,Feuil2!$B$2:$C$250,2,FALSE)*6,0)/6/24,G1686+ROUNDUP(VLOOKUP(D1687,Feuil2!$B$2:$C$250,2,FALSE)*6,0)/6/24+$I$1),G1686+(11/12/24)),"")</f>
    </nc>
  </rcc>
  <rcc rId="2255" sId="2">
    <oc r="G1688">
      <f>IFERROR(IF(ISERROR(SEARCH("dfgg",$B1687)),IF(H1688="",G1687+ROUNDUP(VLOOKUP(D1688,Feuil2!$B$2:$C$250,2,FALSE)*6,0)/6/24,G1687+ROUNDUP(VLOOKUP(D1688,Feuil2!$B$2:$C$250,2,FALSE)*6,0)/6/24+$I$1),G1687+(11/12/24)),"")</f>
    </oc>
    <nc r="G1688">
      <f>IFERROR(IF(ISERROR(SEARCH("dfgg",$B1687)),IF(H1688="",G1687+ROUNDUP(VLOOKUP(D1688,Feuil2!$B$2:$C$250,2,FALSE)*6,0)/6/24,G1687+ROUNDUP(VLOOKUP(D1688,Feuil2!$B$2:$C$250,2,FALSE)*6,0)/6/24+$I$1),G1687+(11/12/24)),"")</f>
    </nc>
  </rcc>
  <rcc rId="2256" sId="2">
    <oc r="G1689">
      <f>IFERROR(IF(ISERROR(SEARCH("dfgg",$B1688)),IF(H1689="",G1688+ROUNDUP(VLOOKUP(D1689,Feuil2!$B$2:$C$250,2,FALSE)*6,0)/6/24,G1688+ROUNDUP(VLOOKUP(D1689,Feuil2!$B$2:$C$250,2,FALSE)*6,0)/6/24+$I$1),G1688+(11/12/24)),"")</f>
    </oc>
    <nc r="G1689">
      <f>IFERROR(IF(ISERROR(SEARCH("dfgg",$B1688)),IF(H1689="",G1688+ROUNDUP(VLOOKUP(D1689,Feuil2!$B$2:$C$250,2,FALSE)*6,0)/6/24,G1688+ROUNDUP(VLOOKUP(D1689,Feuil2!$B$2:$C$250,2,FALSE)*6,0)/6/24+$I$1),G1688+(11/12/24)),"")</f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0E8011E-8CC6-40AA-A1BE-46C0FB529EE2}" action="delete"/>
  <rdn rId="0" localSheetId="2" customView="1" name="Z_80E8011E_8CC6_40AA_A1BE_46C0FB529EE2_.wvu.PrintArea" hidden="1" oldHidden="1">
    <formula>PHS!$B$201:$I$224</formula>
    <oldFormula>PHS!$B$201:$I$224</oldFormula>
  </rdn>
  <rdn rId="0" localSheetId="2" customView="1" name="Z_80E8011E_8CC6_40AA_A1BE_46C0FB529EE2_.wvu.PrintTitles" hidden="1" oldHidden="1">
    <formula>PHS!$1:$1</formula>
    <oldFormula>PHS!$1:$1</oldFormula>
  </rdn>
  <rdn rId="0" localSheetId="3" customView="1" name="Z_80E8011E_8CC6_40AA_A1BE_46C0FB529EE2_.wvu.FilterData" hidden="1" oldHidden="1">
    <formula>Feuil2!$B$1:$C$205</formula>
    <oldFormula>Feuil2!$B$1:$C$205</oldFormula>
  </rdn>
  <rcv guid="{80E8011E-8CC6-40AA-A1BE-46C0FB529EE2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0" sId="2">
    <nc r="H1666" t="inlineStr">
      <is>
        <t>[VAYRES]</t>
      </is>
    </nc>
  </rcc>
  <rcc rId="2261" sId="2">
    <nc r="H1671" t="inlineStr">
      <is>
        <t>[VAYRES]</t>
      </is>
    </nc>
  </rcc>
  <rcc rId="2262" sId="2">
    <nc r="H1672" t="inlineStr">
      <is>
        <t>[VAYRES]</t>
      </is>
    </nc>
  </rcc>
  <rcc rId="2263" sId="2">
    <oc r="H1689" t="inlineStr">
      <is>
        <t>attente arôme</t>
      </is>
    </oc>
    <nc r="H1689" t="inlineStr">
      <is>
        <t>[VAYRES]</t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D1644" start="0" length="0">
    <dxf>
      <border outline="0">
        <left/>
        <right/>
        <bottom/>
      </border>
    </dxf>
  </rfmt>
  <rfmt sheetId="2" sqref="E1644" start="0" length="0">
    <dxf>
      <border outline="0">
        <left/>
        <right/>
        <bottom/>
      </border>
    </dxf>
  </rfmt>
  <rfmt sheetId="2" sqref="F1644" start="0" length="0">
    <dxf>
      <border outline="0">
        <left/>
        <bottom/>
      </border>
    </dxf>
  </rfmt>
  <rfmt sheetId="2" sqref="D1645" start="0" length="0">
    <dxf>
      <border outline="0">
        <left/>
        <right/>
        <bottom/>
      </border>
    </dxf>
  </rfmt>
  <rfmt sheetId="2" sqref="E1645" start="0" length="0">
    <dxf>
      <border outline="0">
        <left/>
        <right/>
        <bottom/>
      </border>
    </dxf>
  </rfmt>
  <rfmt sheetId="2" sqref="F1645" start="0" length="0">
    <dxf>
      <border outline="0">
        <left/>
        <bottom/>
      </border>
    </dxf>
  </rfmt>
  <rfmt sheetId="2" sqref="B1646" start="0" length="0">
    <dxf>
      <font>
        <sz val="11"/>
        <name val="Verdana"/>
      </font>
    </dxf>
  </rfmt>
  <rfmt sheetId="2" sqref="C1646" start="0" length="0">
    <dxf>
      <font>
        <sz val="11"/>
        <color rgb="FF000000"/>
        <name val="Verdana"/>
      </font>
    </dxf>
  </rfmt>
  <rfmt sheetId="2" sqref="D1646" start="0" length="0">
    <dxf>
      <font>
        <sz val="11"/>
        <color rgb="FF000000"/>
        <name val="Verdana"/>
      </font>
      <border outline="0">
        <left/>
        <right/>
        <bottom/>
      </border>
    </dxf>
  </rfmt>
  <rfmt sheetId="2" sqref="E1646" start="0" length="0">
    <dxf>
      <font>
        <sz val="11"/>
        <color rgb="FF000000"/>
        <name val="Verdana"/>
      </font>
      <border outline="0">
        <left/>
        <right/>
        <bottom/>
      </border>
    </dxf>
  </rfmt>
  <rfmt sheetId="2" sqref="F1646" start="0" length="0">
    <dxf>
      <font>
        <sz val="12"/>
        <color indexed="10"/>
        <name val="Calibri"/>
        <scheme val="minor"/>
      </font>
      <border outline="0">
        <left/>
        <bottom/>
      </border>
    </dxf>
  </rfmt>
  <rfmt sheetId="2" sqref="D1647" start="0" length="0">
    <dxf>
      <border outline="0">
        <left/>
        <right/>
      </border>
    </dxf>
  </rfmt>
  <rfmt sheetId="2" sqref="E1647" start="0" length="0">
    <dxf>
      <border outline="0">
        <left/>
        <right/>
      </border>
    </dxf>
  </rfmt>
  <rfmt sheetId="2" sqref="F1647" start="0" length="0">
    <dxf>
      <border outline="0">
        <left/>
      </border>
    </dxf>
  </rfmt>
  <rfmt sheetId="2" sqref="B1641" start="0" length="0">
    <dxf>
      <font>
        <sz val="11"/>
        <name val="Verdana"/>
      </font>
      <fill>
        <patternFill>
          <bgColor rgb="FFFFFFFF"/>
        </patternFill>
      </fill>
    </dxf>
  </rfmt>
  <rfmt sheetId="2" sqref="C1641" start="0" length="0">
    <dxf>
      <fill>
        <patternFill>
          <bgColor rgb="FFFFC000"/>
        </patternFill>
      </fill>
    </dxf>
  </rfmt>
  <rfmt sheetId="2" sqref="D1641" start="0" length="0">
    <dxf>
      <font>
        <sz val="11"/>
        <color rgb="FF000000"/>
        <name val="Verdana"/>
      </font>
      <fill>
        <patternFill>
          <bgColor rgb="FFFFFFFF"/>
        </patternFill>
      </fill>
    </dxf>
  </rfmt>
  <rfmt sheetId="2" sqref="E1641" start="0" length="0">
    <dxf>
      <font>
        <sz val="11"/>
        <color rgb="FF000000"/>
        <name val="Verdana"/>
      </font>
      <fill>
        <patternFill>
          <bgColor rgb="FFFFFFFF"/>
        </patternFill>
      </fill>
    </dxf>
  </rfmt>
  <rfmt sheetId="2" sqref="B1642" start="0" length="0">
    <dxf>
      <font>
        <sz val="11"/>
        <name val="Verdana"/>
      </font>
      <fill>
        <patternFill>
          <bgColor rgb="FFFFFFFF"/>
        </patternFill>
      </fill>
    </dxf>
  </rfmt>
  <rfmt sheetId="2" sqref="C1642" start="0" length="0">
    <dxf>
      <fill>
        <patternFill>
          <bgColor rgb="FFFFC000"/>
        </patternFill>
      </fill>
    </dxf>
  </rfmt>
  <rfmt sheetId="2" sqref="D1642" start="0" length="0">
    <dxf>
      <font>
        <sz val="11"/>
        <color rgb="FF000000"/>
        <name val="Verdana"/>
      </font>
      <fill>
        <patternFill>
          <bgColor rgb="FFFFFFFF"/>
        </patternFill>
      </fill>
    </dxf>
  </rfmt>
  <rfmt sheetId="2" sqref="E1642" start="0" length="0">
    <dxf>
      <font>
        <sz val="11"/>
        <color rgb="FF000000"/>
        <name val="Verdana"/>
      </font>
      <fill>
        <patternFill>
          <bgColor rgb="FFFFFFFF"/>
        </patternFill>
      </fill>
    </dxf>
  </rfmt>
  <rcc rId="2264" sId="2">
    <oc r="G1668">
      <f>IFERROR(IF(ISERROR(SEARCH("dfgg",$B1667)),IF(H1668="",G1667+ROUNDUP(VLOOKUP(D1668,Feuil2!$B$2:$C$250,2,FALSE)*6,0)/6/24,G1667+ROUNDUP(VLOOKUP(D1668,Feuil2!$B$2:$C$250,2,FALSE)*6,0)/6/24+$I$1),G1667+(11/12/24)),"")</f>
    </oc>
    <nc r="G1668">
      <f>IFERROR(IF(ISERROR(SEARCH("dfgg",$B1667)),IF(H1668="",G1667+ROUNDUP(VLOOKUP(D1668,Feuil2!$B$2:$C$250,2,FALSE)*6,0)/6/24,G1667+ROUNDUP(VLOOKUP(D1668,Feuil2!$B$2:$C$250,2,FALSE)*6,0)/6/24+$I$1),G1667+(11/12/24)),"")</f>
    </nc>
  </rcc>
  <rcc rId="2265" sId="2">
    <oc r="G1669">
      <f>IFERROR(IF(ISERROR(SEARCH("dfgg",$B1668)),IF(H1669="",G1668+ROUNDUP(VLOOKUP(D1669,Feuil2!$B$2:$C$250,2,FALSE)*6,0)/6/24,G1668+ROUNDUP(VLOOKUP(D1669,Feuil2!$B$2:$C$250,2,FALSE)*6,0)/6/24+$I$1),G1668+(11/12/24)),"")</f>
    </oc>
    <nc r="G1669">
      <f>IFERROR(IF(ISERROR(SEARCH("dfgg",$B1668)),IF(H1669="",G1668+ROUNDUP(VLOOKUP(D1669,Feuil2!$B$2:$C$250,2,FALSE)*6,0)/6/24,G1668+ROUNDUP(VLOOKUP(D1669,Feuil2!$B$2:$C$250,2,FALSE)*6,0)/6/24+$I$1),G1668+(11/12/24)),"")</f>
    </nc>
  </rcc>
  <rcc rId="2266" sId="2">
    <oc r="G1670">
      <f>IFERROR(IF(ISERROR(SEARCH("dfgg",$B1669)),IF(H1670="",G1669+ROUNDUP(VLOOKUP(D1670,Feuil2!$B$2:$C$250,2,FALSE)*6,0)/6/24,G1669+ROUNDUP(VLOOKUP(D1670,Feuil2!$B$2:$C$250,2,FALSE)*6,0)/6/24+$I$1),G1669+(11/12/24)),"")</f>
    </oc>
    <nc r="G1670">
      <f>IFERROR(IF(ISERROR(SEARCH("dfgg",$B1669)),IF(H1670="",G1669+ROUNDUP(VLOOKUP(D1670,Feuil2!$B$2:$C$250,2,FALSE)*6,0)/6/24,G1669+ROUNDUP(VLOOKUP(D1670,Feuil2!$B$2:$C$250,2,FALSE)*6,0)/6/24+$I$1),G1669+(11/12/24)),"")</f>
    </nc>
  </rcc>
  <rcc rId="2267" sId="2">
    <oc r="G1671">
      <f>IFERROR(IF(ISERROR(SEARCH("dfgg",$B1670)),IF(H1671="",G1670+ROUNDUP(VLOOKUP(D1671,Feuil2!$B$2:$C$250,2,FALSE)*6,0)/6/24,G1670+ROUNDUP(VLOOKUP(D1671,Feuil2!$B$2:$C$250,2,FALSE)*6,0)/6/24+$I$1),G1670+(11/12/24)),"")</f>
    </oc>
    <nc r="G1671">
      <f>IFERROR(IF(ISERROR(SEARCH("dfgg",$B1670)),IF(H1671="",G1670+ROUNDUP(VLOOKUP(D1671,Feuil2!$B$2:$C$250,2,FALSE)*6,0)/6/24,G1670+ROUNDUP(VLOOKUP(D1671,Feuil2!$B$2:$C$250,2,FALSE)*6,0)/6/24+$I$1),G1670+(11/12/24)),"")</f>
    </nc>
  </rcc>
  <rcc rId="2268" sId="2">
    <oc r="G1672">
      <f>IFERROR(IF(ISERROR(SEARCH("dfgg",$B1671)),IF(H1672="",G1671+ROUNDUP(VLOOKUP(D1672,Feuil2!$B$2:$C$250,2,FALSE)*6,0)/6/24,G1671+ROUNDUP(VLOOKUP(D1672,Feuil2!$B$2:$C$250,2,FALSE)*6,0)/6/24+$I$1),G1671+(11/12/24)),"")</f>
    </oc>
    <nc r="G1672">
      <f>IFERROR(IF(ISERROR(SEARCH("dfgg",$B1671)),IF(H1672="",G1671+ROUNDUP(VLOOKUP(D1672,Feuil2!$B$2:$C$250,2,FALSE)*6,0)/6/24,G1671+ROUNDUP(VLOOKUP(D1672,Feuil2!$B$2:$C$250,2,FALSE)*6,0)/6/24+$I$1),G1671+(11/12/24)),"")</f>
    </nc>
  </rcc>
  <rcc rId="2269" sId="2">
    <oc r="G1673">
      <f>IFERROR(IF(ISERROR(SEARCH("dfgg",$B1672)),IF(H1673="",G1672+ROUNDUP(VLOOKUP(D1673,Feuil2!$B$2:$C$250,2,FALSE)*6,0)/6/24,G1672+ROUNDUP(VLOOKUP(D1673,Feuil2!$B$2:$C$250,2,FALSE)*6,0)/6/24+$I$1),G1672+(11/12/24)),"")</f>
    </oc>
    <nc r="G1673">
      <f>IFERROR(IF(ISERROR(SEARCH("dfgg",$B1672)),IF(H1673="",G1672+ROUNDUP(VLOOKUP(D1673,Feuil2!$B$2:$C$250,2,FALSE)*6,0)/6/24,G1672+ROUNDUP(VLOOKUP(D1673,Feuil2!$B$2:$C$250,2,FALSE)*6,0)/6/24+$I$1),G1672+(11/12/24)),"")</f>
    </nc>
  </rcc>
  <rcc rId="2270" sId="2">
    <oc r="G1674">
      <f>IFERROR(IF(ISERROR(SEARCH("dfgg",$B1673)),IF(H1674="",G1673+ROUNDUP(VLOOKUP(D1674,Feuil2!$B$2:$C$250,2,FALSE)*6,0)/6/24,G1673+ROUNDUP(VLOOKUP(D1674,Feuil2!$B$2:$C$250,2,FALSE)*6,0)/6/24+$I$1),G1673+(11/12/24)),"")</f>
    </oc>
    <nc r="G1674">
      <f>IFERROR(IF(ISERROR(SEARCH("dfgg",$B1673)),IF(H1674="",G1673+ROUNDUP(VLOOKUP(D1674,Feuil2!$B$2:$C$250,2,FALSE)*6,0)/6/24,G1673+ROUNDUP(VLOOKUP(D1674,Feuil2!$B$2:$C$250,2,FALSE)*6,0)/6/24+$I$1),G1673+(11/12/24)),"")</f>
    </nc>
  </rcc>
  <rcc rId="2271" sId="2">
    <oc r="G1675">
      <f>IFERROR(IF(ISERROR(SEARCH("dfgg",$B1674)),IF(H1675="",G1674+ROUNDUP(VLOOKUP(D1675,Feuil2!$B$2:$C$250,2,FALSE)*6,0)/6/24,G1674+ROUNDUP(VLOOKUP(D1675,Feuil2!$B$2:$C$250,2,FALSE)*6,0)/6/24+$I$1),G1674+(11/12/24)),"")</f>
    </oc>
    <nc r="G1675">
      <f>IFERROR(IF(ISERROR(SEARCH("dfgg",$B1674)),IF(H1675="",G1674+ROUNDUP(VLOOKUP(D1675,Feuil2!$B$2:$C$250,2,FALSE)*6,0)/6/24,G1674+ROUNDUP(VLOOKUP(D1675,Feuil2!$B$2:$C$250,2,FALSE)*6,0)/6/24+$I$1),G1674+(11/12/24)),"")</f>
    </nc>
  </rcc>
  <rcc rId="2272" sId="2">
    <oc r="G1676">
      <f>IFERROR(IF(ISERROR(SEARCH("dfgg",$B1675)),IF(H1676="",G1675+ROUNDUP(VLOOKUP(D1676,Feuil2!$B$2:$C$250,2,FALSE)*6,0)/6/24,G1675+ROUNDUP(VLOOKUP(D1676,Feuil2!$B$2:$C$250,2,FALSE)*6,0)/6/24+$I$1),G1675+(11/12/24)),"")</f>
    </oc>
    <nc r="G1676">
      <f>IFERROR(IF(ISERROR(SEARCH("dfgg",$B1675)),IF(H1676="",G1675+ROUNDUP(VLOOKUP(D1676,Feuil2!$B$2:$C$250,2,FALSE)*6,0)/6/24,G1675+ROUNDUP(VLOOKUP(D1676,Feuil2!$B$2:$C$250,2,FALSE)*6,0)/6/24+$I$1),G1675+(11/12/24)),"")</f>
    </nc>
  </rcc>
  <rcc rId="2273" sId="2">
    <oc r="G1677">
      <f>IFERROR(IF(ISERROR(SEARCH("dfgg",$B1676)),IF(H1677="",G1676+ROUNDUP(VLOOKUP(D1677,Feuil2!$B$2:$C$250,2,FALSE)*6,0)/6/24,G1676+ROUNDUP(VLOOKUP(D1677,Feuil2!$B$2:$C$250,2,FALSE)*6,0)/6/24+$I$1),G1676+(11/12/24)),"")</f>
    </oc>
    <nc r="G1677">
      <f>IFERROR(IF(ISERROR(SEARCH("dfgg",$B1676)),IF(H1677="",G1676+ROUNDUP(VLOOKUP(D1677,Feuil2!$B$2:$C$250,2,FALSE)*6,0)/6/24,G1676+ROUNDUP(VLOOKUP(D1677,Feuil2!$B$2:$C$250,2,FALSE)*6,0)/6/24+$I$1),G1676+(11/12/24)),"")</f>
    </nc>
  </rcc>
  <rcc rId="2274" sId="2">
    <oc r="G1678">
      <f>IFERROR(IF(ISERROR(SEARCH("dfgg",$B1677)),IF(H1678="",G1677+ROUNDUP(VLOOKUP(D1678,Feuil2!$B$2:$C$250,2,FALSE)*6,0)/6/24,G1677+ROUNDUP(VLOOKUP(D1678,Feuil2!$B$2:$C$250,2,FALSE)*6,0)/6/24+$I$1),G1677+(11/12/24)),"")</f>
    </oc>
    <nc r="G1678">
      <f>IFERROR(IF(ISERROR(SEARCH("dfgg",$B1677)),IF(H1678="",G1677+ROUNDUP(VLOOKUP(D1678,Feuil2!$B$2:$C$250,2,FALSE)*6,0)/6/24,G1677+ROUNDUP(VLOOKUP(D1678,Feuil2!$B$2:$C$250,2,FALSE)*6,0)/6/24+$I$1),G1677+(11/12/24)),"")</f>
    </nc>
  </rcc>
  <rcc rId="2275" sId="2">
    <oc r="G1679">
      <f>IFERROR(IF(ISERROR(SEARCH("dfgg",$B1678)),IF(H1679="",G1678+ROUNDUP(VLOOKUP(D1679,Feuil2!$B$2:$C$250,2,FALSE)*6,0)/6/24,G1678+ROUNDUP(VLOOKUP(D1679,Feuil2!$B$2:$C$250,2,FALSE)*6,0)/6/24+$I$1),G1678+(11/12/24)),"")</f>
    </oc>
    <nc r="G1679">
      <f>IFERROR(IF(ISERROR(SEARCH("dfgg",$B1678)),IF(H1679="",G1678+ROUNDUP(VLOOKUP(D1679,Feuil2!$B$2:$C$250,2,FALSE)*6,0)/6/24,G1678+ROUNDUP(VLOOKUP(D1679,Feuil2!$B$2:$C$250,2,FALSE)*6,0)/6/24+$I$1),G1678+(11/12/24)),"")</f>
    </nc>
  </rcc>
  <rcc rId="2276" sId="2">
    <oc r="G1680">
      <f>IFERROR(IF(ISERROR(SEARCH("dfgg",$B1679)),IF(H1680="",G1679+ROUNDUP(VLOOKUP(D1680,Feuil2!$B$2:$C$250,2,FALSE)*6,0)/6/24,G1679+ROUNDUP(VLOOKUP(D1680,Feuil2!$B$2:$C$250,2,FALSE)*6,0)/6/24+$I$1),G1679+(11/12/24)),"")</f>
    </oc>
    <nc r="G1680">
      <f>IFERROR(IF(ISERROR(SEARCH("dfgg",$B1679)),IF(H1680="",G1679+ROUNDUP(VLOOKUP(D1680,Feuil2!$B$2:$C$250,2,FALSE)*6,0)/6/24,G1679+ROUNDUP(VLOOKUP(D1680,Feuil2!$B$2:$C$250,2,FALSE)*6,0)/6/24+$I$1),G1679+(11/12/24)),"")</f>
    </nc>
  </rcc>
  <rcc rId="2277" sId="2">
    <oc r="G1681">
      <f>IFERROR(IF(ISERROR(SEARCH("dfgg",$B1680)),IF(H1681="",G1680+ROUNDUP(VLOOKUP(D1681,Feuil2!$B$2:$C$250,2,FALSE)*6,0)/6/24,G1680+ROUNDUP(VLOOKUP(D1681,Feuil2!$B$2:$C$250,2,FALSE)*6,0)/6/24+$I$1),G1680+(11/12/24)),"")</f>
    </oc>
    <nc r="G1681">
      <f>IFERROR(IF(ISERROR(SEARCH("dfgg",$B1680)),IF(H1681="",G1680+ROUNDUP(VLOOKUP(D1681,Feuil2!$B$2:$C$250,2,FALSE)*6,0)/6/24,G1680+ROUNDUP(VLOOKUP(D1681,Feuil2!$B$2:$C$250,2,FALSE)*6,0)/6/24+$I$1),G1680+(11/12/24)),"")</f>
    </nc>
  </rcc>
  <rcc rId="2278" sId="2">
    <oc r="G1682">
      <f>IFERROR(IF(ISERROR(SEARCH("dfgg",$B1681)),IF(H1682="",G1681+ROUNDUP(VLOOKUP(D1682,Feuil2!$B$2:$C$250,2,FALSE)*6,0)/6/24,G1681+ROUNDUP(VLOOKUP(D1682,Feuil2!$B$2:$C$250,2,FALSE)*6,0)/6/24+$I$1),G1681+(11/12/24)),"")</f>
    </oc>
    <nc r="G1682">
      <f>IFERROR(IF(ISERROR(SEARCH("dfgg",$B1681)),IF(H1682="",G1681+ROUNDUP(VLOOKUP(D1682,Feuil2!$B$2:$C$250,2,FALSE)*6,0)/6/24,G1681+ROUNDUP(VLOOKUP(D1682,Feuil2!$B$2:$C$250,2,FALSE)*6,0)/6/24+$I$1),G1681+(11/12/24)),"")</f>
    </nc>
  </rcc>
  <rcc rId="2279" sId="2">
    <oc r="G1683">
      <f>IFERROR(IF(ISERROR(SEARCH("dfgg",$B1682)),IF(H1683="",G1682+ROUNDUP(VLOOKUP(D1683,Feuil2!$B$2:$C$250,2,FALSE)*6,0)/6/24,G1682+ROUNDUP(VLOOKUP(D1683,Feuil2!$B$2:$C$250,2,FALSE)*6,0)/6/24+$I$1),G1682+(11/12/24)),"")</f>
    </oc>
    <nc r="G1683">
      <f>IFERROR(IF(ISERROR(SEARCH("dfgg",$B1682)),IF(H1683="",G1682+ROUNDUP(VLOOKUP(D1683,Feuil2!$B$2:$C$250,2,FALSE)*6,0)/6/24,G1682+ROUNDUP(VLOOKUP(D1683,Feuil2!$B$2:$C$250,2,FALSE)*6,0)/6/24+$I$1),G1682+(11/12/24)),"")</f>
    </nc>
  </rcc>
  <rcc rId="2280" sId="2">
    <oc r="G1684">
      <f>IFERROR(IF(ISERROR(SEARCH("dfgg",$B1683)),IF(H1684="",G1683+ROUNDUP(VLOOKUP(D1684,Feuil2!$B$2:$C$250,2,FALSE)*6,0)/6/24,G1683+ROUNDUP(VLOOKUP(D1684,Feuil2!$B$2:$C$250,2,FALSE)*6,0)/6/24+$I$1),G1683+(11/12/24)),"")</f>
    </oc>
    <nc r="G1684">
      <f>IFERROR(IF(ISERROR(SEARCH("dfgg",$B1683)),IF(H1684="",G1683+ROUNDUP(VLOOKUP(D1684,Feuil2!$B$2:$C$250,2,FALSE)*6,0)/6/24,G1683+ROUNDUP(VLOOKUP(D1684,Feuil2!$B$2:$C$250,2,FALSE)*6,0)/6/24+$I$1),G1683+(11/12/24)),"")</f>
    </nc>
  </rcc>
  <rcc rId="2281" sId="2">
    <oc r="G1685">
      <f>IFERROR(IF(ISERROR(SEARCH("dfgg",$B1684)),IF(H1685="",G1684+ROUNDUP(VLOOKUP(D1685,Feuil2!$B$2:$C$250,2,FALSE)*6,0)/6/24,G1684+ROUNDUP(VLOOKUP(D1685,Feuil2!$B$2:$C$250,2,FALSE)*6,0)/6/24+$I$1),G1684+(11/12/24)),"")</f>
    </oc>
    <nc r="G1685">
      <f>IFERROR(IF(ISERROR(SEARCH("dfgg",$B1684)),IF(H1685="",G1684+ROUNDUP(VLOOKUP(D1685,Feuil2!$B$2:$C$250,2,FALSE)*6,0)/6/24,G1684+ROUNDUP(VLOOKUP(D1685,Feuil2!$B$2:$C$250,2,FALSE)*6,0)/6/24+$I$1),G1684+(11/12/24)),"")</f>
    </nc>
  </rcc>
  <rcc rId="2282" sId="2">
    <oc r="G1686">
      <f>IFERROR(IF(ISERROR(SEARCH("dfgg",$B1685)),IF(H1686="",G1685+ROUNDUP(VLOOKUP(D1686,Feuil2!$B$2:$C$250,2,FALSE)*6,0)/6/24,G1685+ROUNDUP(VLOOKUP(D1686,Feuil2!$B$2:$C$250,2,FALSE)*6,0)/6/24+$I$1),G1685+(11/12/24)),"")</f>
    </oc>
    <nc r="G1686">
      <f>IFERROR(IF(ISERROR(SEARCH("dfgg",$B1685)),IF(H1686="",G1685+ROUNDUP(VLOOKUP(D1686,Feuil2!$B$2:$C$250,2,FALSE)*6,0)/6/24,G1685+ROUNDUP(VLOOKUP(D1686,Feuil2!$B$2:$C$250,2,FALSE)*6,0)/6/24+$I$1),G1685+(11/12/24)),"")</f>
    </nc>
  </rcc>
  <rcc rId="2283" sId="2">
    <oc r="G1687">
      <f>IFERROR(IF(ISERROR(SEARCH("dfgg",$B1686)),IF(H1687="",G1686+ROUNDUP(VLOOKUP(D1687,Feuil2!$B$2:$C$250,2,FALSE)*6,0)/6/24,G1686+ROUNDUP(VLOOKUP(D1687,Feuil2!$B$2:$C$250,2,FALSE)*6,0)/6/24+$I$1),G1686+(11/12/24)),"")</f>
    </oc>
    <nc r="G1687">
      <f>IFERROR(IF(ISERROR(SEARCH("dfgg",$B1686)),IF(H1687="",G1686+ROUNDUP(VLOOKUP(D1687,Feuil2!$B$2:$C$250,2,FALSE)*6,0)/6/24,G1686+ROUNDUP(VLOOKUP(D1687,Feuil2!$B$2:$C$250,2,FALSE)*6,0)/6/24+$I$1),G1686+(11/12/24)),"")</f>
    </nc>
  </rcc>
  <rcc rId="2284" sId="2">
    <oc r="G1688">
      <f>IFERROR(IF(ISERROR(SEARCH("dfgg",$B1687)),IF(H1688="",G1687+ROUNDUP(VLOOKUP(D1688,Feuil2!$B$2:$C$250,2,FALSE)*6,0)/6/24,G1687+ROUNDUP(VLOOKUP(D1688,Feuil2!$B$2:$C$250,2,FALSE)*6,0)/6/24+$I$1),G1687+(11/12/24)),"")</f>
    </oc>
    <nc r="G1688">
      <f>IFERROR(IF(ISERROR(SEARCH("dfgg",$B1687)),IF(H1688="",G1687+ROUNDUP(VLOOKUP(D1688,Feuil2!$B$2:$C$250,2,FALSE)*6,0)/6/24,G1687+ROUNDUP(VLOOKUP(D1688,Feuil2!$B$2:$C$250,2,FALSE)*6,0)/6/24+$I$1),G1687+(11/12/24)),"")</f>
    </nc>
  </rcc>
  <rcc rId="2285" sId="2">
    <oc r="G1689">
      <f>IFERROR(IF(ISERROR(SEARCH("dfgg",$B1688)),IF(H1689="",G1688+ROUNDUP(VLOOKUP(D1689,Feuil2!$B$2:$C$250,2,FALSE)*6,0)/6/24,G1688+ROUNDUP(VLOOKUP(D1689,Feuil2!$B$2:$C$250,2,FALSE)*6,0)/6/24+$I$1),G1688+(11/12/24)),"")</f>
    </oc>
    <nc r="G1689">
      <f>IFERROR(IF(ISERROR(SEARCH("dfgg",$B1688)),IF(H1689="",G1688+ROUNDUP(VLOOKUP(D1689,Feuil2!$B$2:$C$250,2,FALSE)*6,0)/6/24,G1688+ROUNDUP(VLOOKUP(D1689,Feuil2!$B$2:$C$250,2,FALSE)*6,0)/6/24+$I$1),G1688+(11/12/24)),"")</f>
    </nc>
  </rcc>
  <rcc rId="2286" sId="2">
    <oc r="C1693">
      <v>3384155</v>
    </oc>
    <nc r="C1693"/>
  </rcc>
  <rcc rId="2287" sId="2">
    <oc r="D1693">
      <v>22000098</v>
    </oc>
    <nc r="D1693"/>
  </rcc>
  <rcc rId="2288" sId="2">
    <oc r="G1667">
      <f>IFERROR(IF(ISERROR(SEARCH("dfgg",$B1666)),IF(H1667="",G1666+ROUNDUP(VLOOKUP(D1667,Feuil2!$B$2:$C$250,2,FALSE)*6,0)/6/24,G1666+ROUNDUP(VLOOKUP(D1667,Feuil2!$B$2:$C$250,2,FALSE)*6,0)/6/24+$I$1),G1666+(11/12/24)),"")</f>
    </oc>
    <nc r="G1667">
      <f>IFERROR(IF(ISERROR(SEARCH("dfgg",$B1666)),IF(H1667="",G1665+ROUNDUP(VLOOKUP(D1667,Feuil2!$B$2:$C$250,2,FALSE)*6,0)/6/24,G1665+ROUNDUP(VLOOKUP(D1667,Feuil2!$B$2:$C$250,2,FALSE)*6,0)/6/24+$I$1),G1665+(11/12/24)),"")</f>
    </nc>
  </rcc>
  <rcc rId="2289" sId="2">
    <oc r="G1666">
      <f>IFERROR(IF(ISERROR(SEARCH("dfgg",$B1665)),IF(H1666="",G1665+ROUNDUP(VLOOKUP(D1666,Feuil2!$B$2:$C$250,2,FALSE)*6,0)/6/24,G1665+ROUNDUP(VLOOKUP(D1666,Feuil2!$B$2:$C$250,2,FALSE)*6,0)/6/24+$I$1),G1665+(11/12/24)),"")</f>
    </oc>
    <nc r="G1666"/>
  </rcc>
  <rcc rId="2290" sId="2">
    <oc r="G1642">
      <f>IFERROR(IF(ISERROR(SEARCH("dfgg",$B1641)),IF(H1642="",G1641+ROUNDUP(VLOOKUP(D1642,Feuil2!$B$2:$C$250,2,FALSE)*6,0)/6/24,G1641+ROUNDUP(VLOOKUP(D1642,Feuil2!$B$2:$C$250,2,FALSE)*6,0)/6/24+$I$1),G1641+(11/12/24)),"")</f>
    </oc>
    <nc r="G1642">
      <f>IFERROR(IF(ISERROR(SEARCH("dfgg",$B1641)),IF(H1642="",G1640+ROUNDUP(VLOOKUP(D1642,Feuil2!$B$2:$C$250,2,FALSE)*6,0)/6/24,G1640+ROUNDUP(VLOOKUP(D1642,Feuil2!$B$2:$C$250,2,FALSE)*6,0)/6/24+$I$1),G1640+(11/12/24)),"")</f>
    </nc>
  </rcc>
  <rcc rId="2291" sId="2">
    <oc r="G1641">
      <f>IFERROR(IF(ISERROR(SEARCH("dfgg",$B1640)),IF(H1641="",G1640+ROUNDUP(VLOOKUP(D1641,Feuil2!$B$2:$C$250,2,FALSE)*6,0)/6/24,G1640+ROUNDUP(VLOOKUP(D1641,Feuil2!$B$2:$C$250,2,FALSE)*6,0)/6/24+$I$1),G1640+(11/12/24)),"")</f>
    </oc>
    <nc r="G1641"/>
  </rcc>
  <rrc rId="2292" sId="2" ref="A1652:XFD1652" action="insertRow">
    <undo index="65535" exp="area" ref3D="1" dr="$F$1:$F$1048576" dn="Z_F75A0FC8_0A1B_4DE0_9A32_5143F6752B3E_.wvu.Cols" sId="2"/>
  </rrc>
  <rfmt sheetId="2" sqref="B1652" start="0" length="0">
    <dxf>
      <font>
        <b/>
        <sz val="11"/>
        <color rgb="FFFF0000"/>
        <name val="Verdana"/>
      </font>
      <fill>
        <patternFill>
          <bgColor theme="9" tint="0.59999389629810485"/>
        </patternFill>
      </fill>
    </dxf>
  </rfmt>
  <rfmt sheetId="2" sqref="C1652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cc rId="2293" sId="2" odxf="1" dxf="1">
    <nc r="D1652" t="inlineStr">
      <is>
        <t>RINÇAGE</t>
      </is>
    </nc>
    <odxf>
      <font>
        <b val="0"/>
        <sz val="11"/>
        <color rgb="FF000000"/>
        <name val="Verdana"/>
      </font>
      <fill>
        <patternFill>
          <bgColor rgb="FFFFFFFF"/>
        </patternFill>
      </fill>
    </odxf>
    <ndxf>
      <font>
        <b/>
        <sz val="8"/>
        <color rgb="FF000000"/>
        <name val="Verdana"/>
      </font>
      <fill>
        <patternFill>
          <bgColor theme="9" tint="0.59999389629810485"/>
        </patternFill>
      </fill>
    </ndxf>
  </rcc>
  <rfmt sheetId="2" sqref="E1652" start="0" length="0">
    <dxf>
      <font>
        <b/>
        <sz val="11"/>
        <color rgb="FF000000"/>
        <name val="Verdana"/>
      </font>
      <fill>
        <patternFill>
          <bgColor theme="9" tint="0.59999389629810485"/>
        </patternFill>
      </fill>
    </dxf>
  </rfmt>
  <rfmt sheetId="2" sqref="F1652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fmt sheetId="2" sqref="H1652" start="0" length="0">
    <dxf>
      <numFmt numFmtId="21" formatCode="dd\-mmm"/>
    </dxf>
  </rfmt>
  <rfmt sheetId="2" sqref="L1652" start="0" length="0">
    <dxf>
      <numFmt numFmtId="0" formatCode="General"/>
    </dxf>
  </rfmt>
  <rcc rId="2294" sId="2">
    <oc r="G1645">
      <f>IFERROR(IF(ISERROR(SEARCH("dfgg",$B1644)),IF(H1645="",G1644+ROUNDUP(VLOOKUP(D1645,Feuil2!$B$2:$C$250,2,FALSE)*6,0)/6/24,G1644+ROUNDUP(VLOOKUP(D1645,Feuil2!$B$2:$C$250,2,FALSE)*6,0)/6/24+$I$1),G1644+(11/12/24)),"")</f>
    </oc>
    <nc r="G1645">
      <f>IFERROR(IF(ISERROR(SEARCH("dfgg",$B1644)),IF(H1645="",G1644+ROUNDUP(VLOOKUP(D1645,Feuil2!$B$2:$C$250,2,FALSE)*6,0)/6/24,G1644+ROUNDUP(VLOOKUP(D1645,Feuil2!$B$2:$C$250,2,FALSE)*6,0)/6/24+$I$1),G1644+(11/12/24)),"")</f>
    </nc>
  </rcc>
  <rcc rId="2295" sId="2">
    <oc r="G1646">
      <f>IFERROR(IF(ISERROR(SEARCH("dfgg",$B1645)),IF(H1646="",G1645+ROUNDUP(VLOOKUP(D1646,Feuil2!$B$2:$C$250,2,FALSE)*6,0)/6/24,G1645+ROUNDUP(VLOOKUP(D1646,Feuil2!$B$2:$C$250,2,FALSE)*6,0)/6/24+$I$1),G1645+(11/12/24)),"")</f>
    </oc>
    <nc r="G1646">
      <f>IFERROR(IF(ISERROR(SEARCH("dfgg",$B1645)),IF(H1646="",G1645+ROUNDUP(VLOOKUP(D1646,Feuil2!$B$2:$C$250,2,FALSE)*6,0)/6/24,G1645+ROUNDUP(VLOOKUP(D1646,Feuil2!$B$2:$C$250,2,FALSE)*6,0)/6/24+$I$1),G1645+(11/12/24)),"")</f>
    </nc>
  </rcc>
  <rcc rId="2296" sId="2" numFmtId="23">
    <oc r="G1647">
      <v>43676.520833333336</v>
    </oc>
    <nc r="G1647">
      <f>IFERROR(IF(ISERROR(SEARCH("dfgg",$B1646)),IF(H1647="",G1646+ROUNDUP(VLOOKUP(D1647,Feuil2!$B$2:$C$250,2,FALSE)*6,0)/6/24,G1646+ROUNDUP(VLOOKUP(D1647,Feuil2!$B$2:$C$250,2,FALSE)*6,0)/6/24+$I$1),G1646+(11/12/24)),"")</f>
    </nc>
  </rcc>
  <rcc rId="2297" sId="2">
    <oc r="G1648">
      <f>IFERROR(IF(ISERROR(SEARCH("dfgg",$B1647)),IF(H1648="",G1647+ROUNDUP(VLOOKUP(D1648,Feuil2!$B$2:$C$250,2,FALSE)*6,0)/6/24,G1647+ROUNDUP(VLOOKUP(D1648,Feuil2!$B$2:$C$250,2,FALSE)*6,0)/6/24+$I$1),G1647+(11/12/24)),"")</f>
    </oc>
    <nc r="G1648">
      <f>IFERROR(IF(ISERROR(SEARCH("dfgg",$B1647)),IF(H1648="",G1647+ROUNDUP(VLOOKUP(D1648,Feuil2!$B$2:$C$250,2,FALSE)*6,0)/6/24,G1647+ROUNDUP(VLOOKUP(D1648,Feuil2!$B$2:$C$250,2,FALSE)*6,0)/6/24+$I$1),G1647+(11/12/24)),"")</f>
    </nc>
  </rcc>
  <rcc rId="2298" sId="2">
    <oc r="G1649">
      <f>IFERROR(IF(ISERROR(SEARCH("dfgg",$B1648)),IF(H1649="",G1648+ROUNDUP(VLOOKUP(D1649,Feuil2!$B$2:$C$250,2,FALSE)*6,0)/6/24,G1648+ROUNDUP(VLOOKUP(D1649,Feuil2!$B$2:$C$250,2,FALSE)*6,0)/6/24+$I$1),G1648+(11/12/24)),"")</f>
    </oc>
    <nc r="G1649">
      <f>IFERROR(IF(ISERROR(SEARCH("dfgg",$B1648)),IF(H1649="",G1648+ROUNDUP(VLOOKUP(D1649,Feuil2!$B$2:$C$250,2,FALSE)*6,0)/6/24,G1648+ROUNDUP(VLOOKUP(D1649,Feuil2!$B$2:$C$250,2,FALSE)*6,0)/6/24+$I$1),G1648+(11/12/24)),"")</f>
    </nc>
  </rcc>
  <rcc rId="2299" sId="2" numFmtId="23">
    <oc r="G1650">
      <v>43676.520833333336</v>
    </oc>
    <nc r="G1650">
      <f>IFERROR(IF(ISERROR(SEARCH("dfgg",$B1649)),IF(H1650="",G1649+ROUNDUP(VLOOKUP(D1650,Feuil2!$B$2:$C$250,2,FALSE)*6,0)/6/24,G1649+ROUNDUP(VLOOKUP(D1650,Feuil2!$B$2:$C$250,2,FALSE)*6,0)/6/24+$I$1),G1649+(11/12/24)),"")</f>
    </nc>
  </rcc>
  <rcc rId="2300" sId="2">
    <oc r="G1651">
      <f>IFERROR(IF(ISERROR(SEARCH("dfgg",$B1650)),IF(H1651="",G1650+ROUNDUP(VLOOKUP(D1651,Feuil2!$B$2:$C$250,2,FALSE)*6,0)/6/24,G1650+ROUNDUP(VLOOKUP(D1651,Feuil2!$B$2:$C$250,2,FALSE)*6,0)/6/24+$I$1),G1650+(11/12/24)),"")</f>
    </oc>
    <nc r="G1651">
      <f>IFERROR(IF(ISERROR(SEARCH("dfgg",$B1650)),IF(H1651="",G1650+ROUNDUP(VLOOKUP(D1651,Feuil2!$B$2:$C$250,2,FALSE)*6,0)/6/24,G1650+ROUNDUP(VLOOKUP(D1651,Feuil2!$B$2:$C$250,2,FALSE)*6,0)/6/24+$I$1),G1650+(11/12/24)),"")</f>
    </nc>
  </rcc>
  <rcc rId="2301" sId="2">
    <nc r="G1652">
      <f>IFERROR(IF(ISERROR(SEARCH("dfgg",$B1651)),IF(H1652="",G1651+ROUNDUP(VLOOKUP(D1652,Feuil2!$B$2:$C$250,2,FALSE)*6,0)/6/24,G1651+ROUNDUP(VLOOKUP(D1652,Feuil2!$B$2:$C$250,2,FALSE)*6,0)/6/24+$I$1),G1651+(11/12/24)),"")</f>
    </nc>
  </rcc>
  <rcc rId="2302" sId="2">
    <oc r="G1653">
      <f>IFERROR(IF(ISERROR(SEARCH("dfgg",$B1651)),IF(H1653="",G1651+ROUNDUP(VLOOKUP(D1653,Feuil2!$B$2:$C$250,2,FALSE)*6,0)/6/24,G1651+ROUNDUP(VLOOKUP(D1653,Feuil2!$B$2:$C$250,2,FALSE)*6,0)/6/24+$I$1),G1651+(11/12/24)),"")</f>
    </oc>
    <nc r="G1653">
      <f>IFERROR(IF(ISERROR(SEARCH("dfgg",$B1652)),IF(H1653="",G1652+ROUNDUP(VLOOKUP(D1653,Feuil2!$B$2:$C$250,2,FALSE)*6,0)/6/24,G1652+ROUNDUP(VLOOKUP(D1653,Feuil2!$B$2:$C$250,2,FALSE)*6,0)/6/24+$I$1),G1652+(11/12/24)),"")</f>
    </nc>
  </rcc>
  <rcc rId="2303" sId="2">
    <oc r="G1654">
      <f>IFERROR(IF(ISERROR(SEARCH("dfgg",$B1653)),IF(H1654="",G1653+ROUNDUP(VLOOKUP(D1654,Feuil2!$B$2:$C$250,2,FALSE)*6,0)/6/24,G1653+ROUNDUP(VLOOKUP(D1654,Feuil2!$B$2:$C$250,2,FALSE)*6,0)/6/24+$I$1),G1653+(11/12/24)),"")</f>
    </oc>
    <nc r="G1654">
      <f>IFERROR(IF(ISERROR(SEARCH("dfgg",$B1653)),IF(H1654="",G1653+ROUNDUP(VLOOKUP(D1654,Feuil2!$B$2:$C$250,2,FALSE)*6,0)/6/24,G1653+ROUNDUP(VLOOKUP(D1654,Feuil2!$B$2:$C$250,2,FALSE)*6,0)/6/24+$I$1),G1653+(11/12/24)),"")</f>
    </nc>
  </rcc>
  <rcc rId="2304" sId="2">
    <oc r="G1655">
      <f>IFERROR(IF(ISERROR(SEARCH("dfgg",$B1654)),IF(H1655="",G1654+ROUNDUP(VLOOKUP(D1655,Feuil2!$B$2:$C$250,2,FALSE)*6,0)/6/24,G1654+ROUNDUP(VLOOKUP(D1655,Feuil2!$B$2:$C$250,2,FALSE)*6,0)/6/24+$I$1),G1654+(11/12/24)),"")</f>
    </oc>
    <nc r="G1655">
      <f>IFERROR(IF(ISERROR(SEARCH("dfgg",$B1654)),IF(H1655="",G1654+ROUNDUP(VLOOKUP(D1655,Feuil2!$B$2:$C$250,2,FALSE)*6,0)/6/24,G1654+ROUNDUP(VLOOKUP(D1655,Feuil2!$B$2:$C$250,2,FALSE)*6,0)/6/24+$I$1),G1654+(11/12/24)),"")</f>
    </nc>
  </rcc>
  <rcc rId="2305" sId="2">
    <oc r="G1656">
      <f>IFERROR(IF(ISERROR(SEARCH("dfgg",$B1655)),IF(H1656="",G1655+ROUNDUP(VLOOKUP(D1656,Feuil2!$B$2:$C$250,2,FALSE)*6,0)/6/24,G1655+ROUNDUP(VLOOKUP(D1656,Feuil2!$B$2:$C$250,2,FALSE)*6,0)/6/24+$I$1),G1655+(11/12/24)),"")</f>
    </oc>
    <nc r="G1656">
      <f>IFERROR(IF(ISERROR(SEARCH("dfgg",$B1655)),IF(H1656="",G1655+ROUNDUP(VLOOKUP(D1656,Feuil2!$B$2:$C$250,2,FALSE)*6,0)/6/24,G1655+ROUNDUP(VLOOKUP(D1656,Feuil2!$B$2:$C$250,2,FALSE)*6,0)/6/24+$I$1),G1655+(11/12/24)),"")</f>
    </nc>
  </rcc>
  <rcc rId="2306" sId="2">
    <oc r="G1657">
      <f>IFERROR(IF(ISERROR(SEARCH("dfgg",$B1656)),IF(H1657="",G1656+ROUNDUP(VLOOKUP(D1657,Feuil2!$B$2:$C$250,2,FALSE)*6,0)/6/24,G1656+ROUNDUP(VLOOKUP(D1657,Feuil2!$B$2:$C$250,2,FALSE)*6,0)/6/24+$I$1),G1656+(11/12/24)),"")</f>
    </oc>
    <nc r="G1657">
      <f>IFERROR(IF(ISERROR(SEARCH("dfgg",$B1656)),IF(H1657="",G1656+ROUNDUP(VLOOKUP(D1657,Feuil2!$B$2:$C$250,2,FALSE)*6,0)/6/24,G1656+ROUNDUP(VLOOKUP(D1657,Feuil2!$B$2:$C$250,2,FALSE)*6,0)/6/24+$I$1),G1656+(11/12/24)),"")</f>
    </nc>
  </rcc>
  <rcc rId="2307" sId="2">
    <oc r="G1658">
      <f>IFERROR(IF(ISERROR(SEARCH("dfgg",$B1657)),IF(H1658="",G1657+ROUNDUP(VLOOKUP(D1658,Feuil2!$B$2:$C$250,2,FALSE)*6,0)/6/24,G1657+ROUNDUP(VLOOKUP(D1658,Feuil2!$B$2:$C$250,2,FALSE)*6,0)/6/24+$I$1),G1657+(11/12/24)),"")</f>
    </oc>
    <nc r="G1658">
      <f>IFERROR(IF(ISERROR(SEARCH("dfgg",$B1657)),IF(H1658="",G1657+ROUNDUP(VLOOKUP(D1658,Feuil2!$B$2:$C$250,2,FALSE)*6,0)/6/24,G1657+ROUNDUP(VLOOKUP(D1658,Feuil2!$B$2:$C$250,2,FALSE)*6,0)/6/24+$I$1),G1657+(11/12/24)),"")</f>
    </nc>
  </rcc>
  <rcv guid="{FC7BEBEA-9A89-4726-BCEF-101025680359}" action="delete"/>
  <rdn rId="0" localSheetId="2" customView="1" name="Z_FC7BEBEA_9A89_4726_BCEF_101025680359_.wvu.PrintArea" hidden="1" oldHidden="1">
    <formula>PHS!$A$593:$I$623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12" sId="2" ref="A1664:XFD1665" action="insertRow">
    <undo index="65535" exp="area" ref3D="1" dr="$F$1:$F$1048576" dn="Z_F75A0FC8_0A1B_4DE0_9A32_5143F6752B3E_.wvu.Cols" sId="2"/>
  </rrc>
  <rm rId="2313" sheetId="2" source="A1691:XFD1692" destination="A1664:XFD1665" sourceSheetId="2">
    <rfmt sheetId="2" xfDxf="1" sqref="A1664:XFD1664" start="0" length="0">
      <dxf>
        <alignment horizontal="center" vertical="center"/>
      </dxf>
    </rfmt>
    <rfmt sheetId="2" xfDxf="1" sqref="A1665:XFD1665" start="0" length="0">
      <dxf>
        <alignment horizontal="center" vertical="center"/>
      </dxf>
    </rfmt>
    <rfmt sheetId="2" sqref="A166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64" start="0" length="0">
      <dxf>
        <font>
          <b/>
          <sz val="11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64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664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664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664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64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664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64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64" start="0" length="0">
      <dxf>
        <numFmt numFmtId="167" formatCode="dd\.mm\.yyyy;@"/>
      </dxf>
    </rfmt>
    <rfmt sheetId="2" sqref="L1664" start="0" length="0">
      <dxf>
        <numFmt numFmtId="19" formatCode="dd/mm/yyyy"/>
      </dxf>
    </rfmt>
    <rfmt sheetId="2" sqref="A166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65" start="0" length="0">
      <dxf>
        <font>
          <b/>
          <sz val="11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65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665" start="0" length="0">
      <dxf>
        <font>
          <b/>
          <sz val="11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665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665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65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665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65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65" start="0" length="0">
      <dxf>
        <numFmt numFmtId="167" formatCode="dd\.mm\.yyyy;@"/>
      </dxf>
    </rfmt>
    <rfmt sheetId="2" sqref="L1665" start="0" length="0">
      <dxf>
        <numFmt numFmtId="19" formatCode="dd/mm/yyyy"/>
      </dxf>
    </rfmt>
  </rm>
  <rrc rId="2314" sId="2" ref="A1691:XFD1691" action="deleteRow">
    <undo index="65535" exp="area" ref3D="1" dr="$F$1:$F$1048576" dn="Z_F75A0FC8_0A1B_4DE0_9A32_5143F6752B3E_.wvu.Cols" sId="2"/>
    <rfmt sheetId="2" xfDxf="1" sqref="A1691:XFD1691" start="0" length="0">
      <dxf>
        <alignment horizontal="center" vertical="center"/>
      </dxf>
    </rfmt>
    <rfmt sheetId="2" sqref="A169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691" start="0" length="0">
      <dxf>
        <font>
          <sz val="10"/>
          <color auto="1"/>
          <name val="MS Sans Serif"/>
          <family val="2"/>
          <scheme val="none"/>
        </font>
      </dxf>
    </rfmt>
    <rfmt sheetId="2" sqref="C1691" start="0" length="0">
      <dxf>
        <alignment horizontal="general" vertical="bottom"/>
      </dxf>
    </rfmt>
    <rfmt sheetId="2" sqref="D1691" start="0" length="0">
      <dxf>
        <font>
          <sz val="10"/>
          <color auto="1"/>
          <name val="MS Sans Serif"/>
          <family val="2"/>
          <scheme val="none"/>
        </font>
      </dxf>
    </rfmt>
    <rfmt sheetId="2" sqref="E1691" start="0" length="0">
      <dxf>
        <font>
          <sz val="10"/>
          <color auto="1"/>
          <name val="MS Sans Serif"/>
          <family val="2"/>
          <scheme val="none"/>
        </font>
      </dxf>
    </rfmt>
    <rfmt sheetId="2" sqref="F1691" start="0" length="0">
      <dxf>
        <font>
          <sz val="10"/>
          <color auto="1"/>
          <name val="MS Sans Serif"/>
          <family val="2"/>
          <scheme val="none"/>
        </font>
      </dxf>
    </rfmt>
    <rfmt sheetId="2" sqref="G1691" start="0" length="0">
      <dxf>
        <font>
          <sz val="10"/>
          <color auto="1"/>
          <name val="MS Sans Serif"/>
          <family val="2"/>
          <scheme val="none"/>
        </font>
      </dxf>
    </rfmt>
    <rfmt sheetId="2" sqref="H169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691" start="0" length="0">
      <dxf>
        <numFmt numFmtId="167" formatCode="dd\.mm\.yyyy;@"/>
      </dxf>
    </rfmt>
  </rrc>
  <rrc rId="2315" sId="2" ref="A1691:XFD1691" action="deleteRow">
    <undo index="65535" exp="area" ref3D="1" dr="$F$1:$F$1048576" dn="Z_F75A0FC8_0A1B_4DE0_9A32_5143F6752B3E_.wvu.Cols" sId="2"/>
    <rfmt sheetId="2" xfDxf="1" sqref="A1691:XFD1691" start="0" length="0">
      <dxf>
        <alignment horizontal="center" vertical="center"/>
      </dxf>
    </rfmt>
    <rfmt sheetId="2" sqref="A169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691" start="0" length="0">
      <dxf>
        <font>
          <sz val="10"/>
          <color auto="1"/>
          <name val="MS Sans Serif"/>
          <family val="2"/>
          <scheme val="none"/>
        </font>
      </dxf>
    </rfmt>
    <rfmt sheetId="2" sqref="C1691" start="0" length="0">
      <dxf>
        <alignment horizontal="general" vertical="bottom"/>
      </dxf>
    </rfmt>
    <rfmt sheetId="2" sqref="D1691" start="0" length="0">
      <dxf>
        <font>
          <sz val="10"/>
          <color auto="1"/>
          <name val="MS Sans Serif"/>
          <family val="2"/>
          <scheme val="none"/>
        </font>
      </dxf>
    </rfmt>
    <rfmt sheetId="2" sqref="E1691" start="0" length="0">
      <dxf>
        <font>
          <sz val="10"/>
          <color auto="1"/>
          <name val="MS Sans Serif"/>
          <family val="2"/>
          <scheme val="none"/>
        </font>
      </dxf>
    </rfmt>
    <rfmt sheetId="2" sqref="F1691" start="0" length="0">
      <dxf>
        <font>
          <sz val="10"/>
          <color auto="1"/>
          <name val="MS Sans Serif"/>
          <family val="2"/>
          <scheme val="none"/>
        </font>
      </dxf>
    </rfmt>
    <rfmt sheetId="2" sqref="G1691" start="0" length="0">
      <dxf>
        <font>
          <sz val="10"/>
          <color auto="1"/>
          <name val="MS Sans Serif"/>
          <family val="2"/>
          <scheme val="none"/>
        </font>
      </dxf>
    </rfmt>
    <rfmt sheetId="2" sqref="H169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691" start="0" length="0">
      <dxf>
        <numFmt numFmtId="167" formatCode="dd\.mm\.yyyy;@"/>
      </dxf>
    </rfmt>
  </rrc>
  <rrc rId="2316" sId="2" ref="A1666:XFD1666" action="insertRow">
    <undo index="65535" exp="area" ref3D="1" dr="$F$1:$F$1048576" dn="Z_F75A0FC8_0A1B_4DE0_9A32_5143F6752B3E_.wvu.Cols" sId="2"/>
  </rrc>
  <rm rId="2317" sheetId="2" source="A1664:XFD1664" destination="A1666:XFD1666" sourceSheetId="2">
    <rfmt sheetId="2" xfDxf="1" sqref="A1666:XFD1666" start="0" length="0">
      <dxf>
        <alignment horizontal="center" vertical="center"/>
      </dxf>
    </rfmt>
    <rfmt sheetId="2" sqref="A166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66" start="0" length="0">
      <dxf>
        <font>
          <sz val="11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66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666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666" start="0" length="0">
      <dxf>
        <font>
          <sz val="11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66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66" start="0" length="0">
      <dxf>
        <font>
          <b/>
          <sz val="10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66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66" start="0" length="0">
      <dxf>
        <font>
          <b/>
          <sz val="10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66" start="0" length="0">
      <dxf>
        <numFmt numFmtId="167" formatCode="dd\.mm\.yyyy;@"/>
      </dxf>
    </rfmt>
  </rm>
  <rrc rId="2318" sId="2" ref="A1664:XFD1664" action="deleteRow">
    <undo index="65535" exp="area" ref3D="1" dr="$F$1:$F$1048576" dn="Z_F75A0FC8_0A1B_4DE0_9A32_5143F6752B3E_.wvu.Cols" sId="2"/>
    <rfmt sheetId="2" xfDxf="1" sqref="A1664:XFD1664" start="0" length="0">
      <dxf>
        <alignment horizontal="center" vertical="center"/>
      </dxf>
    </rfmt>
    <rfmt sheetId="2" sqref="A166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664" start="0" length="0">
      <dxf>
        <font>
          <sz val="10"/>
          <color auto="1"/>
          <name val="MS Sans Serif"/>
          <family val="2"/>
          <scheme val="none"/>
        </font>
      </dxf>
    </rfmt>
    <rfmt sheetId="2" sqref="C1664" start="0" length="0">
      <dxf>
        <alignment horizontal="general" vertical="bottom"/>
      </dxf>
    </rfmt>
    <rfmt sheetId="2" sqref="D1664" start="0" length="0">
      <dxf>
        <font>
          <sz val="10"/>
          <color auto="1"/>
          <name val="MS Sans Serif"/>
          <family val="2"/>
          <scheme val="none"/>
        </font>
      </dxf>
    </rfmt>
    <rfmt sheetId="2" sqref="E1664" start="0" length="0">
      <dxf>
        <font>
          <sz val="10"/>
          <color auto="1"/>
          <name val="MS Sans Serif"/>
          <family val="2"/>
          <scheme val="none"/>
        </font>
      </dxf>
    </rfmt>
    <rfmt sheetId="2" sqref="F1664" start="0" length="0">
      <dxf>
        <font>
          <sz val="10"/>
          <color auto="1"/>
          <name val="MS Sans Serif"/>
          <family val="2"/>
          <scheme val="none"/>
        </font>
      </dxf>
    </rfmt>
    <rfmt sheetId="2" sqref="G1664" start="0" length="0">
      <dxf>
        <font>
          <sz val="10"/>
          <color auto="1"/>
          <name val="MS Sans Serif"/>
          <family val="2"/>
          <scheme val="none"/>
        </font>
      </dxf>
    </rfmt>
    <rfmt sheetId="2" sqref="H1664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664" start="0" length="0">
      <dxf>
        <numFmt numFmtId="167" formatCode="dd\.mm\.yyyy;@"/>
      </dxf>
    </rfmt>
  </rrc>
  <rcc rId="2319" sId="2">
    <oc r="G1659">
      <f>IFERROR(IF(ISERROR(SEARCH("dfgg",$B1658)),IF(H1659="",G1658+ROUNDUP(VLOOKUP(D1659,Feuil2!$B$2:$C$250,2,FALSE)*6,0)/6/24,G1658+ROUNDUP(VLOOKUP(D1659,Feuil2!$B$2:$C$250,2,FALSE)*6,0)/6/24+$I$1),G1658+(11/12/24)),"")</f>
    </oc>
    <nc r="G1659">
      <f>IFERROR(IF(ISERROR(SEARCH("dfgg",$B1658)),IF(H1659="",G1658+ROUNDUP(VLOOKUP(D1659,Feuil2!$B$2:$C$250,2,FALSE)*6,0)/6/24,G1658+ROUNDUP(VLOOKUP(D1659,Feuil2!$B$2:$C$250,2,FALSE)*6,0)/6/24+$I$1),G1658+(11/12/24)),"")</f>
    </nc>
  </rcc>
  <rcc rId="2320" sId="2">
    <oc r="G1660">
      <f>IFERROR(IF(ISERROR(SEARCH("dfgg",$B1659)),IF(H1660="",G1659+ROUNDUP(VLOOKUP(D1660,Feuil2!$B$2:$C$250,2,FALSE)*6,0)/6/24,G1659+ROUNDUP(VLOOKUP(D1660,Feuil2!$B$2:$C$250,2,FALSE)*6,0)/6/24+$I$1),G1659+(11/12/24)),"")</f>
    </oc>
    <nc r="G1660">
      <f>IFERROR(IF(ISERROR(SEARCH("dfgg",$B1659)),IF(H1660="",G1659+ROUNDUP(VLOOKUP(D1660,Feuil2!$B$2:$C$250,2,FALSE)*6,0)/6/24,G1659+ROUNDUP(VLOOKUP(D1660,Feuil2!$B$2:$C$250,2,FALSE)*6,0)/6/24+$I$1),G1659+(11/12/24)),"")</f>
    </nc>
  </rcc>
  <rcc rId="2321" sId="2">
    <oc r="G1661">
      <f>IFERROR(IF(ISERROR(SEARCH("dfgg",$B1660)),IF(H1661="",G1660+ROUNDUP(VLOOKUP(D1661,Feuil2!$B$2:$C$250,2,FALSE)*6,0)/6/24,G1660+ROUNDUP(VLOOKUP(D1661,Feuil2!$B$2:$C$250,2,FALSE)*6,0)/6/24+$I$1),G1660+(11/12/24)),"")</f>
    </oc>
    <nc r="G1661">
      <f>IFERROR(IF(ISERROR(SEARCH("dfgg",$B1660)),IF(H1661="",G1660+ROUNDUP(VLOOKUP(D1661,Feuil2!$B$2:$C$250,2,FALSE)*6,0)/6/24,G1660+ROUNDUP(VLOOKUP(D1661,Feuil2!$B$2:$C$250,2,FALSE)*6,0)/6/24+$I$1),G1660+(11/12/24)),"")</f>
    </nc>
  </rcc>
  <rcc rId="2322" sId="2">
    <oc r="G1662">
      <f>IFERROR(IF(ISERROR(SEARCH("dfgg",$B1661)),IF(H1662="",G1661+ROUNDUP(VLOOKUP(D1662,Feuil2!$B$2:$C$250,2,FALSE)*6,0)/6/24,G1661+ROUNDUP(VLOOKUP(D1662,Feuil2!$B$2:$C$250,2,FALSE)*6,0)/6/24+$I$1),G1661+(11/12/24)),"")</f>
    </oc>
    <nc r="G1662">
      <f>IFERROR(IF(ISERROR(SEARCH("dfgg",$B1661)),IF(H1662="",G1661+ROUNDUP(VLOOKUP(D1662,Feuil2!$B$2:$C$250,2,FALSE)*6,0)/6/24,G1661+ROUNDUP(VLOOKUP(D1662,Feuil2!$B$2:$C$250,2,FALSE)*6,0)/6/24+$I$1),G1661+(11/12/24)),"")</f>
    </nc>
  </rcc>
  <rcc rId="2323" sId="2">
    <oc r="G1663">
      <f>IFERROR(IF(ISERROR(SEARCH("dfgg",$B1662)),IF(H1663="",G1662+ROUNDUP(VLOOKUP(D1663,Feuil2!$B$2:$C$250,2,FALSE)*6,0)/6/24,G1662+ROUNDUP(VLOOKUP(D1663,Feuil2!$B$2:$C$250,2,FALSE)*6,0)/6/24+$I$1),G1662+(11/12/24)),"")</f>
    </oc>
    <nc r="G1663">
      <f>IFERROR(IF(ISERROR(SEARCH("dfgg",$B1662)),IF(H1663="",G1662+ROUNDUP(VLOOKUP(D1663,Feuil2!$B$2:$C$250,2,FALSE)*6,0)/6/24,G1662+ROUNDUP(VLOOKUP(D1663,Feuil2!$B$2:$C$250,2,FALSE)*6,0)/6/24+$I$1),G1662+(11/12/24)),"")</f>
    </nc>
  </rcc>
  <rcc rId="2324" sId="2">
    <oc r="G1664">
      <f>IFERROR(IF(ISERROR(SEARCH("dfgg",$B1665)),IF(H1664="",G1665+ROUNDUP(VLOOKUP(D1664,Feuil2!$B$2:$C$250,2,FALSE)*6,0)/6/24,G1665+ROUNDUP(VLOOKUP(D1664,Feuil2!$B$2:$C$250,2,FALSE)*6,0)/6/24+$I$1),G1665+(11/12/24)),"")</f>
    </oc>
    <nc r="G1664">
      <f>IFERROR(IF(ISERROR(SEARCH("dfgg",$B1663)),IF(H1664="",G1663+ROUNDUP(VLOOKUP(D1664,Feuil2!$B$2:$C$250,2,FALSE)*6,0)/6/24,G1663+ROUNDUP(VLOOKUP(D1664,Feuil2!$B$2:$C$250,2,FALSE)*6,0)/6/24+$I$1),G1663+(11/12/24)),"")</f>
    </nc>
  </rcc>
  <rcc rId="2325" sId="2">
    <oc r="G1665">
      <f>IFERROR(IF(ISERROR(SEARCH("dfgg",$B1690)),IF(H1665="",G1690+ROUNDUP(VLOOKUP(D1665,Feuil2!$B$2:$C$250,2,FALSE)*6,0)/6/24,G1690+ROUNDUP(VLOOKUP(D1665,Feuil2!$B$2:$C$250,2,FALSE)*6,0)/6/24+$I$1),G1690+(11/12/24)),"")</f>
    </oc>
    <nc r="G1665">
      <f>IFERROR(IF(ISERROR(SEARCH("dfgg",$B1664)),IF(H1665="",G1664+ROUNDUP(VLOOKUP(D1665,Feuil2!$B$2:$C$250,2,FALSE)*6,0)/6/24,G1664+ROUNDUP(VLOOKUP(D1665,Feuil2!$B$2:$C$250,2,FALSE)*6,0)/6/24+$I$1),G1664+(11/12/24)),"")</f>
    </nc>
  </rcc>
  <rcc rId="2326" sId="2">
    <oc r="G1666">
      <f>IFERROR(IF(ISERROR(SEARCH("dfgg",$B1663)),IF(H1666="",G1663+ROUNDUP(VLOOKUP(D1666,Feuil2!$B$2:$C$250,2,FALSE)*6,0)/6/24,G1663+ROUNDUP(VLOOKUP(D1666,Feuil2!$B$2:$C$250,2,FALSE)*6,0)/6/24+$I$1),G1663+(11/12/24)),"")</f>
    </oc>
    <nc r="G1666">
      <f>IFERROR(IF(ISERROR(SEARCH("dfgg",$B1665)),IF(H1666="",G1665+ROUNDUP(VLOOKUP(D1666,Feuil2!$B$2:$C$250,2,FALSE)*6,0)/6/24,G1665+ROUNDUP(VLOOKUP(D1666,Feuil2!$B$2:$C$250,2,FALSE)*6,0)/6/24+$I$1),G1665+(11/12/24)),"")</f>
    </nc>
  </rcc>
  <rcv guid="{FC7BEBEA-9A89-4726-BCEF-101025680359}" action="delete"/>
  <rdn rId="0" localSheetId="2" customView="1" name="Z_FC7BEBEA_9A89_4726_BCEF_101025680359_.wvu.PrintArea" hidden="1" oldHidden="1">
    <formula>PHS!$A$1631:$I$1691</formula>
    <oldFormula>PHS!$A$593:$I$623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0E8011E-8CC6-40AA-A1BE-46C0FB529EE2}" action="delete"/>
  <rdn rId="0" localSheetId="2" customView="1" name="Z_80E8011E_8CC6_40AA_A1BE_46C0FB529EE2_.wvu.PrintArea" hidden="1" oldHidden="1">
    <formula>PHS!$B$201:$I$224</formula>
    <oldFormula>PHS!$B$201:$I$224</oldFormula>
  </rdn>
  <rdn rId="0" localSheetId="2" customView="1" name="Z_80E8011E_8CC6_40AA_A1BE_46C0FB529EE2_.wvu.PrintTitles" hidden="1" oldHidden="1">
    <formula>PHS!$1:$1</formula>
    <oldFormula>PHS!$1:$1</oldFormula>
  </rdn>
  <rdn rId="0" localSheetId="3" customView="1" name="Z_80E8011E_8CC6_40AA_A1BE_46C0FB529EE2_.wvu.FilterData" hidden="1" oldHidden="1">
    <formula>Feuil2!$B$1:$C$205</formula>
    <oldFormula>Feuil2!$B$1:$C$205</oldFormula>
  </rdn>
  <rcv guid="{80E8011E-8CC6-40AA-A1BE-46C0FB529EE2}" action="add"/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N1675" start="0" length="2147483647">
    <dxf>
      <font>
        <sz val="12"/>
      </font>
    </dxf>
  </rfmt>
  <rfmt sheetId="2" sqref="B1632:I1691" start="0" length="2147483647">
    <dxf>
      <font>
        <sz val="12"/>
      </font>
    </dxf>
  </rfmt>
  <rcv guid="{80E8011E-8CC6-40AA-A1BE-46C0FB529EE2}" action="delete"/>
  <rdn rId="0" localSheetId="2" customView="1" name="Z_80E8011E_8CC6_40AA_A1BE_46C0FB529EE2_.wvu.PrintArea" hidden="1" oldHidden="1">
    <formula>PHS!$B$201:$I$224</formula>
    <oldFormula>PHS!$B$201:$I$224</oldFormula>
  </rdn>
  <rdn rId="0" localSheetId="2" customView="1" name="Z_80E8011E_8CC6_40AA_A1BE_46C0FB529EE2_.wvu.PrintTitles" hidden="1" oldHidden="1">
    <formula>PHS!$1:$1</formula>
    <oldFormula>PHS!$1:$1</oldFormula>
  </rdn>
  <rdn rId="0" localSheetId="3" customView="1" name="Z_80E8011E_8CC6_40AA_A1BE_46C0FB529EE2_.wvu.FilterData" hidden="1" oldHidden="1">
    <formula>Feuil2!$B$1:$C$205</formula>
    <oldFormula>Feuil2!$B$1:$C$205</oldFormula>
  </rdn>
  <rcv guid="{80E8011E-8CC6-40AA-A1BE-46C0FB529EE2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0E8011E-8CC6-40AA-A1BE-46C0FB529EE2}" action="delete"/>
  <rdn rId="0" localSheetId="2" customView="1" name="Z_80E8011E_8CC6_40AA_A1BE_46C0FB529EE2_.wvu.PrintArea" hidden="1" oldHidden="1">
    <formula>PHS!$B$201:$I$224</formula>
    <oldFormula>PHS!$B$201:$I$224</oldFormula>
  </rdn>
  <rdn rId="0" localSheetId="2" customView="1" name="Z_80E8011E_8CC6_40AA_A1BE_46C0FB529EE2_.wvu.PrintTitles" hidden="1" oldHidden="1">
    <formula>PHS!$1:$1</formula>
    <oldFormula>PHS!$1:$1</oldFormula>
  </rdn>
  <rdn rId="0" localSheetId="3" customView="1" name="Z_80E8011E_8CC6_40AA_A1BE_46C0FB529EE2_.wvu.FilterData" hidden="1" oldHidden="1">
    <formula>Feuil2!$B$1:$C$205</formula>
    <oldFormula>Feuil2!$B$1:$C$205</oldFormula>
  </rdn>
  <rcv guid="{80E8011E-8CC6-40AA-A1BE-46C0FB529EE2}" action="add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0E8011E-8CC6-40AA-A1BE-46C0FB529EE2}" action="delete"/>
  <rdn rId="0" localSheetId="2" customView="1" name="Z_80E8011E_8CC6_40AA_A1BE_46C0FB529EE2_.wvu.PrintArea" hidden="1" oldHidden="1">
    <formula>PHS!$B$201:$I$224</formula>
    <oldFormula>PHS!$B$201:$I$224</oldFormula>
  </rdn>
  <rdn rId="0" localSheetId="2" customView="1" name="Z_80E8011E_8CC6_40AA_A1BE_46C0FB529EE2_.wvu.PrintTitles" hidden="1" oldHidden="1">
    <formula>PHS!$1:$1</formula>
    <oldFormula>PHS!$1:$1</oldFormula>
  </rdn>
  <rdn rId="0" localSheetId="3" customView="1" name="Z_80E8011E_8CC6_40AA_A1BE_46C0FB529EE2_.wvu.FilterData" hidden="1" oldHidden="1">
    <formula>Feuil2!$B$1:$C$205</formula>
    <oldFormula>Feuil2!$B$1:$C$205</oldFormula>
  </rdn>
  <rcv guid="{80E8011E-8CC6-40AA-A1BE-46C0FB529EE2}" action="add"/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Feuil2!$B$1:$C$205</formula>
    <oldFormula>Feuil2!$B$1:$C$205</oldFormula>
  </rdn>
  <rcv guid="{F75A0FC8-0A1B-4DE0-9A32-5143F6752B3E}" action="add"/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8" sId="2">
    <oc r="E1658">
      <v>800</v>
    </oc>
    <nc r="E1658">
      <v>900</v>
    </nc>
  </rcc>
  <rcc rId="2349" sId="2">
    <oc r="H1658" t="inlineStr">
      <is>
        <t>vérifier avec Ordo</t>
      </is>
    </oc>
    <nc r="H1658" t="inlineStr">
      <is>
        <t>2 pallecons : 500 KG (UTILISATION S32) + 400 KG (CONGÉLATION PLOUÉDERN)</t>
      </is>
    </nc>
  </rcc>
  <rcv guid="{FC7BEBEA-9A89-4726-BCEF-101025680359}" action="delete"/>
  <rdn rId="0" localSheetId="2" customView="1" name="Z_FC7BEBEA_9A89_4726_BCEF_101025680359_.wvu.PrintArea" hidden="1" oldHidden="1">
    <formula>PHS!$A$1631:$I$1691</formula>
    <oldFormula>PHS!$A$1631:$I$1691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G1634:G1690" start="0" length="2147483647">
    <dxf>
      <font>
        <sz val="11"/>
      </font>
    </dxf>
  </rfmt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Feuil2!$B$1:$C$205</formula>
    <oldFormula>Feuil2!$B$1:$C$205</oldFormula>
  </rdn>
  <rcv guid="{F75A0FC8-0A1B-4DE0-9A32-5143F6752B3E}" action="add"/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59" sId="2" ref="A1686:XFD1691" action="insertRow">
    <undo index="65535" exp="area" ref3D="1" dr="$F$1:$F$1048576" dn="Z_F75A0FC8_0A1B_4DE0_9A32_5143F6752B3E_.wvu.Cols" sId="2"/>
  </rrc>
  <rcc rId="2360" sId="2" odxf="1" dxf="1">
    <nc r="B1686" t="inlineStr">
      <is>
        <t>SCE Caramel BS C10 PALL/36043</t>
      </is>
    </nc>
    <odxf>
      <font>
        <b/>
        <sz val="12"/>
        <color rgb="FFFF0000"/>
        <name val="Verdana"/>
      </font>
      <fill>
        <patternFill>
          <bgColor theme="9" tint="0.59999389629810485"/>
        </patternFill>
      </fill>
    </odxf>
    <ndxf>
      <font>
        <b val="0"/>
        <sz val="12"/>
        <color rgb="FFFF0000"/>
        <name val="Verdana"/>
      </font>
      <fill>
        <patternFill>
          <bgColor rgb="FFFFFFFF"/>
        </patternFill>
      </fill>
    </ndxf>
  </rcc>
  <rfmt sheetId="2" sqref="C1686" start="0" length="0">
    <dxf>
      <font>
        <b val="0"/>
        <sz val="12"/>
        <color rgb="FF000000"/>
        <name val="Verdana"/>
      </font>
      <fill>
        <patternFill>
          <bgColor rgb="FFFFC000"/>
        </patternFill>
      </fill>
    </dxf>
  </rfmt>
  <rcc rId="2361" sId="2" odxf="1" dxf="1">
    <nc r="D1686">
      <v>22000547</v>
    </nc>
    <odxf>
      <font>
        <b/>
        <sz val="12"/>
        <color rgb="FF000000"/>
        <name val="Verdana"/>
      </font>
      <fill>
        <patternFill>
          <bgColor theme="9" tint="0.59999389629810485"/>
        </patternFill>
      </fill>
    </odxf>
    <ndxf>
      <font>
        <b val="0"/>
        <sz val="12"/>
        <color rgb="FF000000"/>
        <name val="Verdana"/>
      </font>
      <fill>
        <patternFill>
          <bgColor rgb="FFFFFFFF"/>
        </patternFill>
      </fill>
    </ndxf>
  </rcc>
  <rcc rId="2362" sId="2" odxf="1" dxf="1">
    <nc r="E1686">
      <v>1600</v>
    </nc>
    <odxf>
      <font>
        <b/>
        <sz val="12"/>
        <color rgb="FF000000"/>
        <name val="Verdana"/>
      </font>
      <fill>
        <patternFill>
          <bgColor theme="9" tint="0.59999389629810485"/>
        </patternFill>
      </fill>
    </odxf>
    <ndxf>
      <font>
        <b val="0"/>
        <sz val="12"/>
        <color rgb="FF000000"/>
        <name val="Verdana"/>
      </font>
      <fill>
        <patternFill>
          <bgColor rgb="FFFFFFFF"/>
        </patternFill>
      </fill>
    </ndxf>
  </rcc>
  <rfmt sheetId="2" sqref="F1686" start="0" length="0">
    <dxf>
      <font>
        <b val="0"/>
        <sz val="12"/>
        <color indexed="10"/>
        <name val="Calibri"/>
        <scheme val="minor"/>
      </font>
      <fill>
        <patternFill patternType="none">
          <bgColor indexed="65"/>
        </patternFill>
      </fill>
    </dxf>
  </rfmt>
  <rcc rId="2363" sId="2" odxf="1" dxf="1">
    <nc r="B1687" t="inlineStr">
      <is>
        <t>SCE Caramel BS C10 PALL/36043</t>
      </is>
    </nc>
    <odxf>
      <font>
        <b/>
        <sz val="12"/>
        <color rgb="FFFF0000"/>
        <name val="Verdana"/>
      </font>
      <fill>
        <patternFill>
          <bgColor theme="9" tint="0.59999389629810485"/>
        </patternFill>
      </fill>
    </odxf>
    <ndxf>
      <font>
        <b val="0"/>
        <sz val="12"/>
        <color rgb="FFFF0000"/>
        <name val="Verdana"/>
      </font>
      <fill>
        <patternFill>
          <bgColor rgb="FFFFFFFF"/>
        </patternFill>
      </fill>
    </ndxf>
  </rcc>
  <rfmt sheetId="2" sqref="C1687" start="0" length="0">
    <dxf>
      <font>
        <b val="0"/>
        <sz val="12"/>
        <color rgb="FF000000"/>
        <name val="Verdana"/>
      </font>
      <fill>
        <patternFill>
          <bgColor rgb="FFFFC000"/>
        </patternFill>
      </fill>
    </dxf>
  </rfmt>
  <rcc rId="2364" sId="2" odxf="1" dxf="1">
    <nc r="D1687">
      <v>22000547</v>
    </nc>
    <odxf>
      <font>
        <b/>
        <sz val="12"/>
        <color rgb="FF000000"/>
        <name val="Verdana"/>
      </font>
      <fill>
        <patternFill>
          <bgColor theme="9" tint="0.59999389629810485"/>
        </patternFill>
      </fill>
    </odxf>
    <ndxf>
      <font>
        <b val="0"/>
        <sz val="12"/>
        <color rgb="FF000000"/>
        <name val="Verdana"/>
      </font>
      <fill>
        <patternFill>
          <bgColor rgb="FFFFFFFF"/>
        </patternFill>
      </fill>
    </ndxf>
  </rcc>
  <rcc rId="2365" sId="2" odxf="1" dxf="1">
    <nc r="E1687">
      <v>1600</v>
    </nc>
    <odxf>
      <font>
        <b/>
        <sz val="12"/>
        <color rgb="FF000000"/>
        <name val="Verdana"/>
      </font>
      <fill>
        <patternFill>
          <bgColor theme="9" tint="0.59999389629810485"/>
        </patternFill>
      </fill>
    </odxf>
    <ndxf>
      <font>
        <b val="0"/>
        <sz val="12"/>
        <color rgb="FF000000"/>
        <name val="Verdana"/>
      </font>
      <fill>
        <patternFill>
          <bgColor rgb="FFFFFFFF"/>
        </patternFill>
      </fill>
    </ndxf>
  </rcc>
  <rfmt sheetId="2" sqref="F1687" start="0" length="0">
    <dxf>
      <font>
        <b val="0"/>
        <sz val="12"/>
        <color indexed="10"/>
        <name val="Calibri"/>
        <scheme val="minor"/>
      </font>
      <fill>
        <patternFill patternType="none">
          <bgColor indexed="65"/>
        </patternFill>
      </fill>
    </dxf>
  </rfmt>
  <rcc rId="2366" sId="2">
    <nc r="D1688" t="inlineStr">
      <is>
        <t>RINÇAGE</t>
      </is>
    </nc>
  </rcc>
  <rcc rId="2367" sId="2" odxf="1" dxf="1">
    <nc r="B1689" t="inlineStr">
      <is>
        <t>SCE Caramel BS C10 PALL/36043</t>
      </is>
    </nc>
    <odxf>
      <font>
        <b/>
        <sz val="12"/>
        <color rgb="FFFF0000"/>
        <name val="Verdana"/>
      </font>
      <fill>
        <patternFill>
          <bgColor theme="9" tint="0.59999389629810485"/>
        </patternFill>
      </fill>
    </odxf>
    <ndxf>
      <font>
        <b val="0"/>
        <sz val="12"/>
        <color rgb="FFFF0000"/>
        <name val="Verdana"/>
      </font>
      <fill>
        <patternFill>
          <bgColor rgb="FFFFFFFF"/>
        </patternFill>
      </fill>
    </ndxf>
  </rcc>
  <rfmt sheetId="2" sqref="C1689" start="0" length="0">
    <dxf>
      <font>
        <b val="0"/>
        <sz val="12"/>
        <color rgb="FF000000"/>
        <name val="Verdana"/>
      </font>
      <fill>
        <patternFill>
          <bgColor rgb="FFFFC000"/>
        </patternFill>
      </fill>
    </dxf>
  </rfmt>
  <rcc rId="2368" sId="2" odxf="1" dxf="1">
    <nc r="D1689">
      <v>22000547</v>
    </nc>
    <odxf>
      <font>
        <b/>
        <sz val="12"/>
        <color rgb="FF000000"/>
        <name val="Verdana"/>
      </font>
      <fill>
        <patternFill>
          <bgColor theme="9" tint="0.59999389629810485"/>
        </patternFill>
      </fill>
    </odxf>
    <ndxf>
      <font>
        <b val="0"/>
        <sz val="12"/>
        <color rgb="FF000000"/>
        <name val="Verdana"/>
      </font>
      <fill>
        <patternFill>
          <bgColor rgb="FFFFFFFF"/>
        </patternFill>
      </fill>
    </ndxf>
  </rcc>
  <rcc rId="2369" sId="2" odxf="1" dxf="1">
    <nc r="E1689">
      <v>1600</v>
    </nc>
    <odxf>
      <font>
        <b/>
        <sz val="12"/>
        <color rgb="FF000000"/>
        <name val="Verdana"/>
      </font>
      <fill>
        <patternFill>
          <bgColor theme="9" tint="0.59999389629810485"/>
        </patternFill>
      </fill>
    </odxf>
    <ndxf>
      <font>
        <b val="0"/>
        <sz val="12"/>
        <color rgb="FF000000"/>
        <name val="Verdana"/>
      </font>
      <fill>
        <patternFill>
          <bgColor rgb="FFFFFFFF"/>
        </patternFill>
      </fill>
    </ndxf>
  </rcc>
  <rfmt sheetId="2" sqref="F1689" start="0" length="0">
    <dxf>
      <font>
        <b val="0"/>
        <sz val="12"/>
        <color indexed="10"/>
        <name val="Calibri"/>
        <scheme val="minor"/>
      </font>
      <fill>
        <patternFill patternType="none">
          <bgColor indexed="65"/>
        </patternFill>
      </fill>
    </dxf>
  </rfmt>
  <rcc rId="2370" sId="2" odxf="1" dxf="1">
    <nc r="B1690" t="inlineStr">
      <is>
        <t>SCE Caramel BS C10 PALL/36043</t>
      </is>
    </nc>
    <odxf>
      <font>
        <b/>
        <sz val="12"/>
        <color rgb="FFFF0000"/>
        <name val="Verdana"/>
      </font>
      <fill>
        <patternFill>
          <bgColor theme="9" tint="0.59999389629810485"/>
        </patternFill>
      </fill>
    </odxf>
    <ndxf>
      <font>
        <b val="0"/>
        <sz val="12"/>
        <color rgb="FFFF0000"/>
        <name val="Verdana"/>
      </font>
      <fill>
        <patternFill>
          <bgColor rgb="FFFFFFFF"/>
        </patternFill>
      </fill>
    </ndxf>
  </rcc>
  <rfmt sheetId="2" sqref="C1690" start="0" length="0">
    <dxf>
      <font>
        <b val="0"/>
        <sz val="12"/>
        <color rgb="FF000000"/>
        <name val="Verdana"/>
      </font>
      <fill>
        <patternFill>
          <bgColor rgb="FFFFC000"/>
        </patternFill>
      </fill>
    </dxf>
  </rfmt>
  <rcc rId="2371" sId="2" odxf="1" dxf="1">
    <nc r="D1690">
      <v>22000547</v>
    </nc>
    <odxf>
      <font>
        <b/>
        <sz val="12"/>
        <color rgb="FF000000"/>
        <name val="Verdana"/>
      </font>
      <fill>
        <patternFill>
          <bgColor theme="9" tint="0.59999389629810485"/>
        </patternFill>
      </fill>
    </odxf>
    <ndxf>
      <font>
        <b val="0"/>
        <sz val="12"/>
        <color rgb="FF000000"/>
        <name val="Verdana"/>
      </font>
      <fill>
        <patternFill>
          <bgColor rgb="FFFFFFFF"/>
        </patternFill>
      </fill>
    </ndxf>
  </rcc>
  <rcc rId="2372" sId="2" odxf="1" dxf="1">
    <nc r="E1690">
      <v>1600</v>
    </nc>
    <odxf>
      <font>
        <b/>
        <sz val="12"/>
        <color rgb="FF000000"/>
        <name val="Verdana"/>
      </font>
      <fill>
        <patternFill>
          <bgColor theme="9" tint="0.59999389629810485"/>
        </patternFill>
      </fill>
    </odxf>
    <ndxf>
      <font>
        <b val="0"/>
        <sz val="12"/>
        <color rgb="FF000000"/>
        <name val="Verdana"/>
      </font>
      <fill>
        <patternFill>
          <bgColor rgb="FFFFFFFF"/>
        </patternFill>
      </fill>
    </ndxf>
  </rcc>
  <rfmt sheetId="2" sqref="F1690" start="0" length="0">
    <dxf>
      <font>
        <b val="0"/>
        <sz val="12"/>
        <color indexed="10"/>
        <name val="Calibri"/>
        <scheme val="minor"/>
      </font>
      <fill>
        <patternFill patternType="none">
          <bgColor indexed="65"/>
        </patternFill>
      </fill>
    </dxf>
  </rfmt>
  <rcc rId="2373" sId="2">
    <nc r="D1691" t="inlineStr">
      <is>
        <t>RINÇAGE</t>
      </is>
    </nc>
  </rcc>
  <rcc rId="2374" sId="2" xfDxf="1" dxf="1">
    <nc r="C1689">
      <v>3347288</v>
    </nc>
    <ndxf>
      <font>
        <sz val="12"/>
        <color rgb="FF000000"/>
        <name val="Verdana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375" sId="2" xfDxf="1" dxf="1">
    <nc r="C1690">
      <v>3347289</v>
    </nc>
    <ndxf>
      <font>
        <sz val="12"/>
        <color rgb="FF000000"/>
        <name val="Verdana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376" sId="2" xfDxf="1" dxf="1">
    <nc r="C1686">
      <v>3332357</v>
    </nc>
    <ndxf>
      <font>
        <sz val="12"/>
        <color rgb="FF000000"/>
        <name val="Verdana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377" sId="2" xfDxf="1" dxf="1">
    <nc r="C1687">
      <v>3378220</v>
    </nc>
    <ndxf>
      <font>
        <sz val="12"/>
        <color rgb="FF000000"/>
        <name val="Verdana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378" sId="2">
    <oc r="G1683">
      <f>IFERROR(IF(ISERROR(SEARCH("dfgg",$B1682)),IF(H1683="",G1682+ROUNDUP(VLOOKUP(D1683,Feuil2!$B$2:$C$250,2,FALSE)*6,0)/6/24,G1682+ROUNDUP(VLOOKUP(D1683,Feuil2!$B$2:$C$250,2,FALSE)*6,0)/6/24+$I$1),G1682+(11/12/24)),"")</f>
    </oc>
    <nc r="G1683">
      <f>IFERROR(IF(ISERROR(SEARCH("dfgg",$B1682)),IF(H1683="",G1682+ROUNDUP(VLOOKUP(D1683,Feuil2!$B$2:$C$250,2,FALSE)*6,0)/6/24,G1682+ROUNDUP(VLOOKUP(D1683,Feuil2!$B$2:$C$250,2,FALSE)*6,0)/6/24+$I$1),G1682+(11/12/24)),"")</f>
    </nc>
  </rcc>
  <rcc rId="2379" sId="2">
    <oc r="G1684">
      <f>IFERROR(IF(ISERROR(SEARCH("dfgg",$B1683)),IF(H1684="",G1683+ROUNDUP(VLOOKUP(D1684,Feuil2!$B$2:$C$250,2,FALSE)*6,0)/6/24,G1683+ROUNDUP(VLOOKUP(D1684,Feuil2!$B$2:$C$250,2,FALSE)*6,0)/6/24+$I$1),G1683+(11/12/24)),"")</f>
    </oc>
    <nc r="G1684">
      <f>IFERROR(IF(ISERROR(SEARCH("dfgg",$B1683)),IF(H1684="",G1683+ROUNDUP(VLOOKUP(D1684,Feuil2!$B$2:$C$250,2,FALSE)*6,0)/6/24,G1683+ROUNDUP(VLOOKUP(D1684,Feuil2!$B$2:$C$250,2,FALSE)*6,0)/6/24+$I$1),G1683+(11/12/24)),"")</f>
    </nc>
  </rcc>
  <rcc rId="2380" sId="2">
    <oc r="G1685">
      <f>IFERROR(IF(ISERROR(SEARCH("dfgg",$B1684)),IF(H1685="",G1684+ROUNDUP(VLOOKUP(D1685,Feuil2!$B$2:$C$250,2,FALSE)*6,0)/6/24,G1684+ROUNDUP(VLOOKUP(D1685,Feuil2!$B$2:$C$250,2,FALSE)*6,0)/6/24+$I$1),G1684+(11/12/24)),"")</f>
    </oc>
    <nc r="G1685">
      <f>IFERROR(IF(ISERROR(SEARCH("dfgg",$B1684)),IF(H1685="",G1684+ROUNDUP(VLOOKUP(D1685,Feuil2!$B$2:$C$250,2,FALSE)*6,0)/6/24,G1684+ROUNDUP(VLOOKUP(D1685,Feuil2!$B$2:$C$250,2,FALSE)*6,0)/6/24+$I$1),G1684+(11/12/24)),"")</f>
    </nc>
  </rcc>
  <rcc rId="2381" sId="2">
    <nc r="G1686">
      <f>IFERROR(IF(ISERROR(SEARCH("dfgg",$B1685)),IF(H1686="",G1685+ROUNDUP(VLOOKUP(D1686,Feuil2!$B$2:$C$250,2,FALSE)*6,0)/6/24,G1685+ROUNDUP(VLOOKUP(D1686,Feuil2!$B$2:$C$250,2,FALSE)*6,0)/6/24+$I$1),G1685+(11/12/24)),"")</f>
    </nc>
  </rcc>
  <rcc rId="2382" sId="2">
    <nc r="G1687">
      <f>IFERROR(IF(ISERROR(SEARCH("dfgg",$B1686)),IF(H1687="",G1686+ROUNDUP(VLOOKUP(D1687,Feuil2!$B$2:$C$250,2,FALSE)*6,0)/6/24,G1686+ROUNDUP(VLOOKUP(D1687,Feuil2!$B$2:$C$250,2,FALSE)*6,0)/6/24+$I$1),G1686+(11/12/24)),"")</f>
    </nc>
  </rcc>
  <rcc rId="2383" sId="2">
    <nc r="G1688">
      <f>IFERROR(IF(ISERROR(SEARCH("dfgg",$B1687)),IF(H1688="",G1687+ROUNDUP(VLOOKUP(D1688,Feuil2!$B$2:$C$250,2,FALSE)*6,0)/6/24,G1687+ROUNDUP(VLOOKUP(D1688,Feuil2!$B$2:$C$250,2,FALSE)*6,0)/6/24+$I$1),G1687+(11/12/24)),"")</f>
    </nc>
  </rcc>
  <rcc rId="2384" sId="2">
    <nc r="G1689">
      <f>IFERROR(IF(ISERROR(SEARCH("dfgg",$B1688)),IF(H1689="",G1688+ROUNDUP(VLOOKUP(D1689,Feuil2!$B$2:$C$250,2,FALSE)*6,0)/6/24,G1688+ROUNDUP(VLOOKUP(D1689,Feuil2!$B$2:$C$250,2,FALSE)*6,0)/6/24+$I$1),G1688+(11/12/24)),"")</f>
    </nc>
  </rcc>
  <rcc rId="2385" sId="2">
    <nc r="G1690">
      <f>IFERROR(IF(ISERROR(SEARCH("dfgg",$B1689)),IF(H1690="",G1689+ROUNDUP(VLOOKUP(D1690,Feuil2!$B$2:$C$250,2,FALSE)*6,0)/6/24,G1689+ROUNDUP(VLOOKUP(D1690,Feuil2!$B$2:$C$250,2,FALSE)*6,0)/6/24+$I$1),G1689+(11/12/24)),"")</f>
    </nc>
  </rcc>
  <rcc rId="2386" sId="2">
    <nc r="G1691">
      <f>IFERROR(IF(ISERROR(SEARCH("dfgg",$B1690)),IF(H1691="",G1690+ROUNDUP(VLOOKUP(D1691,Feuil2!$B$2:$C$250,2,FALSE)*6,0)/6/24,G1690+ROUNDUP(VLOOKUP(D1691,Feuil2!$B$2:$C$250,2,FALSE)*6,0)/6/24+$I$1),G1690+(11/12/24)),"")</f>
    </nc>
  </rcc>
  <rcc rId="2387" sId="2">
    <oc r="G1692">
      <f>IFERROR(IF(ISERROR(SEARCH("dfgg",$B1685)),IF(H1692="",G1685+ROUNDUP(VLOOKUP(D1692,Feuil2!$B$2:$C$250,2,FALSE)*6,0)/6/24,G1685+ROUNDUP(VLOOKUP(D1692,Feuil2!$B$2:$C$250,2,FALSE)*6,0)/6/24+$I$1),G1685+(11/12/24)),"")</f>
    </oc>
    <nc r="G1692">
      <f>IFERROR(IF(ISERROR(SEARCH("dfgg",$B1691)),IF(H1692="",G1691+ROUNDUP(VLOOKUP(D1692,Feuil2!$B$2:$C$250,2,FALSE)*6,0)/6/24,G1691+ROUNDUP(VLOOKUP(D1692,Feuil2!$B$2:$C$250,2,FALSE)*6,0)/6/24+$I$1),G1691+(11/12/24)),"")</f>
    </nc>
  </rcc>
  <rcc rId="2388" sId="2">
    <oc r="G1693">
      <f>IFERROR(IF(ISERROR(SEARCH("dfgg",$B1692)),IF(H1693="",G1692+ROUNDUP(VLOOKUP(D1693,Feuil2!$B$2:$C$250,2,FALSE)*6,0)/6/24,G1692+ROUNDUP(VLOOKUP(D1693,Feuil2!$B$2:$C$250,2,FALSE)*6,0)/6/24+$I$1),G1692+(11/12/24)),"")</f>
    </oc>
    <nc r="G1693">
      <f>IFERROR(IF(ISERROR(SEARCH("dfgg",$B1692)),IF(H1693="",G1692+ROUNDUP(VLOOKUP(D1693,Feuil2!$B$2:$C$250,2,FALSE)*6,0)/6/24,G1692+ROUNDUP(VLOOKUP(D1693,Feuil2!$B$2:$C$250,2,FALSE)*6,0)/6/24+$I$1),G1692+(11/12/24)),"")</f>
    </nc>
  </rcc>
  <rcc rId="2389" sId="2">
    <oc r="G1694">
      <f>IFERROR(IF(ISERROR(SEARCH("dfgg",$B1693)),IF(H1694="",G1693+ROUNDUP(VLOOKUP(D1694,Feuil2!$B$2:$C$250,2,FALSE)*6,0)/6/24,G1693+ROUNDUP(VLOOKUP(D1694,Feuil2!$B$2:$C$250,2,FALSE)*6,0)/6/24+$I$1),G1693+(11/12/24)),"")</f>
    </oc>
    <nc r="G1694">
      <f>IFERROR(IF(ISERROR(SEARCH("dfgg",$B1693)),IF(H1694="",G1693+ROUNDUP(VLOOKUP(D1694,Feuil2!$B$2:$C$250,2,FALSE)*6,0)/6/24,G1693+ROUNDUP(VLOOKUP(D1694,Feuil2!$B$2:$C$250,2,FALSE)*6,0)/6/24+$I$1),G1693+(11/12/24)),"")</f>
    </nc>
  </rcc>
  <rcc rId="2390" sId="2">
    <oc r="G1695">
      <f>IFERROR(IF(ISERROR(SEARCH("dfgg",$B1694)),IF(H1695="",G1694+ROUNDUP(VLOOKUP(D1695,Feuil2!$B$2:$C$250,2,FALSE)*6,0)/6/24,G1694+ROUNDUP(VLOOKUP(D1695,Feuil2!$B$2:$C$250,2,FALSE)*6,0)/6/24+$I$1),G1694+(11/12/24)),"")</f>
    </oc>
    <nc r="G1695">
      <f>IFERROR(IF(ISERROR(SEARCH("dfgg",$B1694)),IF(H1695="",G1694+ROUNDUP(VLOOKUP(D1695,Feuil2!$B$2:$C$250,2,FALSE)*6,0)/6/24,G1694+ROUNDUP(VLOOKUP(D1695,Feuil2!$B$2:$C$250,2,FALSE)*6,0)/6/24+$I$1),G1694+(11/12/24)),"")</f>
    </nc>
  </rcc>
  <rcv guid="{FC7BEBEA-9A89-4726-BCEF-101025680359}" action="delete"/>
  <rdn rId="0" localSheetId="2" customView="1" name="Z_FC7BEBEA_9A89_4726_BCEF_101025680359_.wvu.PrintArea" hidden="1" oldHidden="1">
    <formula>PHS!$A$1631:$I$1697</formula>
    <oldFormula>PHS!$A$1631:$I$1697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5" sId="2" numFmtId="23">
    <oc r="G1697">
      <v>43679.875</v>
    </oc>
    <nc r="G1697">
      <v>43680.208333333336</v>
    </nc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Feuil2!$B$1:$C$205</formula>
    <oldFormula>Feuil2!$B$1:$C$205</oldFormula>
  </rdn>
  <rcv guid="{F75A0FC8-0A1B-4DE0-9A32-5143F6752B3E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1701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01" sId="2" odxf="1" dxf="1">
    <nc r="B1701" t="inlineStr">
      <is>
        <t>Enrob Batonnet OREO New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402" sId="2" odxf="1" dxf="1">
    <nc r="C1701">
      <v>3052856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403" sId="2" odxf="1" dxf="1">
    <nc r="D1701">
      <v>22000478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404" sId="2" odxf="1" dxf="1">
    <nc r="E1701">
      <v>1000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01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01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01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01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02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05" sId="2" odxf="1" dxf="1">
    <nc r="B1702" t="inlineStr">
      <is>
        <t>Enrob Batonnet OREO New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406" sId="2" odxf="1" dxf="1">
    <nc r="C1702">
      <v>3139580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407" sId="2" odxf="1" dxf="1">
    <nc r="D1702">
      <v>22000478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408" sId="2" odxf="1" dxf="1">
    <nc r="E1702">
      <v>1000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02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02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02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02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03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09" sId="2" odxf="1" dxf="1">
    <nc r="B1703" t="inlineStr">
      <is>
        <t>Enrob Batonnet OREO New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410" sId="2" odxf="1" dxf="1">
    <nc r="C1703">
      <v>3139581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411" sId="2" odxf="1" dxf="1">
    <nc r="D1703">
      <v>22000478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412" sId="2" odxf="1" dxf="1">
    <nc r="E1703">
      <v>1000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03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03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03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03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04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13" sId="2" odxf="1" dxf="1">
    <nc r="B1704" t="inlineStr">
      <is>
        <t>Enrob Batonnet OREO New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414" sId="2" odxf="1" dxf="1">
    <nc r="C1704">
      <v>3139582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415" sId="2" odxf="1" dxf="1">
    <nc r="D1704">
      <v>22000478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416" sId="2" odxf="1" dxf="1">
    <nc r="E1704">
      <v>1000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04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04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04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04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05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17" sId="2" odxf="1" dxf="1">
    <nc r="B1705" t="inlineStr">
      <is>
        <t>Enrob Batonnet OREO New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418" sId="2" odxf="1" dxf="1">
    <nc r="C1705">
      <v>3139583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419" sId="2" odxf="1" dxf="1">
    <nc r="D1705">
      <v>22000478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420" sId="2" odxf="1" dxf="1">
    <nc r="E1705">
      <v>1000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05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05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05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05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06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21" sId="2" odxf="1" dxf="1">
    <nc r="B1706" t="inlineStr">
      <is>
        <t>Enrob Batonnet OREO New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422" sId="2" odxf="1" dxf="1">
    <nc r="C1706">
      <v>3139584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423" sId="2" odxf="1" dxf="1">
    <nc r="D1706">
      <v>22000478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424" sId="2" odxf="1" dxf="1">
    <nc r="E1706">
      <v>1000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06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06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06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06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07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25" sId="2" odxf="1" dxf="1">
    <nc r="B1707" t="inlineStr">
      <is>
        <t>Enrob Batonnet OREO New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426" sId="2" odxf="1" dxf="1">
    <nc r="C1707">
      <v>3139585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427" sId="2" odxf="1" dxf="1">
    <nc r="D1707">
      <v>22000478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428" sId="2" odxf="1" dxf="1">
    <nc r="E1707">
      <v>1000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07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07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07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07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08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29" sId="2" odxf="1" dxf="1">
    <nc r="B1708" t="inlineStr">
      <is>
        <t>Enrob Batonnet OREO New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430" sId="2" odxf="1" dxf="1">
    <nc r="C1708">
      <v>3139586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431" sId="2" odxf="1" dxf="1">
    <nc r="D1708">
      <v>22000478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432" sId="2" odxf="1" dxf="1">
    <nc r="E1708">
      <v>1000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08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08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08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08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09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33" sId="2" odxf="1" dxf="1">
    <nc r="B1709" t="inlineStr">
      <is>
        <t>SCE Vanille C3 PALL/0311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434" sId="2" odxf="1" dxf="1">
    <nc r="C1709">
      <v>3301914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435" sId="2" odxf="1" dxf="1">
    <nc r="D1709">
      <v>22000125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436" sId="2" odxf="1" dxf="1">
    <nc r="E1709">
      <v>1000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09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09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09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09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10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37" sId="2" odxf="1" dxf="1">
    <nc r="B1710" t="inlineStr">
      <is>
        <t>Enrob Batonnet OREO New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438" sId="2" odxf="1" dxf="1">
    <nc r="C1710">
      <v>3092350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439" sId="2" odxf="1" dxf="1">
    <nc r="D1710">
      <v>22000478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440" sId="2" odxf="1" dxf="1">
    <nc r="E1710">
      <v>1000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10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10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10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10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11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41" sId="2" odxf="1" dxf="1">
    <nc r="B1711" t="inlineStr">
      <is>
        <t>Enrob Batonnet OREO New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442" sId="2" odxf="1" dxf="1">
    <nc r="C1711">
      <v>3092351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443" sId="2" odxf="1" dxf="1">
    <nc r="D1711">
      <v>22000478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444" sId="2" odxf="1" dxf="1">
    <nc r="E1711">
      <v>1000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11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11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11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11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12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45" sId="2" odxf="1" dxf="1">
    <nc r="B1712" t="inlineStr">
      <is>
        <t>Enrob Batonnet OREO New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446" sId="2" odxf="1" dxf="1">
    <nc r="C1712">
      <v>3092352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447" sId="2" odxf="1" dxf="1">
    <nc r="D1712">
      <v>22000478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448" sId="2" odxf="1" dxf="1">
    <nc r="E1712">
      <v>1000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12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12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12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12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13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49" sId="2" odxf="1" dxf="1">
    <nc r="B1713" t="inlineStr">
      <is>
        <t>Enrob Batonnet OREO New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450" sId="2" odxf="1" dxf="1">
    <nc r="C1713">
      <v>3139594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451" sId="2" odxf="1" dxf="1">
    <nc r="D1713">
      <v>22000478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452" sId="2" odxf="1" dxf="1">
    <nc r="E1713">
      <v>1000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13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13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13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13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14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53" sId="2" odxf="1" dxf="1">
    <nc r="B1714" t="inlineStr">
      <is>
        <t>Enrob Batonnet OREO New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454" sId="2" odxf="1" dxf="1">
    <nc r="C1714">
      <v>3139595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455" sId="2" odxf="1" dxf="1">
    <nc r="D1714">
      <v>22000478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456" sId="2" odxf="1" dxf="1">
    <nc r="E1714">
      <v>1000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14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14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14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14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15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57" sId="2" odxf="1" dxf="1">
    <nc r="B1715" t="inlineStr">
      <is>
        <t>SCE Citron C11 PALL/0338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458" sId="2" odxf="1" dxf="1">
    <nc r="C1715">
      <v>3387642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459" sId="2" odxf="1" dxf="1">
    <nc r="D1715">
      <v>22000102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460" sId="2" odxf="1" dxf="1">
    <nc r="E1715">
      <v>1150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15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15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15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15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16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61" sId="2" odxf="1" dxf="1">
    <nc r="B1716" t="inlineStr">
      <is>
        <t>SCE Citron C11 PALL/0338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462" sId="2" odxf="1" dxf="1">
    <nc r="C1716">
      <v>3387643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463" sId="2" odxf="1" dxf="1">
    <nc r="D1716">
      <v>22000102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464" sId="2" odxf="1" dxf="1">
    <nc r="E1716">
      <v>1150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16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16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16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16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17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65" sId="2" odxf="1" dxf="1">
    <nc r="B1717" t="inlineStr">
      <is>
        <t>SCE Citron C11 PALL/0338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466" sId="2" odxf="1" dxf="1">
    <nc r="C1717">
      <v>3270687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467" sId="2" odxf="1" dxf="1">
    <nc r="D1717">
      <v>22000102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468" sId="2" odxf="1" dxf="1">
    <nc r="E1717">
      <v>1600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17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17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17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17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18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69" sId="2" odxf="1" dxf="1">
    <nc r="B1718" t="inlineStr">
      <is>
        <t>SCE Car Riz Lait C10 PALL/0329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470" sId="2" odxf="1" dxf="1">
    <nc r="C1718">
      <v>3363329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471" sId="2" odxf="1" dxf="1">
    <nc r="D1718">
      <v>22000074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472" sId="2" odxf="1" dxf="1">
    <nc r="E1718">
      <v>1200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18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18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18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18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19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73" sId="2" odxf="1" dxf="1">
    <nc r="B1719" t="inlineStr">
      <is>
        <t>SCE Caramel BS C5 FUT /0371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474" sId="2" odxf="1" dxf="1">
    <nc r="C1719">
      <v>3270798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475" sId="2" odxf="1" dxf="1">
    <nc r="D1719">
      <v>22000523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476" sId="2" odxf="1" dxf="1">
    <nc r="E1719">
      <v>1250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19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19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19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19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20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77" sId="2" odxf="1" dxf="1">
    <nc r="B1720" t="inlineStr">
      <is>
        <t>SCE Caramel BS C5 FUT /0371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478" sId="2" odxf="1" dxf="1">
    <nc r="C1720">
      <v>3313770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479" sId="2" odxf="1" dxf="1">
    <nc r="D1720">
      <v>22000523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480" sId="2" odxf="1" dxf="1">
    <nc r="E1720">
      <v>1250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20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20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20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20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21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81" sId="2" odxf="1" dxf="1">
    <nc r="B1721" t="inlineStr">
      <is>
        <t>SCE Chocolat C3 PALL/34518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482" sId="2" odxf="1" dxf="1">
    <nc r="C1721">
      <v>3302295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483" sId="2" odxf="1" dxf="1">
    <nc r="D1721">
      <v>22000473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484" sId="2" odxf="1" dxf="1">
    <nc r="E1721">
      <v>1600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21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21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21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21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22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85" sId="2" odxf="1" dxf="1">
    <nc r="B1722" t="inlineStr">
      <is>
        <t>SCE Cacao C10 PALL/36425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486" sId="2" odxf="1" dxf="1">
    <nc r="C1722">
      <v>3302310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487" sId="2" odxf="1" dxf="1">
    <nc r="D1722">
      <v>22000652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488" sId="2" odxf="1" dxf="1">
    <nc r="E1722">
      <v>1600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22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22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22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22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23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89" sId="2" odxf="1" dxf="1">
    <nc r="B1723" t="inlineStr">
      <is>
        <t>SCE Cacao C10 PALL/36425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490" sId="2" odxf="1" dxf="1">
    <nc r="C1723">
      <v>3302311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491" sId="2" odxf="1" dxf="1">
    <nc r="D1723">
      <v>22000652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492" sId="2" odxf="1" dxf="1">
    <nc r="E1723">
      <v>1600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23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23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23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23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24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93" sId="2" odxf="1" dxf="1">
    <nc r="B1724" t="inlineStr">
      <is>
        <t>SCE Cacao C10 PALL/36425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494" sId="2" odxf="1" dxf="1">
    <nc r="C1724">
      <v>3302312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495" sId="2" odxf="1" dxf="1">
    <nc r="D1724">
      <v>22000652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496" sId="2" odxf="1" dxf="1">
    <nc r="E1724">
      <v>1600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24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24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24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24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25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97" sId="2" odxf="1" dxf="1">
    <nc r="B1725" t="inlineStr">
      <is>
        <t>SCE Cacao C10 PALL/36425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498" sId="2" odxf="1" dxf="1">
    <nc r="C1725">
      <v>3332373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499" sId="2" odxf="1" dxf="1">
    <nc r="D1725">
      <v>22000652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500" sId="2" odxf="1" dxf="1">
    <nc r="E1725">
      <v>1600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25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25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25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25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26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501" sId="2" odxf="1" dxf="1">
    <nc r="B1726" t="inlineStr">
      <is>
        <t>SCE Cacao C10 PALL/36425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502" sId="2" odxf="1" dxf="1">
    <nc r="C1726">
      <v>3332374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503" sId="2" odxf="1" dxf="1">
    <nc r="D1726">
      <v>22000652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504" sId="2" odxf="1" dxf="1">
    <nc r="E1726">
      <v>1600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26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26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26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26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27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505" sId="2" odxf="1" dxf="1">
    <nc r="B1727" t="inlineStr">
      <is>
        <t>SCE Cacao C10 PALL/36425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506" sId="2" odxf="1" dxf="1">
    <nc r="C1727">
      <v>3332375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507" sId="2" odxf="1" dxf="1">
    <nc r="D1727">
      <v>22000652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508" sId="2" odxf="1" dxf="1">
    <nc r="E1727">
      <v>1600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27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27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27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27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28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509" sId="2" odxf="1" dxf="1">
    <nc r="B1728" t="inlineStr">
      <is>
        <t>SCE Cacao C10 PALL/36425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510" sId="2" odxf="1" dxf="1">
    <nc r="C1728">
      <v>3387712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511" sId="2" odxf="1" dxf="1">
    <nc r="D1728">
      <v>22000652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512" sId="2" odxf="1" dxf="1">
    <nc r="E1728">
      <v>1600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28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28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28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28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29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513" sId="2" odxf="1" dxf="1">
    <nc r="B1729" t="inlineStr">
      <is>
        <t>A/SCE Chocolat C3 PALL/0278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514" sId="2" odxf="1" dxf="1">
    <nc r="C1729">
      <v>3332295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515" sId="2" odxf="1" dxf="1">
    <nc r="D1729">
      <v>22000049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516" sId="2" odxf="1" dxf="1">
    <nc r="E1729">
      <v>1600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29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29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29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29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30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517" sId="2" odxf="1" dxf="1">
    <nc r="B1730" t="inlineStr">
      <is>
        <t>A/SCE Chocolat C3 PALL/0278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518" sId="2" odxf="1" dxf="1">
    <nc r="C1730">
      <v>3347281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519" sId="2" odxf="1" dxf="1">
    <nc r="D1730">
      <v>22000049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520" sId="2" odxf="1" dxf="1">
    <nc r="E1730">
      <v>1600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30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30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30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30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31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521" sId="2" odxf="1" dxf="1">
    <nc r="B1731" t="inlineStr">
      <is>
        <t>A/SCE Chocolat C3 PALL/0278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522" sId="2" odxf="1" dxf="1">
    <nc r="C1731">
      <v>3378170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523" sId="2" odxf="1" dxf="1">
    <nc r="D1731">
      <v>22000049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524" sId="2" odxf="1" dxf="1">
    <nc r="E1731">
      <v>1600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31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31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31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31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32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525" sId="2" odxf="1" dxf="1">
    <nc r="B1732" t="inlineStr">
      <is>
        <t>Enrob Buche Abricot Nat PALL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526" sId="2" odxf="1" dxf="1">
    <nc r="C1732">
      <v>3302304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527" sId="2" odxf="1" dxf="1">
    <nc r="D1732">
      <v>22000495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528" sId="2" odxf="1" dxf="1">
    <nc r="E1732">
      <v>1500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32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32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32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32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33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529" sId="2" odxf="1" dxf="1">
    <nc r="B1733" t="inlineStr">
      <is>
        <t>Enrob Buche Fruits Rouges PALL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2530" sId="2" odxf="1" dxf="1">
    <nc r="C1733">
      <v>3302305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531" sId="2" odxf="1" dxf="1">
    <nc r="D1733">
      <v>22000515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2532" sId="2" odxf="1" dxf="1">
    <nc r="E1733">
      <v>1600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33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33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33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33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2533" sId="2" ref="A1701:XFD1703" action="insertRow">
    <undo index="65535" exp="area" ref3D="1" dr="$F$1:$F$1048576" dn="Z_F75A0FC8_0A1B_4DE0_9A32_5143F6752B3E_.wvu.Cols" sId="2"/>
  </rrc>
  <rfmt sheetId="2" sqref="A1701" start="0" length="0">
    <dxf>
      <font>
        <b val="0"/>
        <sz val="18"/>
      </font>
      <fill>
        <patternFill patternType="none">
          <bgColor indexed="65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2534" sId="2" odxf="1" dxf="1">
    <nc r="B1701" t="inlineStr">
      <is>
        <t>SEMAINE</t>
      </is>
    </nc>
    <odxf>
      <font>
        <b val="0"/>
        <name val="MS Sans Serif"/>
      </font>
      <fill>
        <patternFill patternType="none">
          <bgColor indexed="65"/>
        </patternFill>
      </fill>
      <alignment horizontal="center" wrapText="0"/>
      <border outline="0">
        <left/>
        <top/>
        <bottom/>
      </border>
    </odxf>
    <ndxf>
      <font>
        <b/>
        <sz val="18"/>
        <name val="Verdana"/>
      </font>
      <fill>
        <patternFill patternType="solid">
          <bgColor theme="0"/>
        </patternFill>
      </fill>
      <alignment horizontal="right"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2" sqref="C1701" start="0" length="0">
    <dxf>
      <font>
        <b/>
        <sz val="18"/>
        <color rgb="FF000000"/>
        <name val="Verdana"/>
        <family val="2"/>
        <scheme val="none"/>
      </font>
      <fill>
        <patternFill patternType="solid">
          <bgColor theme="0"/>
        </patternFill>
      </fill>
      <alignment horizontal="left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D1701" start="0" length="0">
    <dxf>
      <font>
        <sz val="11"/>
        <color rgb="FF000000"/>
        <name val="Verdana"/>
      </font>
      <fill>
        <patternFill patternType="solid">
          <bgColor theme="0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E1701" start="0" length="0">
    <dxf>
      <font>
        <sz val="11"/>
        <color rgb="FF000000"/>
        <name val="Verdana"/>
      </font>
      <fill>
        <patternFill patternType="solid">
          <bgColor theme="0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F1701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0"/>
        </patternFill>
      </fill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701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0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H1701" start="0" length="0">
    <dxf>
      <numFmt numFmtId="21" formatCode="dd\-mmm"/>
      <fill>
        <patternFill patternType="solid">
          <bgColor theme="0"/>
        </patternFill>
      </fill>
      <border outline="0">
        <top style="thin">
          <color indexed="64"/>
        </top>
        <bottom style="thin">
          <color indexed="64"/>
        </bottom>
      </border>
    </dxf>
  </rfmt>
  <rfmt sheetId="2" sqref="I1701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535" sId="2" odxf="1" dxf="1">
    <nc r="J1701" t="inlineStr">
      <is>
        <t>DATE PROD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wrapText="0"/>
      <border outline="0">
        <bottom/>
      </border>
    </odxf>
    <ndxf>
      <font>
        <b/>
        <sz val="12"/>
        <color auto="1"/>
        <name val="MS Sans Serif"/>
        <family val="2"/>
        <scheme val="none"/>
      </font>
      <fill>
        <patternFill patternType="solid">
          <bgColor indexed="41"/>
        </patternFill>
      </fill>
      <alignment wrapText="1"/>
      <border outline="0">
        <bottom style="thin">
          <color indexed="64"/>
        </bottom>
      </border>
    </ndxf>
  </rcc>
  <rcc rId="2536" sId="2" odxf="1" dxf="1">
    <nc r="K1701" t="inlineStr">
      <is>
        <t>SITE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wrapText="0"/>
      <border outline="0">
        <right/>
        <bottom/>
      </border>
    </odxf>
    <ndxf>
      <font>
        <b/>
        <sz val="12"/>
        <color auto="1"/>
        <name val="MS Sans Serif"/>
        <family val="2"/>
        <scheme val="none"/>
      </font>
      <fill>
        <patternFill patternType="solid">
          <bgColor indexed="41"/>
        </patternFill>
      </fill>
      <alignment wrapText="1"/>
      <border outline="0">
        <right style="thin">
          <color indexed="64"/>
        </right>
        <bottom style="thin">
          <color indexed="64"/>
        </bottom>
      </border>
    </ndxf>
  </rcc>
  <rcc rId="2537" sId="2" odxf="1" dxf="1">
    <nc r="L1701" t="inlineStr">
      <is>
        <t>Comm.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wrapText="0"/>
      <border outline="0">
        <right/>
        <bottom/>
      </border>
    </odxf>
    <ndxf>
      <font>
        <b/>
        <sz val="12"/>
        <color auto="1"/>
        <name val="MS Sans Serif"/>
        <family val="2"/>
        <scheme val="none"/>
      </font>
      <fill>
        <patternFill patternType="solid">
          <bgColor indexed="41"/>
        </patternFill>
      </fill>
      <alignment wrapText="1"/>
      <border outline="0">
        <right style="thin">
          <color indexed="64"/>
        </right>
        <bottom style="thin">
          <color indexed="64"/>
        </bottom>
      </border>
    </ndxf>
  </rcc>
  <rfmt sheetId="2" sqref="A1702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702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702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cc rId="2538" sId="2" odxf="1" dxf="1">
    <nc r="D1702" t="inlineStr">
      <is>
        <t>lundi</t>
      </is>
    </nc>
    <odxf>
      <font>
        <b val="0"/>
        <name val="MS Sans Serif"/>
      </font>
      <fill>
        <patternFill patternType="none">
          <bgColor indexed="65"/>
        </patternFill>
      </fill>
      <border outline="0">
        <bottom/>
      </border>
    </odxf>
    <ndxf>
      <font>
        <b/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ndxf>
  </rcc>
  <rfmt sheetId="2" sqref="E1702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702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702" start="0" length="0">
    <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H1702" start="0" length="0"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cc rId="2539" sId="2" odxf="1" dxf="1">
    <nc r="I1702">
      <f>IFERROR(E1702*VLOOKUP(D1702,#REF!,5,FALSE),0)</f>
    </nc>
    <odxf>
      <font>
        <b val="0"/>
        <sz val="10"/>
        <color auto="1"/>
        <name val="Arial"/>
        <family val="2"/>
        <scheme val="none"/>
      </font>
      <numFmt numFmtId="0" formatCode="General"/>
      <border outline="0">
        <left/>
        <right/>
        <bottom/>
      </border>
    </odxf>
    <ndxf>
      <font>
        <b/>
        <sz val="12"/>
        <color auto="1"/>
        <name val="MS Sans Serif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fmt sheetId="2" sqref="A1703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703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703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cc rId="2540" sId="2" odxf="1" dxf="1">
    <nc r="D1703" t="inlineStr">
      <is>
        <t>lundi</t>
      </is>
    </nc>
    <odxf>
      <font>
        <b val="0"/>
        <name val="MS Sans Serif"/>
      </font>
      <fill>
        <patternFill patternType="none">
          <bgColor indexed="65"/>
        </patternFill>
      </fill>
      <border outline="0">
        <bottom/>
      </border>
    </odxf>
    <ndxf>
      <font>
        <b/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ndxf>
  </rcc>
  <rfmt sheetId="2" sqref="E1703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703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703" start="0" length="0">
    <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H170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541" sId="2" odxf="1" dxf="1">
    <nc r="I1703">
      <f>IFERROR(E1703*VLOOKUP(D1703,#REF!,5,FALSE),0)</f>
    </nc>
    <odxf>
      <font>
        <b val="0"/>
        <sz val="10"/>
        <color auto="1"/>
        <name val="Arial"/>
        <family val="2"/>
        <scheme val="none"/>
      </font>
      <numFmt numFmtId="0" formatCode="General"/>
      <border outline="0">
        <left/>
        <right/>
        <bottom/>
      </border>
    </odxf>
    <ndxf>
      <font>
        <b/>
        <sz val="12"/>
        <color auto="1"/>
        <name val="MS Sans Serif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2542" sId="2">
    <nc r="C1701">
      <v>32</v>
    </nc>
  </rcc>
  <rcc rId="2543" sId="2" numFmtId="23">
    <nc r="G1702">
      <v>43682.208333333336</v>
    </nc>
  </rcc>
  <rcc rId="2544" sId="2" numFmtId="23">
    <nc r="G1703">
      <v>43682.3125</v>
    </nc>
  </rcc>
  <rrc rId="2545" sId="2" ref="A1712:XFD1712" action="insertRow">
    <undo index="65535" exp="area" ref3D="1" dr="$F$1:$F$1048576" dn="Z_F75A0FC8_0A1B_4DE0_9A32_5143F6752B3E_.wvu.Cols" sId="2"/>
  </rrc>
  <rfmt sheetId="2" sqref="B1712" start="0" length="0">
    <dxf>
      <font>
        <b/>
        <sz val="12"/>
        <color rgb="FFFF0000"/>
        <name val="MS Sans Serif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C1712" start="0" length="0">
    <dxf>
      <fill>
        <patternFill>
          <bgColor theme="4" tint="0.59999389629810485"/>
        </patternFill>
      </fill>
    </dxf>
  </rfmt>
  <rcc rId="2546" sId="2" odxf="1" dxf="1">
    <nc r="D1712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</ndxf>
  </rcc>
  <rfmt sheetId="2" sqref="E1712" start="0" length="0">
    <dxf>
      <fill>
        <patternFill>
          <bgColor theme="4" tint="0.59999389629810485"/>
        </patternFill>
      </fill>
    </dxf>
  </rfmt>
  <rfmt sheetId="2" sqref="F1712" start="0" length="0">
    <dxf>
      <fill>
        <patternFill patternType="solid">
          <bgColor theme="4" tint="0.59999389629810485"/>
        </patternFill>
      </fill>
    </dxf>
  </rfmt>
  <rfmt sheetId="2" sqref="H1712" start="0" length="0">
    <dxf>
      <numFmt numFmtId="0" formatCode="General"/>
    </dxf>
  </rfmt>
  <rcc rId="2547" sId="2">
    <nc r="J1712" t="inlineStr">
      <is>
        <t/>
      </is>
    </nc>
  </rcc>
  <rcc rId="2548" sId="2">
    <nc r="K1712" t="inlineStr">
      <is>
        <t/>
      </is>
    </nc>
  </rcc>
  <rfmt sheetId="2" sqref="L1712" start="0" length="0">
    <dxf>
      <numFmt numFmtId="19" formatCode="dd/mm/yyyy"/>
    </dxf>
  </rfmt>
  <rrc rId="2549" sId="2" ref="A1714:XFD1714" action="insertRow">
    <undo index="65535" exp="area" ref3D="1" dr="$F$1:$F$1048576" dn="Z_F75A0FC8_0A1B_4DE0_9A32_5143F6752B3E_.wvu.Cols" sId="2"/>
  </rrc>
  <rfmt sheetId="2" sqref="B1714" start="0" length="0">
    <dxf>
      <font>
        <b/>
        <sz val="12"/>
        <color rgb="FFFF0000"/>
        <name val="MS Sans Serif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C1714" start="0" length="0">
    <dxf>
      <fill>
        <patternFill>
          <bgColor theme="4" tint="0.59999389629810485"/>
        </patternFill>
      </fill>
    </dxf>
  </rfmt>
  <rcc rId="2550" sId="2" odxf="1" dxf="1">
    <nc r="D1714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</ndxf>
  </rcc>
  <rfmt sheetId="2" sqref="E1714" start="0" length="0">
    <dxf>
      <fill>
        <patternFill>
          <bgColor theme="4" tint="0.59999389629810485"/>
        </patternFill>
      </fill>
    </dxf>
  </rfmt>
  <rfmt sheetId="2" sqref="F1714" start="0" length="0">
    <dxf>
      <fill>
        <patternFill patternType="solid">
          <bgColor theme="4" tint="0.59999389629810485"/>
        </patternFill>
      </fill>
    </dxf>
  </rfmt>
  <rfmt sheetId="2" sqref="H1714" start="0" length="0">
    <dxf>
      <numFmt numFmtId="0" formatCode="General"/>
    </dxf>
  </rfmt>
  <rcc rId="2551" sId="2">
    <nc r="J1714" t="inlineStr">
      <is>
        <t/>
      </is>
    </nc>
  </rcc>
  <rcc rId="2552" sId="2">
    <nc r="K1714" t="inlineStr">
      <is>
        <t/>
      </is>
    </nc>
  </rcc>
  <rfmt sheetId="2" sqref="L1714" start="0" length="0">
    <dxf>
      <numFmt numFmtId="19" formatCode="dd/mm/yyyy"/>
    </dxf>
  </rfmt>
  <rrc rId="2553" sId="2" ref="A1720:XFD1720" action="insertRow">
    <undo index="65535" exp="area" ref3D="1" dr="$F$1:$F$1048576" dn="Z_F75A0FC8_0A1B_4DE0_9A32_5143F6752B3E_.wvu.Cols" sId="2"/>
  </rrc>
  <rfmt sheetId="2" sqref="B1720" start="0" length="0">
    <dxf>
      <font>
        <b/>
        <sz val="12"/>
        <color rgb="FFFF0000"/>
        <name val="MS Sans Serif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C1720" start="0" length="0">
    <dxf>
      <fill>
        <patternFill>
          <bgColor theme="4" tint="0.59999389629810485"/>
        </patternFill>
      </fill>
    </dxf>
  </rfmt>
  <rcc rId="2554" sId="2" odxf="1" dxf="1">
    <nc r="D1720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</ndxf>
  </rcc>
  <rfmt sheetId="2" sqref="E1720" start="0" length="0">
    <dxf>
      <fill>
        <patternFill>
          <bgColor theme="4" tint="0.59999389629810485"/>
        </patternFill>
      </fill>
    </dxf>
  </rfmt>
  <rfmt sheetId="2" sqref="F1720" start="0" length="0">
    <dxf>
      <fill>
        <patternFill patternType="solid">
          <bgColor theme="4" tint="0.59999389629810485"/>
        </patternFill>
      </fill>
    </dxf>
  </rfmt>
  <rfmt sheetId="2" sqref="H1720" start="0" length="0">
    <dxf>
      <numFmt numFmtId="0" formatCode="General"/>
    </dxf>
  </rfmt>
  <rcc rId="2555" sId="2">
    <nc r="J1720" t="inlineStr">
      <is>
        <t/>
      </is>
    </nc>
  </rcc>
  <rcc rId="2556" sId="2">
    <nc r="K1720" t="inlineStr">
      <is>
        <t/>
      </is>
    </nc>
  </rcc>
  <rfmt sheetId="2" sqref="L1720" start="0" length="0">
    <dxf>
      <numFmt numFmtId="19" formatCode="dd/mm/yyyy"/>
    </dxf>
  </rfmt>
  <rrc rId="2557" sId="2" ref="A1724:XFD1724" action="insertRow">
    <undo index="65535" exp="area" ref3D="1" dr="$F$1:$F$1048576" dn="Z_F75A0FC8_0A1B_4DE0_9A32_5143F6752B3E_.wvu.Cols" sId="2"/>
  </rrc>
  <rfmt sheetId="2" sqref="B1724" start="0" length="0">
    <dxf>
      <font>
        <b/>
        <sz val="12"/>
        <color rgb="FFFF0000"/>
        <name val="MS Sans Serif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C1724" start="0" length="0">
    <dxf>
      <fill>
        <patternFill>
          <bgColor theme="4" tint="0.59999389629810485"/>
        </patternFill>
      </fill>
    </dxf>
  </rfmt>
  <rcc rId="2558" sId="2" odxf="1" dxf="1">
    <nc r="D1724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</ndxf>
  </rcc>
  <rfmt sheetId="2" sqref="E1724" start="0" length="0">
    <dxf>
      <fill>
        <patternFill>
          <bgColor theme="4" tint="0.59999389629810485"/>
        </patternFill>
      </fill>
    </dxf>
  </rfmt>
  <rfmt sheetId="2" sqref="F1724" start="0" length="0">
    <dxf>
      <fill>
        <patternFill patternType="solid">
          <bgColor theme="4" tint="0.59999389629810485"/>
        </patternFill>
      </fill>
    </dxf>
  </rfmt>
  <rfmt sheetId="2" sqref="H1724" start="0" length="0">
    <dxf>
      <numFmt numFmtId="0" formatCode="General"/>
    </dxf>
  </rfmt>
  <rcc rId="2559" sId="2">
    <nc r="J1724" t="inlineStr">
      <is>
        <t/>
      </is>
    </nc>
  </rcc>
  <rcc rId="2560" sId="2">
    <nc r="K1724" t="inlineStr">
      <is>
        <t/>
      </is>
    </nc>
  </rcc>
  <rfmt sheetId="2" sqref="L1724" start="0" length="0">
    <dxf>
      <numFmt numFmtId="19" formatCode="dd/mm/yyyy"/>
    </dxf>
  </rfmt>
  <rrc rId="2561" sId="2" ref="A1728:XFD1728" action="insertRow">
    <undo index="65535" exp="area" ref3D="1" dr="$F$1:$F$1048576" dn="Z_F75A0FC8_0A1B_4DE0_9A32_5143F6752B3E_.wvu.Cols" sId="2"/>
  </rrc>
  <rfmt sheetId="2" sqref="B1728" start="0" length="0">
    <dxf>
      <font>
        <b/>
        <sz val="12"/>
        <color rgb="FFFF0000"/>
        <name val="MS Sans Serif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C1728" start="0" length="0">
    <dxf>
      <fill>
        <patternFill>
          <bgColor theme="4" tint="0.59999389629810485"/>
        </patternFill>
      </fill>
    </dxf>
  </rfmt>
  <rcc rId="2562" sId="2" odxf="1" dxf="1">
    <nc r="D1728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</ndxf>
  </rcc>
  <rfmt sheetId="2" sqref="E1728" start="0" length="0">
    <dxf>
      <fill>
        <patternFill>
          <bgColor theme="4" tint="0.59999389629810485"/>
        </patternFill>
      </fill>
    </dxf>
  </rfmt>
  <rfmt sheetId="2" sqref="F1728" start="0" length="0">
    <dxf>
      <fill>
        <patternFill patternType="solid">
          <bgColor theme="4" tint="0.59999389629810485"/>
        </patternFill>
      </fill>
    </dxf>
  </rfmt>
  <rfmt sheetId="2" sqref="H1728" start="0" length="0">
    <dxf>
      <numFmt numFmtId="0" formatCode="General"/>
    </dxf>
  </rfmt>
  <rcc rId="2563" sId="2">
    <nc r="J1728" t="inlineStr">
      <is>
        <t/>
      </is>
    </nc>
  </rcc>
  <rcc rId="2564" sId="2">
    <nc r="K1728" t="inlineStr">
      <is>
        <t/>
      </is>
    </nc>
  </rcc>
  <rfmt sheetId="2" sqref="L1728" start="0" length="0">
    <dxf>
      <numFmt numFmtId="19" formatCode="dd/mm/yyyy"/>
    </dxf>
  </rfmt>
  <rrc rId="2565" sId="2" ref="A1740:XFD1740" action="insertRow">
    <undo index="65535" exp="area" ref3D="1" dr="$F$1:$F$1048576" dn="Z_F75A0FC8_0A1B_4DE0_9A32_5143F6752B3E_.wvu.Cols" sId="2"/>
  </rrc>
  <rfmt sheetId="2" sqref="B1740" start="0" length="0">
    <dxf>
      <font>
        <b/>
        <sz val="12"/>
        <color rgb="FFFF0000"/>
        <name val="MS Sans Serif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C1740" start="0" length="0">
    <dxf>
      <fill>
        <patternFill>
          <bgColor theme="4" tint="0.59999389629810485"/>
        </patternFill>
      </fill>
    </dxf>
  </rfmt>
  <rcc rId="2566" sId="2" odxf="1" dxf="1">
    <nc r="D1740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</ndxf>
  </rcc>
  <rfmt sheetId="2" sqref="E1740" start="0" length="0">
    <dxf>
      <fill>
        <patternFill>
          <bgColor theme="4" tint="0.59999389629810485"/>
        </patternFill>
      </fill>
    </dxf>
  </rfmt>
  <rfmt sheetId="2" sqref="F1740" start="0" length="0">
    <dxf>
      <fill>
        <patternFill patternType="solid">
          <bgColor theme="4" tint="0.59999389629810485"/>
        </patternFill>
      </fill>
    </dxf>
  </rfmt>
  <rfmt sheetId="2" sqref="H1740" start="0" length="0">
    <dxf>
      <numFmt numFmtId="0" formatCode="General"/>
    </dxf>
  </rfmt>
  <rcc rId="2567" sId="2">
    <nc r="J1740" t="inlineStr">
      <is>
        <t/>
      </is>
    </nc>
  </rcc>
  <rcc rId="2568" sId="2">
    <nc r="K1740" t="inlineStr">
      <is>
        <t/>
      </is>
    </nc>
  </rcc>
  <rfmt sheetId="2" sqref="L1740" start="0" length="0">
    <dxf>
      <numFmt numFmtId="19" formatCode="dd/mm/yyyy"/>
    </dxf>
  </rfmt>
  <rrc rId="2569" sId="2" ref="A1726:XFD1726" action="insertRow">
    <undo index="65535" exp="area" ref3D="1" dr="$F$1:$F$1048576" dn="Z_F75A0FC8_0A1B_4DE0_9A32_5143F6752B3E_.wvu.Cols" sId="2"/>
  </rrc>
  <rfmt sheetId="2" sqref="B1726" start="0" length="0">
    <dxf>
      <font>
        <b/>
        <sz val="12"/>
        <color rgb="FFFF0000"/>
        <name val="Verdana"/>
      </font>
      <fill>
        <patternFill>
          <bgColor theme="9" tint="0.59999389629810485"/>
        </patternFill>
      </fill>
    </dxf>
  </rfmt>
  <rfmt sheetId="2" sqref="C1726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</dxf>
  </rfmt>
  <rcc rId="2570" sId="2" odxf="1" dxf="1">
    <nc r="D1726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000000"/>
        <name val="Verdana"/>
      </font>
      <fill>
        <patternFill>
          <bgColor theme="9" tint="0.59999389629810485"/>
        </patternFill>
      </fill>
    </ndxf>
  </rcc>
  <rfmt sheetId="2" sqref="E1726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</dxf>
  </rfmt>
  <rfmt sheetId="2" sqref="F1726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rc rId="2571" sId="2" ref="A1731:XFD1731" action="insertRow">
    <undo index="65535" exp="area" ref3D="1" dr="$F$1:$F$1048576" dn="Z_F75A0FC8_0A1B_4DE0_9A32_5143F6752B3E_.wvu.Cols" sId="2"/>
  </rrc>
  <rfmt sheetId="2" sqref="B1731" start="0" length="0">
    <dxf>
      <font>
        <b/>
        <sz val="12"/>
        <color rgb="FFFF0000"/>
        <name val="Verdana"/>
      </font>
      <fill>
        <patternFill>
          <bgColor theme="9" tint="0.59999389629810485"/>
        </patternFill>
      </fill>
    </dxf>
  </rfmt>
  <rfmt sheetId="2" sqref="C1731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</dxf>
  </rfmt>
  <rfmt sheetId="2" sqref="D1731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</dxf>
  </rfmt>
  <rfmt sheetId="2" sqref="E1731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</dxf>
  </rfmt>
  <rfmt sheetId="2" sqref="F1731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cc rId="2572" sId="2">
    <nc r="D1731" t="inlineStr">
      <is>
        <t>RINÇAGE</t>
      </is>
    </nc>
  </rcc>
  <rrc rId="2573" sId="2" ref="A1734:XFD1734" action="insertRow">
    <undo index="65535" exp="area" ref3D="1" dr="$F$1:$F$1048576" dn="Z_F75A0FC8_0A1B_4DE0_9A32_5143F6752B3E_.wvu.Cols" sId="2"/>
  </rrc>
  <rfmt sheetId="2" sqref="B1734" start="0" length="0">
    <dxf>
      <font>
        <b/>
        <sz val="12"/>
        <color rgb="FFFF0000"/>
        <name val="Verdana"/>
      </font>
      <fill>
        <patternFill>
          <bgColor theme="9" tint="0.59999389629810485"/>
        </patternFill>
      </fill>
    </dxf>
  </rfmt>
  <rfmt sheetId="2" sqref="C1734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</dxf>
  </rfmt>
  <rcc rId="2574" sId="2" odxf="1" dxf="1">
    <nc r="D1734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000000"/>
        <name val="Verdana"/>
      </font>
      <fill>
        <patternFill>
          <bgColor theme="9" tint="0.59999389629810485"/>
        </patternFill>
      </fill>
    </ndxf>
  </rcc>
  <rfmt sheetId="2" sqref="E1734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</dxf>
  </rfmt>
  <rfmt sheetId="2" sqref="F1734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rc rId="2575" sId="2" ref="A1737:XFD1737" action="insertRow">
    <undo index="65535" exp="area" ref3D="1" dr="$F$1:$F$1048576" dn="Z_F75A0FC8_0A1B_4DE0_9A32_5143F6752B3E_.wvu.Cols" sId="2"/>
  </rrc>
  <rfmt sheetId="2" sqref="B1737" start="0" length="0">
    <dxf>
      <font>
        <b/>
        <sz val="12"/>
        <color rgb="FFFF0000"/>
        <name val="Verdana"/>
      </font>
      <fill>
        <patternFill>
          <bgColor theme="9" tint="0.59999389629810485"/>
        </patternFill>
      </fill>
    </dxf>
  </rfmt>
  <rfmt sheetId="2" sqref="C1737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</dxf>
  </rfmt>
  <rcc rId="2576" sId="2" odxf="1" dxf="1">
    <nc r="D1737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000000"/>
        <name val="Verdana"/>
      </font>
      <fill>
        <patternFill>
          <bgColor theme="9" tint="0.59999389629810485"/>
        </patternFill>
      </fill>
    </ndxf>
  </rcc>
  <rfmt sheetId="2" sqref="E1737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</dxf>
  </rfmt>
  <rfmt sheetId="2" sqref="F1737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rc rId="2577" sId="2" ref="A1741:XFD1741" action="insertRow">
    <undo index="65535" exp="area" ref3D="1" dr="$F$1:$F$1048576" dn="Z_F75A0FC8_0A1B_4DE0_9A32_5143F6752B3E_.wvu.Cols" sId="2"/>
  </rrc>
  <rfmt sheetId="2" sqref="B1741" start="0" length="0">
    <dxf>
      <font>
        <b/>
        <sz val="12"/>
        <color rgb="FFFF0000"/>
        <name val="Verdana"/>
      </font>
      <fill>
        <patternFill>
          <bgColor theme="9" tint="0.59999389629810485"/>
        </patternFill>
      </fill>
    </dxf>
  </rfmt>
  <rfmt sheetId="2" sqref="C1741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</dxf>
  </rfmt>
  <rcc rId="2578" sId="2" odxf="1" dxf="1">
    <nc r="D1741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000000"/>
        <name val="Verdana"/>
      </font>
      <fill>
        <patternFill>
          <bgColor theme="9" tint="0.59999389629810485"/>
        </patternFill>
      </fill>
    </ndxf>
  </rcc>
  <rfmt sheetId="2" sqref="E1741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</dxf>
  </rfmt>
  <rfmt sheetId="2" sqref="F1741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rc rId="2579" sId="2" ref="A1747:XFD1747" action="insertRow">
    <undo index="65535" exp="area" ref3D="1" dr="$F$1:$F$1048576" dn="Z_F75A0FC8_0A1B_4DE0_9A32_5143F6752B3E_.wvu.Cols" sId="2"/>
  </rrc>
  <rfmt sheetId="2" sqref="B1747" start="0" length="0">
    <dxf>
      <font>
        <b/>
        <sz val="12"/>
        <color rgb="FFFF0000"/>
        <name val="Verdana"/>
      </font>
      <fill>
        <patternFill>
          <bgColor theme="9" tint="0.59999389629810485"/>
        </patternFill>
      </fill>
    </dxf>
  </rfmt>
  <rfmt sheetId="2" sqref="C1747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</dxf>
  </rfmt>
  <rfmt sheetId="2" sqref="D1747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</dxf>
  </rfmt>
  <rfmt sheetId="2" sqref="E1747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</dxf>
  </rfmt>
  <rfmt sheetId="2" sqref="F1747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fmt sheetId="2" sqref="B1747" start="0" length="0">
    <dxf>
      <font>
        <sz val="12"/>
        <color rgb="FFFF0000"/>
        <name val="MS Sans Serif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C1747" start="0" length="0">
    <dxf>
      <font>
        <b val="0"/>
        <sz val="12"/>
        <color rgb="FF000000"/>
        <name val="Verdana"/>
      </font>
      <fill>
        <patternFill>
          <bgColor theme="4" tint="0.59999389629810485"/>
        </patternFill>
      </fill>
    </dxf>
  </rfmt>
  <rcc rId="2580" sId="2" odxf="1" dxf="1">
    <nc r="D1747" t="inlineStr">
      <is>
        <t>NEP</t>
      </is>
    </nc>
    <ndxf>
      <font>
        <sz val="12"/>
        <color rgb="FFFF0000"/>
        <name val="Verdana"/>
      </font>
      <fill>
        <patternFill>
          <bgColor theme="4" tint="0.59999389629810485"/>
        </patternFill>
      </fill>
    </ndxf>
  </rcc>
  <rfmt sheetId="2" sqref="E1747" start="0" length="0">
    <dxf>
      <font>
        <b val="0"/>
        <sz val="12"/>
        <color rgb="FF000000"/>
        <name val="Verdana"/>
      </font>
      <fill>
        <patternFill>
          <bgColor theme="4" tint="0.59999389629810485"/>
        </patternFill>
      </fill>
    </dxf>
  </rfmt>
  <rfmt sheetId="2" sqref="F1747" start="0" length="0">
    <dxf>
      <font>
        <b val="0"/>
        <sz val="12"/>
        <color indexed="10"/>
        <name val="Calibri"/>
        <scheme val="minor"/>
      </font>
      <fill>
        <patternFill>
          <bgColor theme="4" tint="0.59999389629810485"/>
        </patternFill>
      </fill>
    </dxf>
  </rfmt>
  <rfmt sheetId="2" sqref="H1747" start="0" length="0">
    <dxf>
      <numFmt numFmtId="0" formatCode="General"/>
    </dxf>
  </rfmt>
  <rcc rId="2581" sId="2">
    <nc r="J1747" t="inlineStr">
      <is>
        <t/>
      </is>
    </nc>
  </rcc>
  <rcc rId="2582" sId="2">
    <nc r="K1747" t="inlineStr">
      <is>
        <t/>
      </is>
    </nc>
  </rcc>
  <rfmt sheetId="2" sqref="L1747" start="0" length="0">
    <dxf>
      <numFmt numFmtId="19" formatCode="dd/mm/yyyy"/>
    </dxf>
  </rfmt>
  <rfmt sheetId="2" sqref="A1749" start="0" length="0">
    <dxf>
      <fill>
        <patternFill>
          <bgColor rgb="FFFFFFCC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2" sqref="B1749" start="0" length="0">
    <dxf>
      <font>
        <b/>
        <sz val="12"/>
        <name val="MS Sans Serif"/>
      </font>
      <fill>
        <patternFill patternType="solid">
          <bgColor rgb="FFCCCC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2583" sId="2" odxf="1" dxf="1">
    <nc r="C1749" t="inlineStr">
      <is>
        <t>NETTOYAGE ATELIER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/>
      <border outline="0">
        <top/>
        <bottom/>
      </border>
    </odxf>
    <ndxf>
      <font>
        <b/>
        <sz val="12"/>
        <color rgb="FF000000"/>
        <name val="MS Sans Serif"/>
        <family val="2"/>
        <scheme val="none"/>
      </font>
      <fill>
        <patternFill patternType="solid">
          <bgColor rgb="FFCCCCFF"/>
        </patternFill>
      </fill>
      <alignment horizontal="center" vertical="center"/>
      <border outline="0">
        <top style="thin">
          <color indexed="64"/>
        </top>
        <bottom style="thin">
          <color indexed="64"/>
        </bottom>
      </border>
    </ndxf>
  </rcc>
  <rfmt sheetId="2" sqref="D1749" start="0" length="0">
    <dxf>
      <font>
        <b/>
        <sz val="12"/>
        <color rgb="FF000000"/>
        <name val="MS Sans Serif"/>
      </font>
      <fill>
        <patternFill patternType="solid">
          <bgColor rgb="FFCCCCFF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E1749" start="0" length="0">
    <dxf>
      <font>
        <b/>
        <sz val="12"/>
        <color rgb="FF000000"/>
        <name val="MS Sans Serif"/>
      </font>
      <fill>
        <patternFill patternType="solid">
          <bgColor rgb="FFCCCCFF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F1749" start="0" length="0">
    <dxf>
      <font>
        <b/>
        <sz val="12"/>
        <color indexed="10"/>
        <name val="Calibri"/>
        <scheme val="minor"/>
      </font>
      <fill>
        <patternFill patternType="solid">
          <bgColor rgb="FFCCCCFF"/>
        </patternFill>
      </fill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749" start="0" length="0">
    <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H174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49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584" sId="2" odxf="1" dxf="1">
    <nc r="K1749">
      <f>IF(ISNA(VLOOKUP(C1749,'\\fr-file-1\Data\Production\SAUCES\J.Dom\planning sauces\sauces 2019\[planning sauce S03.xlsx]Sheet1'!$B:$AS,43,FALSE)),"",VLOOKUP(C1749,'\\fr-file-1\Data\Production\SAUCES\J.Dom\planning sauces\sauces 2019\[planning sauce S03.xlsx]Sheet1'!$B:$AS,43,FALSE))</f>
    </nc>
    <odxf>
      <numFmt numFmtId="0" formatCode="General"/>
    </odxf>
    <ndxf>
      <numFmt numFmtId="19" formatCode="dd/mm/yyyy"/>
    </ndxf>
  </rcc>
  <rcc rId="2585" sId="2" odxf="1">
    <nc r="L1749">
      <f>IF(ISNA(VLOOKUP(C1749,'\\fr-file-1\Data\Production\SAUCES\J.Dom\planning sauces\sauces 2019\[planning sauce S03.xlsx]Sheet1'!$B:$AS,44,FALSE)),"",VLOOKUP(C1749,'\\fr-file-1\Data\Production\SAUCES\J.Dom\planning sauces\sauces 2019\[planning sauce S03.xlsx]Sheet1'!$B:$AS,44,FALSE))</f>
    </nc>
    <odxf/>
  </rcc>
  <rcc rId="2586" sId="2">
    <nc r="G1704">
      <f>IFERROR(IF(ISERROR(SEARCH("dfgg",$B1703)),IF(H1704="",G1703+ROUNDUP(VLOOKUP(D1704,Feuil2!$B$2:$C$250,2,FALSE)*6,0)/6/24,G1703+ROUNDUP(VLOOKUP(D1704,Feuil2!$B$2:$C$250,2,FALSE)*6,0)/6/24+$I$1),G1703+(11/12/24)),"")</f>
    </nc>
  </rcc>
  <rcc rId="2587" sId="2">
    <nc r="G1705">
      <f>IFERROR(IF(ISERROR(SEARCH("dfgg",$B1704)),IF(H1705="",G1704+ROUNDUP(VLOOKUP(D1705,Feuil2!$B$2:$C$250,2,FALSE)*6,0)/6/24,G1704+ROUNDUP(VLOOKUP(D1705,Feuil2!$B$2:$C$250,2,FALSE)*6,0)/6/24+$I$1),G1704+(11/12/24)),"")</f>
    </nc>
  </rcc>
  <rcc rId="2588" sId="2">
    <nc r="G1706">
      <f>IFERROR(IF(ISERROR(SEARCH("dfgg",$B1705)),IF(H1706="",G1705+ROUNDUP(VLOOKUP(D1706,Feuil2!$B$2:$C$250,2,FALSE)*6,0)/6/24,G1705+ROUNDUP(VLOOKUP(D1706,Feuil2!$B$2:$C$250,2,FALSE)*6,0)/6/24+$I$1),G1705+(11/12/24)),"")</f>
    </nc>
  </rcc>
  <rcc rId="2589" sId="2">
    <nc r="G1707">
      <f>IFERROR(IF(ISERROR(SEARCH("dfgg",$B1706)),IF(H1707="",G1706+ROUNDUP(VLOOKUP(D1707,Feuil2!$B$2:$C$250,2,FALSE)*6,0)/6/24,G1706+ROUNDUP(VLOOKUP(D1707,Feuil2!$B$2:$C$250,2,FALSE)*6,0)/6/24+$I$1),G1706+(11/12/24)),"")</f>
    </nc>
  </rcc>
  <rcc rId="2590" sId="2">
    <nc r="G1708">
      <f>IFERROR(IF(ISERROR(SEARCH("dfgg",$B1707)),IF(H1708="",G1707+ROUNDUP(VLOOKUP(D1708,Feuil2!$B$2:$C$250,2,FALSE)*6,0)/6/24,G1707+ROUNDUP(VLOOKUP(D1708,Feuil2!$B$2:$C$250,2,FALSE)*6,0)/6/24+$I$1),G1707+(11/12/24)),"")</f>
    </nc>
  </rcc>
  <rcc rId="2591" sId="2">
    <nc r="G1709">
      <f>IFERROR(IF(ISERROR(SEARCH("dfgg",$B1708)),IF(H1709="",G1708+ROUNDUP(VLOOKUP(D1709,Feuil2!$B$2:$C$250,2,FALSE)*6,0)/6/24,G1708+ROUNDUP(VLOOKUP(D1709,Feuil2!$B$2:$C$250,2,FALSE)*6,0)/6/24+$I$1),G1708+(11/12/24)),"")</f>
    </nc>
  </rcc>
  <rcc rId="2592" sId="2">
    <nc r="G1710">
      <f>IFERROR(IF(ISERROR(SEARCH("dfgg",$B1709)),IF(H1710="",G1709+ROUNDUP(VLOOKUP(D1710,Feuil2!$B$2:$C$250,2,FALSE)*6,0)/6/24,G1709+ROUNDUP(VLOOKUP(D1710,Feuil2!$B$2:$C$250,2,FALSE)*6,0)/6/24+$I$1),G1709+(11/12/24)),"")</f>
    </nc>
  </rcc>
  <rcc rId="2593" sId="2">
    <nc r="G1711">
      <f>IFERROR(IF(ISERROR(SEARCH("dfgg",$B1710)),IF(H1711="",G1710+ROUNDUP(VLOOKUP(D1711,Feuil2!$B$2:$C$250,2,FALSE)*6,0)/6/24,G1710+ROUNDUP(VLOOKUP(D1711,Feuil2!$B$2:$C$250,2,FALSE)*6,0)/6/24+$I$1),G1710+(11/12/24)),"")</f>
    </nc>
  </rcc>
  <rcc rId="2594" sId="2">
    <nc r="G1712">
      <f>IFERROR(IF(ISERROR(SEARCH("dfgg",$B1711)),IF(H1712="",G1711+ROUNDUP(VLOOKUP(D1712,Feuil2!$B$2:$C$250,2,FALSE)*6,0)/6/24,G1711+ROUNDUP(VLOOKUP(D1712,Feuil2!$B$2:$C$250,2,FALSE)*6,0)/6/24+$I$1),G1711+(11/12/24)),"")</f>
    </nc>
  </rcc>
  <rcc rId="2595" sId="2">
    <nc r="G1713">
      <f>IFERROR(IF(ISERROR(SEARCH("dfgg",$B1712)),IF(H1713="",G1712+ROUNDUP(VLOOKUP(D1713,Feuil2!$B$2:$C$250,2,FALSE)*6,0)/6/24,G1712+ROUNDUP(VLOOKUP(D1713,Feuil2!$B$2:$C$250,2,FALSE)*6,0)/6/24+$I$1),G1712+(11/12/24)),"")</f>
    </nc>
  </rcc>
  <rcc rId="2596" sId="2">
    <nc r="G1714">
      <f>IFERROR(IF(ISERROR(SEARCH("dfgg",$B1713)),IF(H1714="",G1713+ROUNDUP(VLOOKUP(D1714,Feuil2!$B$2:$C$250,2,FALSE)*6,0)/6/24,G1713+ROUNDUP(VLOOKUP(D1714,Feuil2!$B$2:$C$250,2,FALSE)*6,0)/6/24+$I$1),G1713+(11/12/24)),"")</f>
    </nc>
  </rcc>
  <rcc rId="2597" sId="2">
    <nc r="G1715">
      <f>IFERROR(IF(ISERROR(SEARCH("dfgg",$B1714)),IF(H1715="",G1714+ROUNDUP(VLOOKUP(D1715,Feuil2!$B$2:$C$250,2,FALSE)*6,0)/6/24,G1714+ROUNDUP(VLOOKUP(D1715,Feuil2!$B$2:$C$250,2,FALSE)*6,0)/6/24+$I$1),G1714+(11/12/24)),"")</f>
    </nc>
  </rcc>
  <rcc rId="2598" sId="2">
    <nc r="G1716">
      <f>IFERROR(IF(ISERROR(SEARCH("dfgg",$B1715)),IF(H1716="",G1715+ROUNDUP(VLOOKUP(D1716,Feuil2!$B$2:$C$250,2,FALSE)*6,0)/6/24,G1715+ROUNDUP(VLOOKUP(D1716,Feuil2!$B$2:$C$250,2,FALSE)*6,0)/6/24+$I$1),G1715+(11/12/24)),"")</f>
    </nc>
  </rcc>
  <rcc rId="2599" sId="2">
    <nc r="G1717">
      <f>IFERROR(IF(ISERROR(SEARCH("dfgg",$B1716)),IF(H1717="",G1716+ROUNDUP(VLOOKUP(D1717,Feuil2!$B$2:$C$250,2,FALSE)*6,0)/6/24,G1716+ROUNDUP(VLOOKUP(D1717,Feuil2!$B$2:$C$250,2,FALSE)*6,0)/6/24+$I$1),G1716+(11/12/24)),"")</f>
    </nc>
  </rcc>
  <rcc rId="2600" sId="2">
    <nc r="G1718">
      <f>IFERROR(IF(ISERROR(SEARCH("dfgg",$B1717)),IF(H1718="",G1717+ROUNDUP(VLOOKUP(D1718,Feuil2!$B$2:$C$250,2,FALSE)*6,0)/6/24,G1717+ROUNDUP(VLOOKUP(D1718,Feuil2!$B$2:$C$250,2,FALSE)*6,0)/6/24+$I$1),G1717+(11/12/24)),"")</f>
    </nc>
  </rcc>
  <rcc rId="2601" sId="2">
    <nc r="G1719">
      <f>IFERROR(IF(ISERROR(SEARCH("dfgg",$B1718)),IF(H1719="",G1718+ROUNDUP(VLOOKUP(D1719,Feuil2!$B$2:$C$250,2,FALSE)*6,0)/6/24,G1718+ROUNDUP(VLOOKUP(D1719,Feuil2!$B$2:$C$250,2,FALSE)*6,0)/6/24+$I$1),G1718+(11/12/24)),"")</f>
    </nc>
  </rcc>
  <rcc rId="2602" sId="2">
    <nc r="G1720">
      <f>IFERROR(IF(ISERROR(SEARCH("dfgg",$B1719)),IF(H1720="",G1719+ROUNDUP(VLOOKUP(D1720,Feuil2!$B$2:$C$250,2,FALSE)*6,0)/6/24,G1719+ROUNDUP(VLOOKUP(D1720,Feuil2!$B$2:$C$250,2,FALSE)*6,0)/6/24+$I$1),G1719+(11/12/24)),"")</f>
    </nc>
  </rcc>
  <rcc rId="2603" sId="2">
    <nc r="G1721">
      <f>IFERROR(IF(ISERROR(SEARCH("dfgg",$B1720)),IF(H1721="",G1720+ROUNDUP(VLOOKUP(D1721,Feuil2!$B$2:$C$250,2,FALSE)*6,0)/6/24,G1720+ROUNDUP(VLOOKUP(D1721,Feuil2!$B$2:$C$250,2,FALSE)*6,0)/6/24+$I$1),G1720+(11/12/24)),"")</f>
    </nc>
  </rcc>
  <rcc rId="2604" sId="2">
    <nc r="G1722">
      <f>IFERROR(IF(ISERROR(SEARCH("dfgg",$B1721)),IF(H1722="",G1721+ROUNDUP(VLOOKUP(D1722,Feuil2!$B$2:$C$250,2,FALSE)*6,0)/6/24,G1721+ROUNDUP(VLOOKUP(D1722,Feuil2!$B$2:$C$250,2,FALSE)*6,0)/6/24+$I$1),G1721+(11/12/24)),"")</f>
    </nc>
  </rcc>
  <rcc rId="2605" sId="2">
    <nc r="G1723">
      <f>IFERROR(IF(ISERROR(SEARCH("dfgg",$B1722)),IF(H1723="",G1722+ROUNDUP(VLOOKUP(D1723,Feuil2!$B$2:$C$250,2,FALSE)*6,0)/6/24,G1722+ROUNDUP(VLOOKUP(D1723,Feuil2!$B$2:$C$250,2,FALSE)*6,0)/6/24+$I$1),G1722+(11/12/24)),"")</f>
    </nc>
  </rcc>
  <rcc rId="2606" sId="2">
    <nc r="G1724">
      <f>IFERROR(IF(ISERROR(SEARCH("dfgg",$B1723)),IF(H1724="",G1723+ROUNDUP(VLOOKUP(D1724,Feuil2!$B$2:$C$250,2,FALSE)*6,0)/6/24,G1723+ROUNDUP(VLOOKUP(D1724,Feuil2!$B$2:$C$250,2,FALSE)*6,0)/6/24+$I$1),G1723+(11/12/24)),"")</f>
    </nc>
  </rcc>
  <rcc rId="2607" sId="2">
    <nc r="G1725">
      <f>IFERROR(IF(ISERROR(SEARCH("dfgg",$B1724)),IF(H1725="",G1724+ROUNDUP(VLOOKUP(D1725,Feuil2!$B$2:$C$250,2,FALSE)*6,0)/6/24,G1724+ROUNDUP(VLOOKUP(D1725,Feuil2!$B$2:$C$250,2,FALSE)*6,0)/6/24+$I$1),G1724+(11/12/24)),"")</f>
    </nc>
  </rcc>
  <rcc rId="2608" sId="2">
    <nc r="G1726">
      <f>IFERROR(IF(ISERROR(SEARCH("dfgg",$B1725)),IF(H1726="",G1725+ROUNDUP(VLOOKUP(D1726,Feuil2!$B$2:$C$250,2,FALSE)*6,0)/6/24,G1725+ROUNDUP(VLOOKUP(D1726,Feuil2!$B$2:$C$250,2,FALSE)*6,0)/6/24+$I$1),G1725+(11/12/24)),"")</f>
    </nc>
  </rcc>
  <rcc rId="2609" sId="2">
    <nc r="G1727">
      <f>IFERROR(IF(ISERROR(SEARCH("dfgg",$B1726)),IF(H1727="",G1726+ROUNDUP(VLOOKUP(D1727,Feuil2!$B$2:$C$250,2,FALSE)*6,0)/6/24,G1726+ROUNDUP(VLOOKUP(D1727,Feuil2!$B$2:$C$250,2,FALSE)*6,0)/6/24+$I$1),G1726+(11/12/24)),"")</f>
    </nc>
  </rcc>
  <rcc rId="2610" sId="2">
    <nc r="G1728">
      <f>IFERROR(IF(ISERROR(SEARCH("dfgg",$B1727)),IF(H1728="",G1727+ROUNDUP(VLOOKUP(D1728,Feuil2!$B$2:$C$250,2,FALSE)*6,0)/6/24,G1727+ROUNDUP(VLOOKUP(D1728,Feuil2!$B$2:$C$250,2,FALSE)*6,0)/6/24+$I$1),G1727+(11/12/24)),"")</f>
    </nc>
  </rcc>
  <rcc rId="2611" sId="2">
    <nc r="G1729">
      <f>IFERROR(IF(ISERROR(SEARCH("dfgg",$B1728)),IF(H1729="",G1728+ROUNDUP(VLOOKUP(D1729,Feuil2!$B$2:$C$250,2,FALSE)*6,0)/6/24,G1728+ROUNDUP(VLOOKUP(D1729,Feuil2!$B$2:$C$250,2,FALSE)*6,0)/6/24+$I$1),G1728+(11/12/24)),"")</f>
    </nc>
  </rcc>
  <rcc rId="2612" sId="2">
    <nc r="G1730">
      <f>IFERROR(IF(ISERROR(SEARCH("dfgg",$B1729)),IF(H1730="",G1729+ROUNDUP(VLOOKUP(D1730,Feuil2!$B$2:$C$250,2,FALSE)*6,0)/6/24,G1729+ROUNDUP(VLOOKUP(D1730,Feuil2!$B$2:$C$250,2,FALSE)*6,0)/6/24+$I$1),G1729+(11/12/24)),"")</f>
    </nc>
  </rcc>
  <rcc rId="2613" sId="2">
    <nc r="G1731">
      <f>IFERROR(IF(ISERROR(SEARCH("dfgg",$B1730)),IF(H1731="",G1730+ROUNDUP(VLOOKUP(D1731,Feuil2!$B$2:$C$250,2,FALSE)*6,0)/6/24,G1730+ROUNDUP(VLOOKUP(D1731,Feuil2!$B$2:$C$250,2,FALSE)*6,0)/6/24+$I$1),G1730+(11/12/24)),"")</f>
    </nc>
  </rcc>
  <rcc rId="2614" sId="2">
    <nc r="G1732">
      <f>IFERROR(IF(ISERROR(SEARCH("dfgg",$B1731)),IF(H1732="",G1731+ROUNDUP(VLOOKUP(D1732,Feuil2!$B$2:$C$250,2,FALSE)*6,0)/6/24,G1731+ROUNDUP(VLOOKUP(D1732,Feuil2!$B$2:$C$250,2,FALSE)*6,0)/6/24+$I$1),G1731+(11/12/24)),"")</f>
    </nc>
  </rcc>
  <rcc rId="2615" sId="2">
    <nc r="G1733">
      <f>IFERROR(IF(ISERROR(SEARCH("dfgg",$B1732)),IF(H1733="",G1732+ROUNDUP(VLOOKUP(D1733,Feuil2!$B$2:$C$250,2,FALSE)*6,0)/6/24,G1732+ROUNDUP(VLOOKUP(D1733,Feuil2!$B$2:$C$250,2,FALSE)*6,0)/6/24+$I$1),G1732+(11/12/24)),"")</f>
    </nc>
  </rcc>
  <rcc rId="2616" sId="2">
    <nc r="G1734">
      <f>IFERROR(IF(ISERROR(SEARCH("dfgg",$B1733)),IF(H1734="",G1733+ROUNDUP(VLOOKUP(D1734,Feuil2!$B$2:$C$250,2,FALSE)*6,0)/6/24,G1733+ROUNDUP(VLOOKUP(D1734,Feuil2!$B$2:$C$250,2,FALSE)*6,0)/6/24+$I$1),G1733+(11/12/24)),"")</f>
    </nc>
  </rcc>
  <rcc rId="2617" sId="2">
    <nc r="G1735">
      <f>IFERROR(IF(ISERROR(SEARCH("dfgg",$B1734)),IF(H1735="",G1734+ROUNDUP(VLOOKUP(D1735,Feuil2!$B$2:$C$250,2,FALSE)*6,0)/6/24,G1734+ROUNDUP(VLOOKUP(D1735,Feuil2!$B$2:$C$250,2,FALSE)*6,0)/6/24+$I$1),G1734+(11/12/24)),"")</f>
    </nc>
  </rcc>
  <rcc rId="2618" sId="2">
    <nc r="G1736">
      <f>IFERROR(IF(ISERROR(SEARCH("dfgg",$B1735)),IF(H1736="",G1735+ROUNDUP(VLOOKUP(D1736,Feuil2!$B$2:$C$250,2,FALSE)*6,0)/6/24,G1735+ROUNDUP(VLOOKUP(D1736,Feuil2!$B$2:$C$250,2,FALSE)*6,0)/6/24+$I$1),G1735+(11/12/24)),"")</f>
    </nc>
  </rcc>
  <rcc rId="2619" sId="2">
    <nc r="G1737">
      <f>IFERROR(IF(ISERROR(SEARCH("dfgg",$B1736)),IF(H1737="",G1736+ROUNDUP(VLOOKUP(D1737,Feuil2!$B$2:$C$250,2,FALSE)*6,0)/6/24,G1736+ROUNDUP(VLOOKUP(D1737,Feuil2!$B$2:$C$250,2,FALSE)*6,0)/6/24+$I$1),G1736+(11/12/24)),"")</f>
    </nc>
  </rcc>
  <rcc rId="2620" sId="2">
    <nc r="G1738">
      <f>IFERROR(IF(ISERROR(SEARCH("dfgg",$B1737)),IF(H1738="",G1737+ROUNDUP(VLOOKUP(D1738,Feuil2!$B$2:$C$250,2,FALSE)*6,0)/6/24,G1737+ROUNDUP(VLOOKUP(D1738,Feuil2!$B$2:$C$250,2,FALSE)*6,0)/6/24+$I$1),G1737+(11/12/24)),"")</f>
    </nc>
  </rcc>
  <rcc rId="2621" sId="2">
    <nc r="G1739">
      <f>IFERROR(IF(ISERROR(SEARCH("dfgg",$B1738)),IF(H1739="",G1738+ROUNDUP(VLOOKUP(D1739,Feuil2!$B$2:$C$250,2,FALSE)*6,0)/6/24,G1738+ROUNDUP(VLOOKUP(D1739,Feuil2!$B$2:$C$250,2,FALSE)*6,0)/6/24+$I$1),G1738+(11/12/24)),"")</f>
    </nc>
  </rcc>
  <rcc rId="2622" sId="2">
    <nc r="G1740">
      <f>IFERROR(IF(ISERROR(SEARCH("dfgg",$B1739)),IF(H1740="",G1739+ROUNDUP(VLOOKUP(D1740,Feuil2!$B$2:$C$250,2,FALSE)*6,0)/6/24,G1739+ROUNDUP(VLOOKUP(D1740,Feuil2!$B$2:$C$250,2,FALSE)*6,0)/6/24+$I$1),G1739+(11/12/24)),"")</f>
    </nc>
  </rcc>
  <rcc rId="2623" sId="2">
    <nc r="G1741">
      <f>IFERROR(IF(ISERROR(SEARCH("dfgg",$B1740)),IF(H1741="",G1740+ROUNDUP(VLOOKUP(D1741,Feuil2!$B$2:$C$250,2,FALSE)*6,0)/6/24,G1740+ROUNDUP(VLOOKUP(D1741,Feuil2!$B$2:$C$250,2,FALSE)*6,0)/6/24+$I$1),G1740+(11/12/24)),"")</f>
    </nc>
  </rcc>
  <rcc rId="2624" sId="2">
    <nc r="G1742">
      <f>IFERROR(IF(ISERROR(SEARCH("dfgg",$B1741)),IF(H1742="",G1741+ROUNDUP(VLOOKUP(D1742,Feuil2!$B$2:$C$250,2,FALSE)*6,0)/6/24,G1741+ROUNDUP(VLOOKUP(D1742,Feuil2!$B$2:$C$250,2,FALSE)*6,0)/6/24+$I$1),G1741+(11/12/24)),"")</f>
    </nc>
  </rcc>
  <rcc rId="2625" sId="2">
    <nc r="G1743">
      <f>IFERROR(IF(ISERROR(SEARCH("dfgg",$B1742)),IF(H1743="",G1742+ROUNDUP(VLOOKUP(D1743,Feuil2!$B$2:$C$250,2,FALSE)*6,0)/6/24,G1742+ROUNDUP(VLOOKUP(D1743,Feuil2!$B$2:$C$250,2,FALSE)*6,0)/6/24+$I$1),G1742+(11/12/24)),"")</f>
    </nc>
  </rcc>
  <rcc rId="2626" sId="2">
    <nc r="G1744">
      <f>IFERROR(IF(ISERROR(SEARCH("dfgg",$B1743)),IF(H1744="",G1743+ROUNDUP(VLOOKUP(D1744,Feuil2!$B$2:$C$250,2,FALSE)*6,0)/6/24,G1743+ROUNDUP(VLOOKUP(D1744,Feuil2!$B$2:$C$250,2,FALSE)*6,0)/6/24+$I$1),G1743+(11/12/24)),"")</f>
    </nc>
  </rcc>
  <rcc rId="2627" sId="2">
    <nc r="G1745">
      <f>IFERROR(IF(ISERROR(SEARCH("dfgg",$B1744)),IF(H1745="",G1744+ROUNDUP(VLOOKUP(D1745,Feuil2!$B$2:$C$250,2,FALSE)*6,0)/6/24,G1744+ROUNDUP(VLOOKUP(D1745,Feuil2!$B$2:$C$250,2,FALSE)*6,0)/6/24+$I$1),G1744+(11/12/24)),"")</f>
    </nc>
  </rcc>
  <rcc rId="2628" sId="2">
    <nc r="G1746">
      <f>IFERROR(IF(ISERROR(SEARCH("dfgg",$B1745)),IF(H1746="",G1745+ROUNDUP(VLOOKUP(D1746,Feuil2!$B$2:$C$250,2,FALSE)*6,0)/6/24,G1745+ROUNDUP(VLOOKUP(D1746,Feuil2!$B$2:$C$250,2,FALSE)*6,0)/6/24+$I$1),G1745+(11/12/24)),"")</f>
    </nc>
  </rcc>
  <rcc rId="2629" sId="2">
    <nc r="G1747">
      <f>IFERROR(IF(ISERROR(SEARCH("dfgg",$B1746)),IF(H1747="",G1746+ROUNDUP(VLOOKUP(D1747,Feuil2!$B$2:$C$250,2,FALSE)*6,0)/6/24,G1746+ROUNDUP(VLOOKUP(D1747,Feuil2!$B$2:$C$250,2,FALSE)*6,0)/6/24+$I$1),G1746+(11/12/24)),"")</f>
    </nc>
  </rcc>
  <rcc rId="2630" sId="2">
    <nc r="G1748">
      <f>IFERROR(IF(ISERROR(SEARCH("dfgg",$B1747)),IF(H1748="",G1747+ROUNDUP(VLOOKUP(D1748,Feuil2!$B$2:$C$250,2,FALSE)*6,0)/6/24,G1747+ROUNDUP(VLOOKUP(D1748,Feuil2!$B$2:$C$250,2,FALSE)*6,0)/6/24+$I$1),G1747+(11/12/24)),"")</f>
    </nc>
  </rcc>
  <rcc rId="2631" sId="2" numFmtId="23">
    <nc r="G1749">
      <v>43686.875</v>
    </nc>
  </rcc>
  <rcv guid="{FC7BEBEA-9A89-4726-BCEF-101025680359}" action="delete"/>
  <rdn rId="0" localSheetId="2" customView="1" name="Z_FC7BEBEA_9A89_4726_BCEF_101025680359_.wvu.PrintArea" hidden="1" oldHidden="1">
    <formula>PHS!$A$1631:$I$1697</formula>
    <oldFormula>PHS!$A$1631:$I$1697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36" sId="2">
    <nc r="H1742" t="inlineStr">
      <is>
        <t xml:space="preserve"> attendre, si retour DA001</t>
      </is>
    </nc>
  </rcc>
  <rcc rId="2637" sId="2">
    <nc r="H1743" t="inlineStr">
      <is>
        <t xml:space="preserve"> attendre, si retour DA001</t>
      </is>
    </nc>
  </rcc>
  <rcc rId="2638" sId="2">
    <nc r="H1744" t="inlineStr">
      <is>
        <t xml:space="preserve"> attendre, si retour DA001</t>
      </is>
    </nc>
  </rcc>
  <rcv guid="{FC7BEBEA-9A89-4726-BCEF-101025680359}" action="delete"/>
  <rdn rId="0" localSheetId="2" customView="1" name="Z_FC7BEBEA_9A89_4726_BCEF_101025680359_.wvu.PrintArea" hidden="1" oldHidden="1">
    <formula>PHS!$A$1631:$I$1697</formula>
    <oldFormula>PHS!$A$1631:$I$1697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43" sId="2">
    <oc r="G1683">
      <f>IFERROR(IF(ISERROR(SEARCH("dfgg",$B1682)),IF(H1683="",G1682+ROUNDUP(VLOOKUP(D1683,Feuil2!$B$2:$C$250,2,FALSE)*6,0)/6/24,G1682+ROUNDUP(VLOOKUP(D1683,Feuil2!$B$2:$C$250,2,FALSE)*6,0)/6/24+$I$1),G1682+(11/12/24)),"")</f>
    </oc>
    <nc r="G1683">
      <f>IFERROR(IF(ISERROR(SEARCH("dfgg",$B1682)),IF(H1683="",G1682+ROUNDUP(VLOOKUP(D1683,Feuil2!$B$2:$C$250,2,FALSE)*6,0)/6/24,G1682+ROUNDUP(VLOOKUP(D1683,Feuil2!$B$2:$C$250,2,FALSE)*6,0)/6/24+$I$1),G1682+(11/12/24)),"")</f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44" sId="2" numFmtId="23">
    <oc r="G1703">
      <v>43682.3125</v>
    </oc>
    <nc r="G1703">
      <v>43682.270833333336</v>
    </nc>
  </rcc>
  <rcc rId="2645" sId="2">
    <nc r="H1704" t="inlineStr">
      <is>
        <t>12H lundi 05/08/2019 [Z500]</t>
      </is>
    </nc>
  </rcc>
  <rcc rId="2646" sId="2">
    <nc r="H1705" t="inlineStr">
      <is>
        <t>[Z500]</t>
      </is>
    </nc>
  </rcc>
  <rcc rId="2647" sId="2">
    <nc r="H1706" t="inlineStr">
      <is>
        <t>[Z500]</t>
      </is>
    </nc>
  </rcc>
  <rcc rId="2648" sId="2">
    <nc r="H1707" t="inlineStr">
      <is>
        <t>[Z500]</t>
      </is>
    </nc>
  </rcc>
  <rcc rId="2649" sId="2">
    <nc r="H1708" t="inlineStr">
      <is>
        <t>[Z500]</t>
      </is>
    </nc>
  </rcc>
  <rcc rId="2650" sId="2">
    <nc r="H1709" t="inlineStr">
      <is>
        <t>[Z500]</t>
      </is>
    </nc>
  </rcc>
  <rcc rId="2651" sId="2">
    <nc r="H1710" t="inlineStr">
      <is>
        <t>[Z500]</t>
      </is>
    </nc>
  </rcc>
  <rcc rId="2652" sId="2">
    <nc r="H1711" t="inlineStr">
      <is>
        <t>[Z500]</t>
      </is>
    </nc>
  </rcc>
  <rcc rId="2653" sId="2">
    <nc r="H1715" t="inlineStr">
      <is>
        <t>[Z500]</t>
      </is>
    </nc>
  </rcc>
  <rcc rId="2654" sId="2">
    <nc r="H1716" t="inlineStr">
      <is>
        <t>[Z500]</t>
      </is>
    </nc>
  </rcc>
  <rcc rId="2655" sId="2">
    <nc r="H1717" t="inlineStr">
      <is>
        <t>[Z500]</t>
      </is>
    </nc>
  </rcc>
  <rcc rId="2656" sId="2">
    <nc r="H1718" t="inlineStr">
      <is>
        <t>[Z500] ajust.</t>
      </is>
    </nc>
  </rcc>
  <rcc rId="2657" sId="2">
    <nc r="H1719" t="inlineStr">
      <is>
        <t>[Z500] ajust.</t>
      </is>
    </nc>
  </rcc>
  <rrc rId="2658" sId="2" ref="A1727:XFD1727" action="insertRow">
    <undo index="65535" exp="area" ref3D="1" dr="$F$1:$F$1048576" dn="Z_F75A0FC8_0A1B_4DE0_9A32_5143F6752B3E_.wvu.Cols" sId="2"/>
  </rrc>
  <rm rId="2659" sheetId="2" source="A1687:XFD1687" destination="A1727:XFD1727" sourceSheetId="2">
    <rfmt sheetId="2" xfDxf="1" sqref="A1727:XFD1727" start="0" length="0">
      <dxf>
        <alignment horizontal="center" vertical="center"/>
      </dxf>
    </rfmt>
    <rfmt sheetId="2" sqref="A172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727" start="0" length="0">
      <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727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727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727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727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727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72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27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27" start="0" length="0">
      <dxf>
        <numFmt numFmtId="167" formatCode="dd\.mm\.yyyy;@"/>
      </dxf>
    </rfmt>
  </rm>
  <rrc rId="2660" sId="2" ref="A1687:XFD1687" action="deleteRow">
    <undo index="65535" exp="area" ref3D="1" dr="$F$1:$F$1048576" dn="Z_F75A0FC8_0A1B_4DE0_9A32_5143F6752B3E_.wvu.Cols" sId="2"/>
    <rfmt sheetId="2" xfDxf="1" sqref="A1687:XFD1687" start="0" length="0">
      <dxf>
        <alignment horizontal="center" vertical="center"/>
      </dxf>
    </rfmt>
    <rfmt sheetId="2" sqref="A168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687" start="0" length="0">
      <dxf>
        <font>
          <sz val="10"/>
          <color auto="1"/>
          <name val="MS Sans Serif"/>
          <family val="2"/>
          <scheme val="none"/>
        </font>
      </dxf>
    </rfmt>
    <rfmt sheetId="2" sqref="C1687" start="0" length="0">
      <dxf>
        <alignment horizontal="general" vertical="bottom"/>
      </dxf>
    </rfmt>
    <rfmt sheetId="2" sqref="D1687" start="0" length="0">
      <dxf>
        <font>
          <sz val="10"/>
          <color auto="1"/>
          <name val="MS Sans Serif"/>
          <family val="2"/>
          <scheme val="none"/>
        </font>
      </dxf>
    </rfmt>
    <rfmt sheetId="2" sqref="E1687" start="0" length="0">
      <dxf>
        <font>
          <sz val="10"/>
          <color auto="1"/>
          <name val="MS Sans Serif"/>
          <family val="2"/>
          <scheme val="none"/>
        </font>
      </dxf>
    </rfmt>
    <rfmt sheetId="2" sqref="F1687" start="0" length="0">
      <dxf>
        <font>
          <sz val="10"/>
          <color auto="1"/>
          <name val="MS Sans Serif"/>
          <family val="2"/>
          <scheme val="none"/>
        </font>
      </dxf>
    </rfmt>
    <rfmt sheetId="2" sqref="G1687" start="0" length="0">
      <dxf>
        <font>
          <sz val="10"/>
          <color auto="1"/>
          <name val="MS Sans Serif"/>
          <family val="2"/>
          <scheme val="none"/>
        </font>
      </dxf>
    </rfmt>
    <rfmt sheetId="2" sqref="H1687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687" start="0" length="0">
      <dxf>
        <numFmt numFmtId="167" formatCode="dd\.mm\.yyyy;@"/>
      </dxf>
    </rfmt>
  </rrc>
  <rfmt sheetId="2" sqref="B1682" start="0" length="0">
    <dxf>
      <font>
        <sz val="12"/>
        <color rgb="FFFF0000"/>
        <name val="MS Sans Serif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C1682" start="0" length="0">
    <dxf>
      <font>
        <b val="0"/>
        <sz val="12"/>
        <color rgb="FF000000"/>
        <name val="Verdana"/>
      </font>
      <fill>
        <patternFill>
          <bgColor theme="4" tint="0.59999389629810485"/>
        </patternFill>
      </fill>
    </dxf>
  </rfmt>
  <rcc rId="2661" sId="2" odxf="1" dxf="1">
    <oc r="D1682" t="inlineStr">
      <is>
        <t>RINÇAGE</t>
      </is>
    </oc>
    <nc r="D1682" t="inlineStr">
      <is>
        <t>NEP</t>
      </is>
    </nc>
    <odxf>
      <font>
        <sz val="12"/>
        <color rgb="FF000000"/>
        <name val="Verdana"/>
      </font>
      <fill>
        <patternFill>
          <bgColor theme="9" tint="0.59999389629810485"/>
        </patternFill>
      </fill>
    </odxf>
    <ndxf>
      <font>
        <sz val="12"/>
        <color rgb="FFFF0000"/>
        <name val="Verdana"/>
      </font>
      <fill>
        <patternFill>
          <bgColor theme="4" tint="0.59999389629810485"/>
        </patternFill>
      </fill>
    </ndxf>
  </rcc>
  <rfmt sheetId="2" sqref="E1682" start="0" length="0">
    <dxf>
      <font>
        <b val="0"/>
        <sz val="12"/>
        <color rgb="FF000000"/>
        <name val="Verdana"/>
      </font>
      <fill>
        <patternFill>
          <bgColor theme="4" tint="0.59999389629810485"/>
        </patternFill>
      </fill>
    </dxf>
  </rfmt>
  <rfmt sheetId="2" sqref="F1682" start="0" length="0">
    <dxf>
      <font>
        <b val="0"/>
        <sz val="12"/>
        <color indexed="10"/>
        <name val="Calibri"/>
        <scheme val="minor"/>
      </font>
      <fill>
        <patternFill>
          <bgColor theme="4" tint="0.59999389629810485"/>
        </patternFill>
      </fill>
    </dxf>
  </rfmt>
  <rfmt sheetId="2" sqref="H1682" start="0" length="0">
    <dxf>
      <numFmt numFmtId="0" formatCode="General"/>
    </dxf>
  </rfmt>
  <rcc rId="2662" sId="2">
    <nc r="J1682" t="inlineStr">
      <is>
        <t/>
      </is>
    </nc>
  </rcc>
  <rcc rId="2663" sId="2">
    <nc r="K1682" t="inlineStr">
      <is>
        <t/>
      </is>
    </nc>
  </rcc>
  <rfmt sheetId="2" sqref="L1682" start="0" length="0">
    <dxf>
      <numFmt numFmtId="19" formatCode="dd/mm/yyyy"/>
    </dxf>
  </rfmt>
  <rrc rId="2664" sId="2" ref="A1726:XFD1727" action="insertRow">
    <undo index="65535" exp="area" ref3D="1" dr="$F$1:$F$1048576" dn="Z_F75A0FC8_0A1B_4DE0_9A32_5143F6752B3E_.wvu.Cols" sId="2"/>
  </rrc>
  <rm rId="2665" sheetId="2" source="A1683:XFD1684" destination="A1726:XFD1727" sourceSheetId="2">
    <rfmt sheetId="2" xfDxf="1" sqref="A1726:XFD1726" start="0" length="0">
      <dxf>
        <alignment horizontal="center" vertical="center"/>
      </dxf>
    </rfmt>
    <rfmt sheetId="2" xfDxf="1" sqref="A1727:XFD1727" start="0" length="0">
      <dxf>
        <alignment horizontal="center" vertical="center"/>
      </dxf>
    </rfmt>
    <rfmt sheetId="2" sqref="A172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726" start="0" length="0">
      <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726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726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726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726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726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72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26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26" start="0" length="0">
      <dxf>
        <numFmt numFmtId="167" formatCode="dd\.mm\.yyyy;@"/>
      </dxf>
    </rfmt>
    <rfmt sheetId="2" sqref="A172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727" start="0" length="0">
      <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727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727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727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727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727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72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27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27" start="0" length="0">
      <dxf>
        <numFmt numFmtId="167" formatCode="dd\.mm\.yyyy;@"/>
      </dxf>
    </rfmt>
  </rm>
  <rrc rId="2666" sId="2" ref="A1683:XFD1683" action="deleteRow">
    <undo index="65535" exp="area" ref3D="1" dr="$F$1:$F$1048576" dn="Z_F75A0FC8_0A1B_4DE0_9A32_5143F6752B3E_.wvu.Cols" sId="2"/>
    <rfmt sheetId="2" xfDxf="1" sqref="A1683:XFD1683" start="0" length="0">
      <dxf>
        <alignment horizontal="center" vertical="center"/>
      </dxf>
    </rfmt>
    <rfmt sheetId="2" sqref="A168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683" start="0" length="0">
      <dxf>
        <font>
          <sz val="10"/>
          <color auto="1"/>
          <name val="MS Sans Serif"/>
          <family val="2"/>
          <scheme val="none"/>
        </font>
      </dxf>
    </rfmt>
    <rfmt sheetId="2" sqref="C1683" start="0" length="0">
      <dxf>
        <alignment horizontal="general" vertical="bottom"/>
      </dxf>
    </rfmt>
    <rfmt sheetId="2" sqref="D1683" start="0" length="0">
      <dxf>
        <font>
          <sz val="10"/>
          <color auto="1"/>
          <name val="MS Sans Serif"/>
          <family val="2"/>
          <scheme val="none"/>
        </font>
      </dxf>
    </rfmt>
    <rfmt sheetId="2" sqref="E1683" start="0" length="0">
      <dxf>
        <font>
          <sz val="10"/>
          <color auto="1"/>
          <name val="MS Sans Serif"/>
          <family val="2"/>
          <scheme val="none"/>
        </font>
      </dxf>
    </rfmt>
    <rfmt sheetId="2" sqref="F1683" start="0" length="0">
      <dxf>
        <font>
          <sz val="10"/>
          <color auto="1"/>
          <name val="MS Sans Serif"/>
          <family val="2"/>
          <scheme val="none"/>
        </font>
      </dxf>
    </rfmt>
    <rfmt sheetId="2" sqref="G1683" start="0" length="0">
      <dxf>
        <font>
          <sz val="10"/>
          <color auto="1"/>
          <name val="MS Sans Serif"/>
          <family val="2"/>
          <scheme val="none"/>
        </font>
      </dxf>
    </rfmt>
    <rfmt sheetId="2" sqref="H1683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683" start="0" length="0">
      <dxf>
        <numFmt numFmtId="167" formatCode="dd\.mm\.yyyy;@"/>
      </dxf>
    </rfmt>
  </rrc>
  <rrc rId="2667" sId="2" ref="A1683:XFD1683" action="deleteRow">
    <undo index="65535" exp="area" ref3D="1" dr="$F$1:$F$1048576" dn="Z_F75A0FC8_0A1B_4DE0_9A32_5143F6752B3E_.wvu.Cols" sId="2"/>
    <rfmt sheetId="2" xfDxf="1" sqref="A1683:XFD1683" start="0" length="0">
      <dxf>
        <alignment horizontal="center" vertical="center"/>
      </dxf>
    </rfmt>
    <rfmt sheetId="2" sqref="A168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683" start="0" length="0">
      <dxf>
        <font>
          <sz val="10"/>
          <color auto="1"/>
          <name val="MS Sans Serif"/>
          <family val="2"/>
          <scheme val="none"/>
        </font>
      </dxf>
    </rfmt>
    <rfmt sheetId="2" sqref="C1683" start="0" length="0">
      <dxf>
        <alignment horizontal="general" vertical="bottom"/>
      </dxf>
    </rfmt>
    <rfmt sheetId="2" sqref="D1683" start="0" length="0">
      <dxf>
        <font>
          <sz val="10"/>
          <color auto="1"/>
          <name val="MS Sans Serif"/>
          <family val="2"/>
          <scheme val="none"/>
        </font>
      </dxf>
    </rfmt>
    <rfmt sheetId="2" sqref="E1683" start="0" length="0">
      <dxf>
        <font>
          <sz val="10"/>
          <color auto="1"/>
          <name val="MS Sans Serif"/>
          <family val="2"/>
          <scheme val="none"/>
        </font>
      </dxf>
    </rfmt>
    <rfmt sheetId="2" sqref="F1683" start="0" length="0">
      <dxf>
        <font>
          <sz val="10"/>
          <color auto="1"/>
          <name val="MS Sans Serif"/>
          <family val="2"/>
          <scheme val="none"/>
        </font>
      </dxf>
    </rfmt>
    <rfmt sheetId="2" sqref="G1683" start="0" length="0">
      <dxf>
        <font>
          <sz val="10"/>
          <color auto="1"/>
          <name val="MS Sans Serif"/>
          <family val="2"/>
          <scheme val="none"/>
        </font>
      </dxf>
    </rfmt>
    <rfmt sheetId="2" sqref="H1683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683" start="0" length="0">
      <dxf>
        <numFmt numFmtId="167" formatCode="dd\.mm\.yyyy;@"/>
      </dxf>
    </rfmt>
  </rrc>
  <rrc rId="2668" sId="2" ref="A1684:XFD1684" action="insertRow">
    <undo index="65535" exp="area" ref3D="1" dr="$F$1:$F$1048576" dn="Z_F75A0FC8_0A1B_4DE0_9A32_5143F6752B3E_.wvu.Cols" sId="2"/>
  </rrc>
  <rm rId="2669" sheetId="2" source="A1727:XFD1727" destination="A1684:XFD1684" sourceSheetId="2">
    <rfmt sheetId="2" xfDxf="1" sqref="A1684:XFD1684" start="0" length="0">
      <dxf>
        <alignment horizontal="center" vertical="center"/>
      </dxf>
    </rfmt>
    <rfmt sheetId="2" sqref="A168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84" start="0" length="0">
      <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84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684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684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684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84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68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8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84" start="0" length="0">
      <dxf>
        <numFmt numFmtId="167" formatCode="dd\.mm\.yyyy;@"/>
      </dxf>
    </rfmt>
  </rm>
  <rrc rId="2670" sId="2" ref="A1727:XFD1727" action="deleteRow">
    <undo index="65535" exp="area" ref3D="1" dr="$F$1:$F$1048576" dn="Z_F75A0FC8_0A1B_4DE0_9A32_5143F6752B3E_.wvu.Cols" sId="2"/>
    <rfmt sheetId="2" xfDxf="1" sqref="A1727:XFD1727" start="0" length="0">
      <dxf>
        <alignment horizontal="center" vertical="center"/>
      </dxf>
    </rfmt>
    <rfmt sheetId="2" sqref="A172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27" start="0" length="0">
      <dxf>
        <font>
          <sz val="10"/>
          <color auto="1"/>
          <name val="MS Sans Serif"/>
          <family val="2"/>
          <scheme val="none"/>
        </font>
      </dxf>
    </rfmt>
    <rfmt sheetId="2" sqref="C1727" start="0" length="0">
      <dxf>
        <alignment horizontal="general" vertical="bottom"/>
      </dxf>
    </rfmt>
    <rfmt sheetId="2" sqref="D1727" start="0" length="0">
      <dxf>
        <font>
          <sz val="10"/>
          <color auto="1"/>
          <name val="MS Sans Serif"/>
          <family val="2"/>
          <scheme val="none"/>
        </font>
      </dxf>
    </rfmt>
    <rfmt sheetId="2" sqref="E1727" start="0" length="0">
      <dxf>
        <font>
          <sz val="10"/>
          <color auto="1"/>
          <name val="MS Sans Serif"/>
          <family val="2"/>
          <scheme val="none"/>
        </font>
      </dxf>
    </rfmt>
    <rfmt sheetId="2" sqref="F1727" start="0" length="0">
      <dxf>
        <font>
          <sz val="10"/>
          <color auto="1"/>
          <name val="MS Sans Serif"/>
          <family val="2"/>
          <scheme val="none"/>
        </font>
      </dxf>
    </rfmt>
    <rfmt sheetId="2" sqref="G1727" start="0" length="0">
      <dxf>
        <font>
          <sz val="10"/>
          <color auto="1"/>
          <name val="MS Sans Serif"/>
          <family val="2"/>
          <scheme val="none"/>
        </font>
      </dxf>
    </rfmt>
    <rfmt sheetId="2" sqref="H1727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27" start="0" length="0">
      <dxf>
        <numFmt numFmtId="167" formatCode="dd\.mm\.yyyy;@"/>
      </dxf>
    </rfmt>
  </rrc>
  <rrc rId="2671" sId="2" ref="A1683:XFD1683" action="insertRow">
    <undo index="65535" exp="area" ref3D="1" dr="$F$1:$F$1048576" dn="Z_F75A0FC8_0A1B_4DE0_9A32_5143F6752B3E_.wvu.Cols" sId="2"/>
  </rrc>
  <rfmt sheetId="2" sqref="B1683" start="0" length="0">
    <dxf>
      <font>
        <b val="0"/>
        <sz val="12"/>
        <color rgb="FFFF0000"/>
        <name val="Verdana"/>
      </font>
      <fill>
        <patternFill>
          <bgColor rgb="FFFFFFFF"/>
        </patternFill>
      </fill>
    </dxf>
  </rfmt>
  <rfmt sheetId="2" sqref="C1683" start="0" length="0">
    <dxf>
      <fill>
        <patternFill>
          <bgColor rgb="FFFFC000"/>
        </patternFill>
      </fill>
    </dxf>
  </rfmt>
  <rfmt sheetId="2" sqref="D1683" start="0" length="0">
    <dxf>
      <font>
        <b val="0"/>
        <sz val="12"/>
        <color rgb="FF000000"/>
        <name val="Verdana"/>
      </font>
      <fill>
        <patternFill>
          <bgColor rgb="FFFFFFFF"/>
        </patternFill>
      </fill>
    </dxf>
  </rfmt>
  <rcc rId="2672" sId="2" odxf="1" dxf="1">
    <nc r="E1683">
      <v>1600</v>
    </nc>
    <odxf>
      <fill>
        <patternFill>
          <bgColor theme="4" tint="0.59999389629810485"/>
        </patternFill>
      </fill>
    </odxf>
    <ndxf>
      <fill>
        <patternFill>
          <bgColor rgb="FFFFFFFF"/>
        </patternFill>
      </fill>
    </ndxf>
  </rcc>
  <rfmt sheetId="2" sqref="F1683" start="0" length="0">
    <dxf>
      <fill>
        <patternFill patternType="none">
          <bgColor indexed="65"/>
        </patternFill>
      </fill>
    </dxf>
  </rfmt>
  <rfmt sheetId="2" sqref="H1683" start="0" length="0">
    <dxf>
      <numFmt numFmtId="21" formatCode="dd\-mmm"/>
    </dxf>
  </rfmt>
  <rfmt sheetId="2" sqref="L1683" start="0" length="0">
    <dxf>
      <numFmt numFmtId="0" formatCode="General"/>
    </dxf>
  </rfmt>
  <rrc rId="2673" sId="2" ref="A1681:XFD1682" action="insertRow">
    <undo index="65535" exp="area" ref3D="1" dr="$F$1:$F$1048576" dn="Z_F75A0FC8_0A1B_4DE0_9A32_5143F6752B3E_.wvu.Cols" sId="2"/>
  </rrc>
  <rm rId="2674" sheetId="2" source="A1684:XFD1685" destination="A1681:XFD1682" sourceSheetId="2">
    <rfmt sheetId="2" xfDxf="1" sqref="A1681:XFD1681" start="0" length="0">
      <dxf>
        <alignment horizontal="center" vertical="center"/>
      </dxf>
    </rfmt>
    <rfmt sheetId="2" xfDxf="1" sqref="A1682:XFD1682" start="0" length="0">
      <dxf>
        <alignment horizontal="center" vertical="center"/>
      </dxf>
    </rfmt>
    <rfmt sheetId="2" sqref="A168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81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81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681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681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681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81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681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81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81" start="0" length="0">
      <dxf>
        <numFmt numFmtId="167" formatCode="dd\.mm\.yyyy;@"/>
      </dxf>
    </rfmt>
    <rfmt sheetId="2" sqref="A168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82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82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682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682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68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82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68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8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82" start="0" length="0">
      <dxf>
        <numFmt numFmtId="167" formatCode="dd\.mm\.yyyy;@"/>
      </dxf>
    </rfmt>
  </rm>
  <rrc rId="2675" sId="2" ref="A1684:XFD1684" action="deleteRow">
    <undo index="65535" exp="area" ref3D="1" dr="$F$1:$F$1048576" dn="Z_F75A0FC8_0A1B_4DE0_9A32_5143F6752B3E_.wvu.Cols" sId="2"/>
    <rfmt sheetId="2" xfDxf="1" sqref="A1684:XFD1684" start="0" length="0">
      <dxf>
        <alignment horizontal="center" vertical="center"/>
      </dxf>
    </rfmt>
    <rfmt sheetId="2" sqref="A168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684" start="0" length="0">
      <dxf>
        <font>
          <sz val="10"/>
          <color auto="1"/>
          <name val="MS Sans Serif"/>
          <family val="2"/>
          <scheme val="none"/>
        </font>
      </dxf>
    </rfmt>
    <rfmt sheetId="2" sqref="C1684" start="0" length="0">
      <dxf>
        <alignment horizontal="general" vertical="bottom"/>
      </dxf>
    </rfmt>
    <rfmt sheetId="2" sqref="D1684" start="0" length="0">
      <dxf>
        <font>
          <sz val="10"/>
          <color auto="1"/>
          <name val="MS Sans Serif"/>
          <family val="2"/>
          <scheme val="none"/>
        </font>
      </dxf>
    </rfmt>
    <rfmt sheetId="2" sqref="E1684" start="0" length="0">
      <dxf>
        <font>
          <sz val="10"/>
          <color auto="1"/>
          <name val="MS Sans Serif"/>
          <family val="2"/>
          <scheme val="none"/>
        </font>
      </dxf>
    </rfmt>
    <rfmt sheetId="2" sqref="F1684" start="0" length="0">
      <dxf>
        <font>
          <sz val="10"/>
          <color auto="1"/>
          <name val="MS Sans Serif"/>
          <family val="2"/>
          <scheme val="none"/>
        </font>
      </dxf>
    </rfmt>
    <rfmt sheetId="2" sqref="G1684" start="0" length="0">
      <dxf>
        <font>
          <sz val="10"/>
          <color auto="1"/>
          <name val="MS Sans Serif"/>
          <family val="2"/>
          <scheme val="none"/>
        </font>
      </dxf>
    </rfmt>
    <rfmt sheetId="2" sqref="H1684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684" start="0" length="0">
      <dxf>
        <numFmt numFmtId="167" formatCode="dd\.mm\.yyyy;@"/>
      </dxf>
    </rfmt>
  </rrc>
  <rrc rId="2676" sId="2" ref="A1684:XFD1684" action="deleteRow">
    <undo index="65535" exp="area" ref3D="1" dr="$F$1:$F$1048576" dn="Z_F75A0FC8_0A1B_4DE0_9A32_5143F6752B3E_.wvu.Cols" sId="2"/>
    <rfmt sheetId="2" xfDxf="1" sqref="A1684:XFD1684" start="0" length="0">
      <dxf>
        <alignment horizontal="center" vertical="center"/>
      </dxf>
    </rfmt>
    <rfmt sheetId="2" sqref="A168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684" start="0" length="0">
      <dxf>
        <font>
          <sz val="10"/>
          <color auto="1"/>
          <name val="MS Sans Serif"/>
          <family val="2"/>
          <scheme val="none"/>
        </font>
      </dxf>
    </rfmt>
    <rfmt sheetId="2" sqref="C1684" start="0" length="0">
      <dxf>
        <alignment horizontal="general" vertical="bottom"/>
      </dxf>
    </rfmt>
    <rfmt sheetId="2" sqref="D1684" start="0" length="0">
      <dxf>
        <font>
          <sz val="10"/>
          <color auto="1"/>
          <name val="MS Sans Serif"/>
          <family val="2"/>
          <scheme val="none"/>
        </font>
      </dxf>
    </rfmt>
    <rfmt sheetId="2" sqref="E1684" start="0" length="0">
      <dxf>
        <font>
          <sz val="10"/>
          <color auto="1"/>
          <name val="MS Sans Serif"/>
          <family val="2"/>
          <scheme val="none"/>
        </font>
      </dxf>
    </rfmt>
    <rfmt sheetId="2" sqref="F1684" start="0" length="0">
      <dxf>
        <font>
          <sz val="10"/>
          <color auto="1"/>
          <name val="MS Sans Serif"/>
          <family val="2"/>
          <scheme val="none"/>
        </font>
      </dxf>
    </rfmt>
    <rfmt sheetId="2" sqref="G1684" start="0" length="0">
      <dxf>
        <font>
          <sz val="10"/>
          <color auto="1"/>
          <name val="MS Sans Serif"/>
          <family val="2"/>
          <scheme val="none"/>
        </font>
      </dxf>
    </rfmt>
    <rfmt sheetId="2" sqref="H1684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684" start="0" length="0">
      <dxf>
        <numFmt numFmtId="167" formatCode="dd\.mm\.yyyy;@"/>
      </dxf>
    </rfmt>
  </rrc>
  <rrc rId="2677" sId="2" ref="A1683:XFD1683" action="insertRow">
    <undo index="65535" exp="area" ref3D="1" dr="$F$1:$F$1048576" dn="Z_F75A0FC8_0A1B_4DE0_9A32_5143F6752B3E_.wvu.Cols" sId="2"/>
  </rrc>
  <rfmt sheetId="2" sqref="B1683" start="0" length="0">
    <dxf>
      <font>
        <b/>
        <sz val="12"/>
        <color rgb="FFFF0000"/>
        <name val="MS Sans Serif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C1683" start="0" length="0">
    <dxf>
      <fill>
        <patternFill>
          <bgColor theme="4" tint="0.59999389629810485"/>
        </patternFill>
      </fill>
    </dxf>
  </rfmt>
  <rcc rId="2678" sId="2" odxf="1" dxf="1">
    <nc r="D1683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</ndxf>
  </rcc>
  <rfmt sheetId="2" sqref="E1683" start="0" length="0">
    <dxf>
      <fill>
        <patternFill>
          <bgColor theme="4" tint="0.59999389629810485"/>
        </patternFill>
      </fill>
    </dxf>
  </rfmt>
  <rfmt sheetId="2" sqref="F1683" start="0" length="0">
    <dxf>
      <fill>
        <patternFill patternType="solid">
          <bgColor theme="4" tint="0.59999389629810485"/>
        </patternFill>
      </fill>
    </dxf>
  </rfmt>
  <rfmt sheetId="2" sqref="H1683" start="0" length="0">
    <dxf>
      <numFmt numFmtId="0" formatCode="General"/>
    </dxf>
  </rfmt>
  <rcc rId="2679" sId="2">
    <nc r="J1683" t="inlineStr">
      <is>
        <t/>
      </is>
    </nc>
  </rcc>
  <rcc rId="2680" sId="2">
    <nc r="K1683" t="inlineStr">
      <is>
        <t/>
      </is>
    </nc>
  </rcc>
  <rfmt sheetId="2" sqref="L1683" start="0" length="0">
    <dxf>
      <numFmt numFmtId="19" formatCode="dd/mm/yyyy"/>
    </dxf>
  </rfmt>
  <rrc rId="2681" sId="2" ref="A1685:XFD1685" action="deleteRow">
    <undo index="45" exp="ref" v="1" dr="G1685" r="G1687" sId="2"/>
    <undo index="25" exp="ref" v="1" dr="G1685" r="G1687" sId="2"/>
    <undo index="9" exp="ref" v="1" dr="G1685" r="G1687" sId="2"/>
    <undo index="1" exp="ref" v="1" dr="$B1685" r="G1687" sId="2"/>
    <undo index="65535" exp="area" ref3D="1" dr="$F$1:$F$1048576" dn="Z_F75A0FC8_0A1B_4DE0_9A32_5143F6752B3E_.wvu.Cols" sId="2"/>
    <rfmt sheetId="2" xfDxf="1" sqref="A1685:XFD1685" start="0" length="0">
      <dxf>
        <alignment horizontal="center" vertical="center"/>
      </dxf>
    </rfmt>
    <rfmt sheetId="2" sqref="A168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85" start="0" length="0">
      <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85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cc rId="0" sId="2" dxf="1">
      <nc r="D1685" t="inlineStr">
        <is>
          <t>RINÇAGE</t>
        </is>
      </nc>
      <n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ndxf>
    </rcc>
    <rfmt sheetId="2" sqref="E1685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685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685">
        <f>IFERROR(IF(ISERROR(SEARCH("dfgg",$B1728)),IF(H1685="",G1728+ROUNDUP(VLOOKUP(D1685,Feuil2!$B$2:$C$250,2,FALSE)*6,0)/6/24,G1728+ROUNDUP(VLOOKUP(D1685,Feuil2!$B$2:$C$250,2,FALSE)*6,0)/6/24+$I$1),G1728+(11/12/24)),"")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685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85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85" start="0" length="0">
      <dxf>
        <numFmt numFmtId="167" formatCode="dd\.mm\.yyyy;@"/>
      </dxf>
    </rfmt>
  </rrc>
  <rcc rId="2682" sId="2">
    <oc r="G1677">
      <f>IFERROR(IF(ISERROR(SEARCH("dfgg",$B1676)),IF(H1677="",G1676+ROUNDUP(VLOOKUP(D1677,Feuil2!$B$2:$C$250,2,FALSE)*6,0)/6/24,G1676+ROUNDUP(VLOOKUP(D1677,Feuil2!$B$2:$C$250,2,FALSE)*6,0)/6/24+$I$1),G1676+(11/12/24)),"")</f>
    </oc>
    <nc r="G1677">
      <f>IFERROR(IF(ISERROR(SEARCH("dfgg",$B1676)),IF(H1677="",G1676+ROUNDUP(VLOOKUP(D1677,Feuil2!$B$2:$C$250,2,FALSE)*6,0)/6/24,G1676+ROUNDUP(VLOOKUP(D1677,Feuil2!$B$2:$C$250,2,FALSE)*6,0)/6/24+$I$1),G1676+(11/12/24)),"")</f>
    </nc>
  </rcc>
  <rcc rId="2683" sId="2">
    <oc r="G1678">
      <f>IFERROR(IF(ISERROR(SEARCH("dfgg",$B1677)),IF(H1678="",G1677+ROUNDUP(VLOOKUP(D1678,Feuil2!$B$2:$C$250,2,FALSE)*6,0)/6/24,G1677+ROUNDUP(VLOOKUP(D1678,Feuil2!$B$2:$C$250,2,FALSE)*6,0)/6/24+$I$1),G1677+(11/12/24)),"")</f>
    </oc>
    <nc r="G1678">
      <f>IFERROR(IF(ISERROR(SEARCH("dfgg",$B1677)),IF(H1678="",G1677+ROUNDUP(VLOOKUP(D1678,Feuil2!$B$2:$C$250,2,FALSE)*6,0)/6/24,G1677+ROUNDUP(VLOOKUP(D1678,Feuil2!$B$2:$C$250,2,FALSE)*6,0)/6/24+$I$1),G1677+(11/12/24)),"")</f>
    </nc>
  </rcc>
  <rcc rId="2684" sId="2">
    <oc r="G1679">
      <f>IFERROR(IF(ISERROR(SEARCH("dfgg",$B1678)),IF(H1679="",G1678+ROUNDUP(VLOOKUP(D1679,Feuil2!$B$2:$C$250,2,FALSE)*6,0)/6/24,G1678+ROUNDUP(VLOOKUP(D1679,Feuil2!$B$2:$C$250,2,FALSE)*6,0)/6/24+$I$1),G1678+(11/12/24)),"")</f>
    </oc>
    <nc r="G1679">
      <f>IFERROR(IF(ISERROR(SEARCH("dfgg",$B1678)),IF(H1679="",G1678+ROUNDUP(VLOOKUP(D1679,Feuil2!$B$2:$C$250,2,FALSE)*6,0)/6/24,G1678+ROUNDUP(VLOOKUP(D1679,Feuil2!$B$2:$C$250,2,FALSE)*6,0)/6/24+$I$1),G1678+(11/12/24)),"")</f>
    </nc>
  </rcc>
  <rcc rId="2685" sId="2">
    <oc r="G1680">
      <f>IFERROR(IF(ISERROR(SEARCH("dfgg",$B1679)),IF(H1680="",G1679+ROUNDUP(VLOOKUP(D1680,Feuil2!$B$2:$C$250,2,FALSE)*6,0)/6/24,G1679+ROUNDUP(VLOOKUP(D1680,Feuil2!$B$2:$C$250,2,FALSE)*6,0)/6/24+$I$1),G1679+(11/12/24)),"")</f>
    </oc>
    <nc r="G1680">
      <f>IFERROR(IF(ISERROR(SEARCH("dfgg",$B1679)),IF(H1680="",G1679+ROUNDUP(VLOOKUP(D1680,Feuil2!$B$2:$C$250,2,FALSE)*6,0)/6/24,G1679+ROUNDUP(VLOOKUP(D1680,Feuil2!$B$2:$C$250,2,FALSE)*6,0)/6/24+$I$1),G1679+(11/12/24)),"")</f>
    </nc>
  </rcc>
  <rcc rId="2686" sId="2">
    <oc r="G1681">
      <f>IFERROR(IF(ISERROR(SEARCH("dfgg",$B1681)),IF(H1682="",G1681+ROUNDUP(VLOOKUP(D1682,Feuil2!$B$2:$C$250,2,FALSE)*6,0)/6/24,G1681+ROUNDUP(VLOOKUP(D1682,Feuil2!$B$2:$C$250,2,FALSE)*6,0)/6/24+$I$1),G1681+(11/12/24)),"")</f>
    </oc>
    <nc r="G1681">
      <f>IFERROR(IF(ISERROR(SEARCH("dfgg",$B1680)),IF(H1681="",G1680+ROUNDUP(VLOOKUP(D1681,Feuil2!$B$2:$C$250,2,FALSE)*6,0)/6/24,G1680+ROUNDUP(VLOOKUP(D1681,Feuil2!$B$2:$C$250,2,FALSE)*6,0)/6/24+$I$1),G1680+(11/12/24)),"")</f>
    </nc>
  </rcc>
  <rcc rId="2687" sId="2">
    <nc r="G1682">
      <f>IFERROR(IF(ISERROR(SEARCH("dfgg",$B1681)),IF(H1682="",G1681+ROUNDUP(VLOOKUP(D1682,Feuil2!$B$2:$C$250,2,FALSE)*6,0)/6/24,G1681+ROUNDUP(VLOOKUP(D1682,Feuil2!$B$2:$C$250,2,FALSE)*6,0)/6/24+$I$1),G1681+(11/12/24)),"")</f>
    </nc>
  </rcc>
  <rcc rId="2688" sId="2">
    <nc r="G1683">
      <f>IFERROR(IF(ISERROR(SEARCH("dfgg",$B1682)),IF(H1683="",G1682+ROUNDUP(VLOOKUP(D1683,Feuil2!$B$2:$C$250,2,FALSE)*6,0)/6/24,G1682+ROUNDUP(VLOOKUP(D1683,Feuil2!$B$2:$C$250,2,FALSE)*6,0)/6/24+$I$1),G1682+(11/12/24)),"")</f>
    </nc>
  </rcc>
  <rcc rId="2689" sId="2">
    <oc r="G1684">
      <f>IFERROR(IF(ISERROR(SEARCH("dfgg",$B1680)),IF(H1684="",G1680+ROUNDUP(VLOOKUP(D1684,Feuil2!$B$2:$C$250,2,FALSE)*6,0)/6/24,G1680+ROUNDUP(VLOOKUP(D1684,Feuil2!$B$2:$C$250,2,FALSE)*6,0)/6/24+$I$1),G1680+(11/12/24)),"")</f>
    </oc>
    <nc r="G1684">
      <f>IFERROR(IF(ISERROR(SEARCH("dfgg",$B1683)),IF(H1684="",G1683+ROUNDUP(VLOOKUP(D1684,Feuil2!$B$2:$C$250,2,FALSE)*6,0)/6/24,G1683+ROUNDUP(VLOOKUP(D1684,Feuil2!$B$2:$C$250,2,FALSE)*6,0)/6/24+$I$1),G1683+(11/12/24)),"")</f>
    </nc>
  </rcc>
  <rcc rId="2690" sId="2">
    <oc r="G1685">
      <f>IFERROR(IF(ISERROR(SEARCH("dfgg",$B1686)),IF(H1685="",G1686+ROUNDUP(VLOOKUP(D1685,Feuil2!$B$2:$C$250,2,FALSE)*6,0)/6/24,G1686+ROUNDUP(VLOOKUP(D1685,Feuil2!$B$2:$C$250,2,FALSE)*6,0)/6/24+$I$1),G1686+(11/12/24)),"")</f>
    </oc>
    <nc r="G1685">
      <f>IFERROR(IF(ISERROR(SEARCH("dfgg",$B1684)),IF(H1685="",G1684+ROUNDUP(VLOOKUP(D1685,Feuil2!$B$2:$C$250,2,FALSE)*6,0)/6/24,G1684+ROUNDUP(VLOOKUP(D1685,Feuil2!$B$2:$C$250,2,FALSE)*6,0)/6/24+$I$1),G1684+(11/12/24)),"")</f>
    </nc>
  </rcc>
  <rcc rId="2691" sId="2">
    <oc r="G1686">
      <f>IFERROR(IF(ISERROR(SEARCH("dfgg",#REF!)),IF(H1686="",#REF!+ROUNDUP(VLOOKUP(D1686,Feuil2!$B$2:$C$250,2,FALSE)*6,0)/6/24,#REF!+ROUNDUP(VLOOKUP(D1686,Feuil2!$B$2:$C$250,2,FALSE)*6,0)/6/24+$I$1),#REF!+(11/12/24)),"")</f>
    </oc>
    <nc r="G1686">
      <f>IFERROR(IF(ISERROR(SEARCH("dfgg",$B1685)),IF(H1686="",G1685+ROUNDUP(VLOOKUP(D1686,Feuil2!$B$2:$C$250,2,FALSE)*6,0)/6/24,G1685+ROUNDUP(VLOOKUP(D1686,Feuil2!$B$2:$C$250,2,FALSE)*6,0)/6/24+$I$1),G1685+(11/12/24)),"")</f>
    </nc>
  </rcc>
  <rcc rId="2692" sId="2">
    <oc r="G1687">
      <f>IFERROR(IF(ISERROR(SEARCH("dfgg",$B1685)),IF(H1687="",G1685+ROUNDUP(VLOOKUP(D1687,Feuil2!$B$2:$C$250,2,FALSE)*6,0)/6/24,G1685+ROUNDUP(VLOOKUP(D1687,Feuil2!$B$2:$C$250,2,FALSE)*6,0)/6/24+$I$1),G1685+(11/12/24)),"")</f>
    </oc>
    <nc r="G1687">
      <f>IFERROR(IF(ISERROR(SEARCH("dfgg",$B1686)),IF(H1687="",G1686+ROUNDUP(VLOOKUP(D1687,Feuil2!$B$2:$C$250,2,FALSE)*6,0)/6/24,G1686+ROUNDUP(VLOOKUP(D1687,Feuil2!$B$2:$C$250,2,FALSE)*6,0)/6/24+$I$1),G1686+(11/12/24)),"")</f>
    </nc>
  </rcc>
  <rcc rId="2693" sId="2">
    <oc r="G1688">
      <f>IFERROR(IF(ISERROR(SEARCH("dfgg",$B1687)),IF(H1688="",G1687+ROUNDUP(VLOOKUP(D1688,Feuil2!$B$2:$C$250,2,FALSE)*6,0)/6/24,G1687+ROUNDUP(VLOOKUP(D1688,Feuil2!$B$2:$C$250,2,FALSE)*6,0)/6/24+$I$1),G1687+(11/12/24)),"")</f>
    </oc>
    <nc r="G1688">
      <f>IFERROR(IF(ISERROR(SEARCH("dfgg",$B1687)),IF(H1688="",G1687+ROUNDUP(VLOOKUP(D1688,Feuil2!$B$2:$C$250,2,FALSE)*6,0)/6/24,G1687+ROUNDUP(VLOOKUP(D1688,Feuil2!$B$2:$C$250,2,FALSE)*6,0)/6/24+$I$1),G1687+(11/12/24)),"")</f>
    </nc>
  </rcc>
  <rcc rId="2694" sId="2">
    <oc r="G1689">
      <f>IFERROR(IF(ISERROR(SEARCH("dfgg",$B1688)),IF(H1689="",G1688+ROUNDUP(VLOOKUP(D1689,Feuil2!$B$2:$C$250,2,FALSE)*6,0)/6/24,G1688+ROUNDUP(VLOOKUP(D1689,Feuil2!$B$2:$C$250,2,FALSE)*6,0)/6/24+$I$1),G1688+(11/12/24)),"")</f>
    </oc>
    <nc r="G1689">
      <f>IFERROR(IF(ISERROR(SEARCH("dfgg",$B1688)),IF(H1689="",G1688+ROUNDUP(VLOOKUP(D1689,Feuil2!$B$2:$C$250,2,FALSE)*6,0)/6/24,G1688+ROUNDUP(VLOOKUP(D1689,Feuil2!$B$2:$C$250,2,FALSE)*6,0)/6/24+$I$1),G1688+(11/12/24)),"")</f>
    </nc>
  </rcc>
  <rcc rId="2695" sId="2">
    <oc r="G1690">
      <f>IFERROR(IF(ISERROR(SEARCH("dfgg",$B1689)),IF(H1690="",G1689+ROUNDUP(VLOOKUP(D1690,Feuil2!$B$2:$C$250,2,FALSE)*6,0)/6/24,G1689+ROUNDUP(VLOOKUP(D1690,Feuil2!$B$2:$C$250,2,FALSE)*6,0)/6/24+$I$1),G1689+(11/12/24)),"")</f>
    </oc>
    <nc r="G1690">
      <f>IFERROR(IF(ISERROR(SEARCH("dfgg",$B1689)),IF(H1690="",G1689+ROUNDUP(VLOOKUP(D1690,Feuil2!$B$2:$C$250,2,FALSE)*6,0)/6/24,G1689+ROUNDUP(VLOOKUP(D1690,Feuil2!$B$2:$C$250,2,FALSE)*6,0)/6/24+$I$1),G1689+(11/12/24)),"")</f>
    </nc>
  </rcc>
  <rcc rId="2696" sId="2">
    <oc r="G1691">
      <f>IFERROR(IF(ISERROR(SEARCH("dfgg",$B1690)),IF(H1691="",G1690+ROUNDUP(VLOOKUP(D1691,Feuil2!$B$2:$C$250,2,FALSE)*6,0)/6/24,G1690+ROUNDUP(VLOOKUP(D1691,Feuil2!$B$2:$C$250,2,FALSE)*6,0)/6/24+$I$1),G1690+(11/12/24)),"")</f>
    </oc>
    <nc r="G1691">
      <f>IFERROR(IF(ISERROR(SEARCH("dfgg",$B1690)),IF(H1691="",G1690+ROUNDUP(VLOOKUP(D1691,Feuil2!$B$2:$C$250,2,FALSE)*6,0)/6/24,G1690+ROUNDUP(VLOOKUP(D1691,Feuil2!$B$2:$C$250,2,FALSE)*6,0)/6/24+$I$1),G1690+(11/12/24)),"")</f>
    </nc>
  </rcc>
  <rcc rId="2697" sId="2">
    <oc r="G1692">
      <f>IFERROR(IF(ISERROR(SEARCH("dfgg",$B1691)),IF(H1692="",G1691+ROUNDUP(VLOOKUP(D1692,Feuil2!$B$2:$C$250,2,FALSE)*6,0)/6/24,G1691+ROUNDUP(VLOOKUP(D1692,Feuil2!$B$2:$C$250,2,FALSE)*6,0)/6/24+$I$1),G1691+(11/12/24)),"")</f>
    </oc>
    <nc r="G1692">
      <f>IFERROR(IF(ISERROR(SEARCH("dfgg",$B1691)),IF(H1692="",G1691+ROUNDUP(VLOOKUP(D1692,Feuil2!$B$2:$C$250,2,FALSE)*6,0)/6/24,G1691+ROUNDUP(VLOOKUP(D1692,Feuil2!$B$2:$C$250,2,FALSE)*6,0)/6/24+$I$1),G1691+(11/12/24)),"")</f>
    </nc>
  </rcc>
  <rcc rId="2698" sId="2">
    <nc r="D1682">
      <v>22000155</v>
    </nc>
  </rcc>
  <rfmt sheetId="2" sqref="B1684:B1690" start="0" length="2147483647">
    <dxf>
      <font>
        <color theme="1"/>
      </font>
    </dxf>
  </rfmt>
  <rcc rId="2699" sId="2" xfDxf="1" dxf="1">
    <nc r="C1682">
      <v>3388431</v>
    </nc>
    <ndxf>
      <font>
        <sz val="12"/>
        <color rgb="FF000000"/>
        <name val="Verdana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700" sId="2" xfDxf="1" dxf="1">
    <nc r="B1682" t="inlineStr">
      <is>
        <t>SCE Fraise C12 FUT/0349</t>
      </is>
    </nc>
    <ndxf>
      <font>
        <sz val="12"/>
        <name val="Verdana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top style="thin">
          <color indexed="64"/>
        </top>
      </border>
    </ndxf>
  </rcc>
  <rrc rId="2701" sId="2" ref="A1728:XFD1728" action="insertRow">
    <undo index="65535" exp="area" ref3D="1" dr="$F$1:$F$1048576" dn="Z_F75A0FC8_0A1B_4DE0_9A32_5143F6752B3E_.wvu.Cols" sId="2"/>
  </rrc>
  <rfmt sheetId="2" sqref="B1728" start="0" length="0">
    <dxf>
      <font>
        <b/>
        <sz val="12"/>
        <color rgb="FFFF0000"/>
        <name val="Verdana"/>
      </font>
      <fill>
        <patternFill>
          <bgColor theme="9" tint="0.59999389629810485"/>
        </patternFill>
      </fill>
    </dxf>
  </rfmt>
  <rfmt sheetId="2" sqref="C1728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</dxf>
  </rfmt>
  <rcc rId="2702" sId="2" odxf="1" dxf="1">
    <nc r="D1728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000000"/>
        <name val="Verdana"/>
      </font>
      <fill>
        <patternFill>
          <bgColor theme="9" tint="0.59999389629810485"/>
        </patternFill>
      </fill>
    </ndxf>
  </rcc>
  <rfmt sheetId="2" sqref="E1728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</dxf>
  </rfmt>
  <rfmt sheetId="2" sqref="F1728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fmt sheetId="2" sqref="I1728" start="0" length="0">
    <dxf>
      <font>
        <sz val="12"/>
        <name val="MS Sans Serif"/>
      </font>
    </dxf>
  </rfmt>
  <rcc rId="2703" sId="2">
    <oc r="G1720">
      <f>IFERROR(IF(ISERROR(SEARCH("dfgg",$B1719)),IF(H1720="",G1719+ROUNDUP(VLOOKUP(D1720,Feuil2!$B$2:$C$250,2,FALSE)*6,0)/6/24,G1719+ROUNDUP(VLOOKUP(D1720,Feuil2!$B$2:$C$250,2,FALSE)*6,0)/6/24+$I$1),G1719+(11/12/24)),"")</f>
    </oc>
    <nc r="G1720">
      <f>IFERROR(IF(ISERROR(SEARCH("dfgg",$B1719)),IF(H1720="",G1719+ROUNDUP(VLOOKUP(D1720,Feuil2!$B$2:$C$250,2,FALSE)*6,0)/6/24,G1719+ROUNDUP(VLOOKUP(D1720,Feuil2!$B$2:$C$250,2,FALSE)*6,0)/6/24+$I$1),G1719+(11/12/24)),"")</f>
    </nc>
  </rcc>
  <rcc rId="2704" sId="2">
    <oc r="G1721">
      <f>IFERROR(IF(ISERROR(SEARCH("dfgg",$B1720)),IF(H1721="",G1720+ROUNDUP(VLOOKUP(D1721,Feuil2!$B$2:$C$250,2,FALSE)*6,0)/6/24,G1720+ROUNDUP(VLOOKUP(D1721,Feuil2!$B$2:$C$250,2,FALSE)*6,0)/6/24+$I$1),G1720+(11/12/24)),"")</f>
    </oc>
    <nc r="G1721">
      <f>IFERROR(IF(ISERROR(SEARCH("dfgg",$B1720)),IF(H1721="",G1720+ROUNDUP(VLOOKUP(D1721,Feuil2!$B$2:$C$250,2,FALSE)*6,0)/6/24,G1720+ROUNDUP(VLOOKUP(D1721,Feuil2!$B$2:$C$250,2,FALSE)*6,0)/6/24+$I$1),G1720+(11/12/24)),"")</f>
    </nc>
  </rcc>
  <rcc rId="2705" sId="2">
    <oc r="G1722">
      <f>IFERROR(IF(ISERROR(SEARCH("dfgg",$B1721)),IF(H1722="",G1721+ROUNDUP(VLOOKUP(D1722,Feuil2!$B$2:$C$250,2,FALSE)*6,0)/6/24,G1721+ROUNDUP(VLOOKUP(D1722,Feuil2!$B$2:$C$250,2,FALSE)*6,0)/6/24+$I$1),G1721+(11/12/24)),"")</f>
    </oc>
    <nc r="G1722">
      <f>IFERROR(IF(ISERROR(SEARCH("dfgg",$B1721)),IF(H1722="",G1721+ROUNDUP(VLOOKUP(D1722,Feuil2!$B$2:$C$250,2,FALSE)*6,0)/6/24,G1721+ROUNDUP(VLOOKUP(D1722,Feuil2!$B$2:$C$250,2,FALSE)*6,0)/6/24+$I$1),G1721+(11/12/24)),"")</f>
    </nc>
  </rcc>
  <rcc rId="2706" sId="2">
    <oc r="G1723">
      <f>IFERROR(IF(ISERROR(SEARCH("dfgg",$B1722)),IF(H1723="",G1722+ROUNDUP(VLOOKUP(D1723,Feuil2!$B$2:$C$250,2,FALSE)*6,0)/6/24,G1722+ROUNDUP(VLOOKUP(D1723,Feuil2!$B$2:$C$250,2,FALSE)*6,0)/6/24+$I$1),G1722+(11/12/24)),"")</f>
    </oc>
    <nc r="G1723">
      <f>IFERROR(IF(ISERROR(SEARCH("dfgg",$B1722)),IF(H1723="",G1722+ROUNDUP(VLOOKUP(D1723,Feuil2!$B$2:$C$250,2,FALSE)*6,0)/6/24,G1722+ROUNDUP(VLOOKUP(D1723,Feuil2!$B$2:$C$250,2,FALSE)*6,0)/6/24+$I$1),G1722+(11/12/24)),"")</f>
    </nc>
  </rcc>
  <rcc rId="2707" sId="2">
    <oc r="G1724">
      <f>IFERROR(IF(ISERROR(SEARCH("dfgg",$B1723)),IF(H1724="",G1723+ROUNDUP(VLOOKUP(D1724,Feuil2!$B$2:$C$250,2,FALSE)*6,0)/6/24,G1723+ROUNDUP(VLOOKUP(D1724,Feuil2!$B$2:$C$250,2,FALSE)*6,0)/6/24+$I$1),G1723+(11/12/24)),"")</f>
    </oc>
    <nc r="G1724">
      <f>IFERROR(IF(ISERROR(SEARCH("dfgg",$B1723)),IF(H1724="",G1723+ROUNDUP(VLOOKUP(D1724,Feuil2!$B$2:$C$250,2,FALSE)*6,0)/6/24,G1723+ROUNDUP(VLOOKUP(D1724,Feuil2!$B$2:$C$250,2,FALSE)*6,0)/6/24+$I$1),G1723+(11/12/24)),"")</f>
    </nc>
  </rcc>
  <rcc rId="2708" sId="2">
    <oc r="G1725">
      <f>IFERROR(IF(ISERROR(SEARCH("dfgg",$B1724)),IF(H1725="",G1724+ROUNDUP(VLOOKUP(D1725,Feuil2!$B$2:$C$250,2,FALSE)*6,0)/6/24,G1724+ROUNDUP(VLOOKUP(D1725,Feuil2!$B$2:$C$250,2,FALSE)*6,0)/6/24+$I$1),G1724+(11/12/24)),"")</f>
    </oc>
    <nc r="G1725">
      <f>IFERROR(IF(ISERROR(SEARCH("dfgg",$B1724)),IF(H1725="",G1724+ROUNDUP(VLOOKUP(D1725,Feuil2!$B$2:$C$250,2,FALSE)*6,0)/6/24,G1724+ROUNDUP(VLOOKUP(D1725,Feuil2!$B$2:$C$250,2,FALSE)*6,0)/6/24+$I$1),G1724+(11/12/24)),"")</f>
    </nc>
  </rcc>
  <rcc rId="2709" sId="2">
    <oc r="G1726">
      <f>IFERROR(IF(ISERROR(SEARCH("dfgg",$B1681)),IF(H1726="",G1681+ROUNDUP(VLOOKUP(D1726,Feuil2!$B$2:$C$250,2,FALSE)*6,0)/6/24,G1681+ROUNDUP(VLOOKUP(D1726,Feuil2!$B$2:$C$250,2,FALSE)*6,0)/6/24+$I$1),G1681+(11/12/24)),"")</f>
    </oc>
    <nc r="G1726">
      <f>IFERROR(IF(ISERROR(SEARCH("dfgg",$B1725)),IF(H1726="",G1725+ROUNDUP(VLOOKUP(D1726,Feuil2!$B$2:$C$250,2,FALSE)*6,0)/6/24,G1725+ROUNDUP(VLOOKUP(D1726,Feuil2!$B$2:$C$250,2,FALSE)*6,0)/6/24+$I$1),G1725+(11/12/24)),"")</f>
    </nc>
  </rcc>
  <rcc rId="2710" sId="2">
    <oc r="G1727">
      <f>IFERROR(IF(ISERROR(SEARCH("dfgg",$B1726)),IF(H1727="",G1726+ROUNDUP(VLOOKUP(D1727,Feuil2!$B$2:$C$250,2,FALSE)*6,0)/6/24,G1726+ROUNDUP(VLOOKUP(D1727,Feuil2!$B$2:$C$250,2,FALSE)*6,0)/6/24+$I$1),G1726+(11/12/24)),"")</f>
    </oc>
    <nc r="G1727">
      <f>IFERROR(IF(ISERROR(SEARCH("dfgg",$B1726)),IF(H1727="",G1726+ROUNDUP(VLOOKUP(D1727,Feuil2!$B$2:$C$250,2,FALSE)*6,0)/6/24,G1726+ROUNDUP(VLOOKUP(D1727,Feuil2!$B$2:$C$250,2,FALSE)*6,0)/6/24+$I$1),G1726+(11/12/24)),"")</f>
    </nc>
  </rcc>
  <rcc rId="2711" sId="2">
    <nc r="G1728">
      <f>IFERROR(IF(ISERROR(SEARCH("dfgg",$B1727)),IF(H1728="",G1727+ROUNDUP(VLOOKUP(D1728,Feuil2!$B$2:$C$250,2,FALSE)*6,0)/6/24,G1727+ROUNDUP(VLOOKUP(D1728,Feuil2!$B$2:$C$250,2,FALSE)*6,0)/6/24+$I$1),G1727+(11/12/24)),"")</f>
    </nc>
  </rcc>
  <rcc rId="2712" sId="2">
    <oc r="G1729">
      <f>IFERROR(IF(ISERROR(SEARCH("dfgg",$B1725)),IF(H1729="",G1725+ROUNDUP(VLOOKUP(D1729,Feuil2!$B$2:$C$250,2,FALSE)*6,0)/6/24,G1725+ROUNDUP(VLOOKUP(D1729,Feuil2!$B$2:$C$250,2,FALSE)*6,0)/6/24+$I$1),G1725+(11/12/24)),"")</f>
    </oc>
    <nc r="G1729">
      <f>IFERROR(IF(ISERROR(SEARCH("dfgg",$B1728)),IF(H1729="",G1728+ROUNDUP(VLOOKUP(D1729,Feuil2!$B$2:$C$250,2,FALSE)*6,0)/6/24,G1728+ROUNDUP(VLOOKUP(D1729,Feuil2!$B$2:$C$250,2,FALSE)*6,0)/6/24+$I$1),G1728+(11/12/24)),"")</f>
    </nc>
  </rcc>
  <rcc rId="2713" sId="2">
    <oc r="G1730">
      <f>IFERROR(IF(ISERROR(SEARCH("dfgg",$B1729)),IF(H1730="",G1729+ROUNDUP(VLOOKUP(D1730,Feuil2!$B$2:$C$250,2,FALSE)*6,0)/6/24,G1729+ROUNDUP(VLOOKUP(D1730,Feuil2!$B$2:$C$250,2,FALSE)*6,0)/6/24+$I$1),G1729+(11/12/24)),"")</f>
    </oc>
    <nc r="G1730">
      <f>IFERROR(IF(ISERROR(SEARCH("dfgg",$B1729)),IF(H1730="",G1729+ROUNDUP(VLOOKUP(D1730,Feuil2!$B$2:$C$250,2,FALSE)*6,0)/6/24,G1729+ROUNDUP(VLOOKUP(D1730,Feuil2!$B$2:$C$250,2,FALSE)*6,0)/6/24+$I$1),G1729+(11/12/24)),"")</f>
    </nc>
  </rcc>
  <rcc rId="2714" sId="2">
    <oc r="G1731">
      <f>IFERROR(IF(ISERROR(SEARCH("dfgg",$B1730)),IF(H1731="",G1730+ROUNDUP(VLOOKUP(D1731,Feuil2!$B$2:$C$250,2,FALSE)*6,0)/6/24,G1730+ROUNDUP(VLOOKUP(D1731,Feuil2!$B$2:$C$250,2,FALSE)*6,0)/6/24+$I$1),G1730+(11/12/24)),"")</f>
    </oc>
    <nc r="G1731">
      <f>IFERROR(IF(ISERROR(SEARCH("dfgg",$B1730)),IF(H1731="",G1730+ROUNDUP(VLOOKUP(D1731,Feuil2!$B$2:$C$250,2,FALSE)*6,0)/6/24,G1730+ROUNDUP(VLOOKUP(D1731,Feuil2!$B$2:$C$250,2,FALSE)*6,0)/6/24+$I$1),G1730+(11/12/24)),"")</f>
    </nc>
  </rcc>
  <rcc rId="2715" sId="2">
    <oc r="G1732">
      <f>IFERROR(IF(ISERROR(SEARCH("dfgg",$B1731)),IF(H1732="",G1731+ROUNDUP(VLOOKUP(D1732,Feuil2!$B$2:$C$250,2,FALSE)*6,0)/6/24,G1731+ROUNDUP(VLOOKUP(D1732,Feuil2!$B$2:$C$250,2,FALSE)*6,0)/6/24+$I$1),G1731+(11/12/24)),"")</f>
    </oc>
    <nc r="G1732">
      <f>IFERROR(IF(ISERROR(SEARCH("dfgg",$B1731)),IF(H1732="",G1731+ROUNDUP(VLOOKUP(D1732,Feuil2!$B$2:$C$250,2,FALSE)*6,0)/6/24,G1731+ROUNDUP(VLOOKUP(D1732,Feuil2!$B$2:$C$250,2,FALSE)*6,0)/6/24+$I$1),G1731+(11/12/24)),"")</f>
    </nc>
  </rcc>
  <rcc rId="2716" sId="2">
    <oc r="G1733">
      <f>IFERROR(IF(ISERROR(SEARCH("dfgg",$B1732)),IF(H1733="",G1732+ROUNDUP(VLOOKUP(D1733,Feuil2!$B$2:$C$250,2,FALSE)*6,0)/6/24,G1732+ROUNDUP(VLOOKUP(D1733,Feuil2!$B$2:$C$250,2,FALSE)*6,0)/6/24+$I$1),G1732+(11/12/24)),"")</f>
    </oc>
    <nc r="G1733">
      <f>IFERROR(IF(ISERROR(SEARCH("dfgg",$B1732)),IF(H1733="",G1732+ROUNDUP(VLOOKUP(D1733,Feuil2!$B$2:$C$250,2,FALSE)*6,0)/6/24,G1732+ROUNDUP(VLOOKUP(D1733,Feuil2!$B$2:$C$250,2,FALSE)*6,0)/6/24+$I$1),G1732+(11/12/24)),"")</f>
    </nc>
  </rcc>
  <rcc rId="2717" sId="2">
    <oc r="G1734">
      <f>IFERROR(IF(ISERROR(SEARCH("dfgg",$B1733)),IF(H1734="",G1733+ROUNDUP(VLOOKUP(D1734,Feuil2!$B$2:$C$250,2,FALSE)*6,0)/6/24,G1733+ROUNDUP(VLOOKUP(D1734,Feuil2!$B$2:$C$250,2,FALSE)*6,0)/6/24+$I$1),G1733+(11/12/24)),"")</f>
    </oc>
    <nc r="G1734">
      <f>IFERROR(IF(ISERROR(SEARCH("dfgg",$B1733)),IF(H1734="",G1733+ROUNDUP(VLOOKUP(D1734,Feuil2!$B$2:$C$250,2,FALSE)*6,0)/6/24,G1733+ROUNDUP(VLOOKUP(D1734,Feuil2!$B$2:$C$250,2,FALSE)*6,0)/6/24+$I$1),G1733+(11/12/24)),"")</f>
    </nc>
  </rcc>
  <rcc rId="2718" sId="2">
    <oc r="G1735">
      <f>IFERROR(IF(ISERROR(SEARCH("dfgg",$B1734)),IF(H1735="",G1734+ROUNDUP(VLOOKUP(D1735,Feuil2!$B$2:$C$250,2,FALSE)*6,0)/6/24,G1734+ROUNDUP(VLOOKUP(D1735,Feuil2!$B$2:$C$250,2,FALSE)*6,0)/6/24+$I$1),G1734+(11/12/24)),"")</f>
    </oc>
    <nc r="G1735">
      <f>IFERROR(IF(ISERROR(SEARCH("dfgg",$B1734)),IF(H1735="",G1734+ROUNDUP(VLOOKUP(D1735,Feuil2!$B$2:$C$250,2,FALSE)*6,0)/6/24,G1734+ROUNDUP(VLOOKUP(D1735,Feuil2!$B$2:$C$250,2,FALSE)*6,0)/6/24+$I$1),G1734+(11/12/24)),"")</f>
    </nc>
  </rcc>
  <rcc rId="2719" sId="2">
    <oc r="G1736">
      <f>IFERROR(IF(ISERROR(SEARCH("dfgg",$B1735)),IF(H1736="",G1735+ROUNDUP(VLOOKUP(D1736,Feuil2!$B$2:$C$250,2,FALSE)*6,0)/6/24,G1735+ROUNDUP(VLOOKUP(D1736,Feuil2!$B$2:$C$250,2,FALSE)*6,0)/6/24+$I$1),G1735+(11/12/24)),"")</f>
    </oc>
    <nc r="G1736">
      <f>IFERROR(IF(ISERROR(SEARCH("dfgg",$B1735)),IF(H1736="",G1735+ROUNDUP(VLOOKUP(D1736,Feuil2!$B$2:$C$250,2,FALSE)*6,0)/6/24,G1735+ROUNDUP(VLOOKUP(D1736,Feuil2!$B$2:$C$250,2,FALSE)*6,0)/6/24+$I$1),G1735+(11/12/24)),"")</f>
    </nc>
  </rcc>
  <rcc rId="2720" sId="2">
    <oc r="G1737">
      <f>IFERROR(IF(ISERROR(SEARCH("dfgg",$B1736)),IF(H1737="",G1736+ROUNDUP(VLOOKUP(D1737,Feuil2!$B$2:$C$250,2,FALSE)*6,0)/6/24,G1736+ROUNDUP(VLOOKUP(D1737,Feuil2!$B$2:$C$250,2,FALSE)*6,0)/6/24+$I$1),G1736+(11/12/24)),"")</f>
    </oc>
    <nc r="G1737">
      <f>IFERROR(IF(ISERROR(SEARCH("dfgg",$B1736)),IF(H1737="",G1736+ROUNDUP(VLOOKUP(D1737,Feuil2!$B$2:$C$250,2,FALSE)*6,0)/6/24,G1736+ROUNDUP(VLOOKUP(D1737,Feuil2!$B$2:$C$250,2,FALSE)*6,0)/6/24+$I$1),G1736+(11/12/24)),"")</f>
    </nc>
  </rcc>
  <rcc rId="2721" sId="2">
    <oc r="G1738">
      <f>IFERROR(IF(ISERROR(SEARCH("dfgg",$B1737)),IF(H1738="",G1737+ROUNDUP(VLOOKUP(D1738,Feuil2!$B$2:$C$250,2,FALSE)*6,0)/6/24,G1737+ROUNDUP(VLOOKUP(D1738,Feuil2!$B$2:$C$250,2,FALSE)*6,0)/6/24+$I$1),G1737+(11/12/24)),"")</f>
    </oc>
    <nc r="G1738">
      <f>IFERROR(IF(ISERROR(SEARCH("dfgg",$B1737)),IF(H1738="",G1737+ROUNDUP(VLOOKUP(D1738,Feuil2!$B$2:$C$250,2,FALSE)*6,0)/6/24,G1737+ROUNDUP(VLOOKUP(D1738,Feuil2!$B$2:$C$250,2,FALSE)*6,0)/6/24+$I$1),G1737+(11/12/24)),"")</f>
    </nc>
  </rcc>
  <rcc rId="2722" sId="2">
    <oc r="G1739">
      <f>IFERROR(IF(ISERROR(SEARCH("dfgg",$B1738)),IF(H1739="",G1738+ROUNDUP(VLOOKUP(D1739,Feuil2!$B$2:$C$250,2,FALSE)*6,0)/6/24,G1738+ROUNDUP(VLOOKUP(D1739,Feuil2!$B$2:$C$250,2,FALSE)*6,0)/6/24+$I$1),G1738+(11/12/24)),"")</f>
    </oc>
    <nc r="G1739">
      <f>IFERROR(IF(ISERROR(SEARCH("dfgg",$B1738)),IF(H1739="",G1738+ROUNDUP(VLOOKUP(D1739,Feuil2!$B$2:$C$250,2,FALSE)*6,0)/6/24,G1738+ROUNDUP(VLOOKUP(D1739,Feuil2!$B$2:$C$250,2,FALSE)*6,0)/6/24+$I$1),G1738+(11/12/24)),"")</f>
    </nc>
  </rcc>
  <rcc rId="2723" sId="2">
    <oc r="G1740">
      <f>IFERROR(IF(ISERROR(SEARCH("dfgg",$B1739)),IF(H1740="",G1739+ROUNDUP(VLOOKUP(D1740,Feuil2!$B$2:$C$250,2,FALSE)*6,0)/6/24,G1739+ROUNDUP(VLOOKUP(D1740,Feuil2!$B$2:$C$250,2,FALSE)*6,0)/6/24+$I$1),G1739+(11/12/24)),"")</f>
    </oc>
    <nc r="G1740">
      <f>IFERROR(IF(ISERROR(SEARCH("dfgg",$B1739)),IF(H1740="",G1739+ROUNDUP(VLOOKUP(D1740,Feuil2!$B$2:$C$250,2,FALSE)*6,0)/6/24,G1739+ROUNDUP(VLOOKUP(D1740,Feuil2!$B$2:$C$250,2,FALSE)*6,0)/6/24+$I$1),G1739+(11/12/24)),"")</f>
    </nc>
  </rcc>
  <rcc rId="2724" sId="2">
    <oc r="G1741">
      <f>IFERROR(IF(ISERROR(SEARCH("dfgg",$B1740)),IF(H1741="",G1740+ROUNDUP(VLOOKUP(D1741,Feuil2!$B$2:$C$250,2,FALSE)*6,0)/6/24,G1740+ROUNDUP(VLOOKUP(D1741,Feuil2!$B$2:$C$250,2,FALSE)*6,0)/6/24+$I$1),G1740+(11/12/24)),"")</f>
    </oc>
    <nc r="G1741">
      <f>IFERROR(IF(ISERROR(SEARCH("dfgg",$B1740)),IF(H1741="",G1740+ROUNDUP(VLOOKUP(D1741,Feuil2!$B$2:$C$250,2,FALSE)*6,0)/6/24,G1740+ROUNDUP(VLOOKUP(D1741,Feuil2!$B$2:$C$250,2,FALSE)*6,0)/6/24+$I$1),G1740+(11/12/24)),"")</f>
    </nc>
  </rcc>
  <rcc rId="2725" sId="2">
    <oc r="G1742">
      <f>IFERROR(IF(ISERROR(SEARCH("dfgg",$B1741)),IF(H1742="",G1741+ROUNDUP(VLOOKUP(D1742,Feuil2!$B$2:$C$250,2,FALSE)*6,0)/6/24,G1741+ROUNDUP(VLOOKUP(D1742,Feuil2!$B$2:$C$250,2,FALSE)*6,0)/6/24+$I$1),G1741+(11/12/24)),"")</f>
    </oc>
    <nc r="G1742">
      <f>IFERROR(IF(ISERROR(SEARCH("dfgg",$B1741)),IF(H1742="",G1741+ROUNDUP(VLOOKUP(D1742,Feuil2!$B$2:$C$250,2,FALSE)*6,0)/6/24,G1741+ROUNDUP(VLOOKUP(D1742,Feuil2!$B$2:$C$250,2,FALSE)*6,0)/6/24+$I$1),G1741+(11/12/24)),"")</f>
    </nc>
  </rcc>
  <rcc rId="2726" sId="2">
    <oc r="G1743">
      <f>IFERROR(IF(ISERROR(SEARCH("dfgg",$B1742)),IF(H1743="",G1742+ROUNDUP(VLOOKUP(D1743,Feuil2!$B$2:$C$250,2,FALSE)*6,0)/6/24,G1742+ROUNDUP(VLOOKUP(D1743,Feuil2!$B$2:$C$250,2,FALSE)*6,0)/6/24+$I$1),G1742+(11/12/24)),"")</f>
    </oc>
    <nc r="G1743">
      <f>IFERROR(IF(ISERROR(SEARCH("dfgg",$B1742)),IF(H1743="",G1742+ROUNDUP(VLOOKUP(D1743,Feuil2!$B$2:$C$250,2,FALSE)*6,0)/6/24,G1742+ROUNDUP(VLOOKUP(D1743,Feuil2!$B$2:$C$250,2,FALSE)*6,0)/6/24+$I$1),G1742+(11/12/24)),"")</f>
    </nc>
  </rcc>
  <rcc rId="2727" sId="2">
    <oc r="G1744">
      <f>IFERROR(IF(ISERROR(SEARCH("dfgg",$B1743)),IF(H1744="",G1743+ROUNDUP(VLOOKUP(D1744,Feuil2!$B$2:$C$250,2,FALSE)*6,0)/6/24,G1743+ROUNDUP(VLOOKUP(D1744,Feuil2!$B$2:$C$250,2,FALSE)*6,0)/6/24+$I$1),G1743+(11/12/24)),"")</f>
    </oc>
    <nc r="G1744">
      <f>IFERROR(IF(ISERROR(SEARCH("dfgg",$B1743)),IF(H1744="",G1743+ROUNDUP(VLOOKUP(D1744,Feuil2!$B$2:$C$250,2,FALSE)*6,0)/6/24,G1743+ROUNDUP(VLOOKUP(D1744,Feuil2!$B$2:$C$250,2,FALSE)*6,0)/6/24+$I$1),G1743+(11/12/24)),"")</f>
    </nc>
  </rcc>
  <rcc rId="2728" sId="2">
    <oc r="G1745">
      <f>IFERROR(IF(ISERROR(SEARCH("dfgg",$B1744)),IF(H1745="",G1744+ROUNDUP(VLOOKUP(D1745,Feuil2!$B$2:$C$250,2,FALSE)*6,0)/6/24,G1744+ROUNDUP(VLOOKUP(D1745,Feuil2!$B$2:$C$250,2,FALSE)*6,0)/6/24+$I$1),G1744+(11/12/24)),"")</f>
    </oc>
    <nc r="G1745">
      <f>IFERROR(IF(ISERROR(SEARCH("dfgg",$B1744)),IF(H1745="",G1744+ROUNDUP(VLOOKUP(D1745,Feuil2!$B$2:$C$250,2,FALSE)*6,0)/6/24,G1744+ROUNDUP(VLOOKUP(D1745,Feuil2!$B$2:$C$250,2,FALSE)*6,0)/6/24+$I$1),G1744+(11/12/24)),"")</f>
    </nc>
  </rcc>
  <rcc rId="2729" sId="2">
    <oc r="G1746">
      <f>IFERROR(IF(ISERROR(SEARCH("dfgg",$B1745)),IF(H1746="",G1745+ROUNDUP(VLOOKUP(D1746,Feuil2!$B$2:$C$250,2,FALSE)*6,0)/6/24,G1745+ROUNDUP(VLOOKUP(D1746,Feuil2!$B$2:$C$250,2,FALSE)*6,0)/6/24+$I$1),G1745+(11/12/24)),"")</f>
    </oc>
    <nc r="G1746">
      <f>IFERROR(IF(ISERROR(SEARCH("dfgg",$B1745)),IF(H1746="",G1745+ROUNDUP(VLOOKUP(D1746,Feuil2!$B$2:$C$250,2,FALSE)*6,0)/6/24,G1745+ROUNDUP(VLOOKUP(D1746,Feuil2!$B$2:$C$250,2,FALSE)*6,0)/6/24+$I$1),G1745+(11/12/24)),"")</f>
    </nc>
  </rcc>
  <rcc rId="2730" sId="2">
    <oc r="G1747">
      <f>IFERROR(IF(ISERROR(SEARCH("dfgg",$B1746)),IF(H1747="",G1746+ROUNDUP(VLOOKUP(D1747,Feuil2!$B$2:$C$250,2,FALSE)*6,0)/6/24,G1746+ROUNDUP(VLOOKUP(D1747,Feuil2!$B$2:$C$250,2,FALSE)*6,0)/6/24+$I$1),G1746+(11/12/24)),"")</f>
    </oc>
    <nc r="G1747">
      <f>IFERROR(IF(ISERROR(SEARCH("dfgg",$B1746)),IF(H1747="",G1746+ROUNDUP(VLOOKUP(D1747,Feuil2!$B$2:$C$250,2,FALSE)*6,0)/6/24,G1746+ROUNDUP(VLOOKUP(D1747,Feuil2!$B$2:$C$250,2,FALSE)*6,0)/6/24+$I$1),G1746+(11/12/24)),"")</f>
    </nc>
  </rcc>
  <rcc rId="2731" sId="2">
    <oc r="G1748">
      <f>IFERROR(IF(ISERROR(SEARCH("dfgg",$B1747)),IF(H1748="",G1747+ROUNDUP(VLOOKUP(D1748,Feuil2!$B$2:$C$250,2,FALSE)*6,0)/6/24,G1747+ROUNDUP(VLOOKUP(D1748,Feuil2!$B$2:$C$250,2,FALSE)*6,0)/6/24+$I$1),G1747+(11/12/24)),"")</f>
    </oc>
    <nc r="G1748">
      <f>IFERROR(IF(ISERROR(SEARCH("dfgg",$B1747)),IF(H1748="",G1747+ROUNDUP(VLOOKUP(D1748,Feuil2!$B$2:$C$250,2,FALSE)*6,0)/6/24,G1747+ROUNDUP(VLOOKUP(D1748,Feuil2!$B$2:$C$250,2,FALSE)*6,0)/6/24+$I$1),G1747+(11/12/24)),"")</f>
    </nc>
  </rcc>
  <rcc rId="2732" sId="2">
    <oc r="G1749">
      <f>IFERROR(IF(ISERROR(SEARCH("dfgg",$B1748)),IF(H1749="",G1748+ROUNDUP(VLOOKUP(D1749,Feuil2!$B$2:$C$250,2,FALSE)*6,0)/6/24,G1748+ROUNDUP(VLOOKUP(D1749,Feuil2!$B$2:$C$250,2,FALSE)*6,0)/6/24+$I$1),G1748+(11/12/24)),"")</f>
    </oc>
    <nc r="G1749">
      <f>IFERROR(IF(ISERROR(SEARCH("dfgg",$B1748)),IF(H1749="",G1748+ROUNDUP(VLOOKUP(D1749,Feuil2!$B$2:$C$250,2,FALSE)*6,0)/6/24,G1748+ROUNDUP(VLOOKUP(D1749,Feuil2!$B$2:$C$250,2,FALSE)*6,0)/6/24+$I$1),G1748+(11/12/24)),"")</f>
    </nc>
  </rcc>
  <rcc rId="2733" sId="2">
    <oc r="G1750">
      <f>IFERROR(IF(ISERROR(SEARCH("dfgg",$B1749)),IF(H1750="",G1749+ROUNDUP(VLOOKUP(D1750,Feuil2!$B$2:$C$250,2,FALSE)*6,0)/6/24,G1749+ROUNDUP(VLOOKUP(D1750,Feuil2!$B$2:$C$250,2,FALSE)*6,0)/6/24+$I$1),G1749+(11/12/24)),"")</f>
    </oc>
    <nc r="G1750">
      <f>IFERROR(IF(ISERROR(SEARCH("dfgg",$B1749)),IF(H1750="",G1749+ROUNDUP(VLOOKUP(D1750,Feuil2!$B$2:$C$250,2,FALSE)*6,0)/6/24,G1749+ROUNDUP(VLOOKUP(D1750,Feuil2!$B$2:$C$250,2,FALSE)*6,0)/6/24+$I$1),G1749+(11/12/24)),"")</f>
    </nc>
  </rcc>
  <rcv guid="{FC7BEBEA-9A89-4726-BCEF-101025680359}" action="delete"/>
  <rdn rId="0" localSheetId="2" customView="1" name="Z_FC7BEBEA_9A89_4726_BCEF_101025680359_.wvu.PrintArea" hidden="1" oldHidden="1">
    <formula>PHS!$A$1631:$I$1696</formula>
    <oldFormula>PHS!$A$1631:$I$1696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38" sId="2">
    <oc r="C1685">
      <v>3378220</v>
    </oc>
    <nc r="C1685">
      <v>3332355</v>
    </nc>
  </rcc>
  <rcc rId="2739" sId="2">
    <oc r="C1686">
      <v>3332357</v>
    </oc>
    <nc r="C1686">
      <v>3332356</v>
    </nc>
  </rcc>
  <rcc rId="2740" sId="2">
    <oc r="C1688">
      <v>3347288</v>
    </oc>
    <nc r="C1688">
      <v>3332357</v>
    </nc>
  </rcc>
  <rcc rId="2741" sId="2">
    <oc r="C1689">
      <v>3347289</v>
    </oc>
    <nc r="C1689">
      <v>3378220</v>
    </nc>
  </rcc>
  <rcv guid="{80E8011E-8CC6-40AA-A1BE-46C0FB529EE2}" action="delete"/>
  <rdn rId="0" localSheetId="2" customView="1" name="Z_80E8011E_8CC6_40AA_A1BE_46C0FB529EE2_.wvu.PrintArea" hidden="1" oldHidden="1">
    <formula>PHS!$B$201:$I$224</formula>
    <oldFormula>PHS!$B$201:$I$224</oldFormula>
  </rdn>
  <rdn rId="0" localSheetId="2" customView="1" name="Z_80E8011E_8CC6_40AA_A1BE_46C0FB529EE2_.wvu.PrintTitles" hidden="1" oldHidden="1">
    <formula>PHS!$1:$1</formula>
    <oldFormula>PHS!$1:$1</oldFormula>
  </rdn>
  <rdn rId="0" localSheetId="3" customView="1" name="Z_80E8011E_8CC6_40AA_A1BE_46C0FB529EE2_.wvu.FilterData" hidden="1" oldHidden="1">
    <formula>Feuil2!$B$1:$C$205</formula>
    <oldFormula>Feuil2!$B$1:$C$205</oldFormula>
  </rdn>
  <rcv guid="{80E8011E-8CC6-40AA-A1BE-46C0FB529EE2}" action="add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45" sId="2">
    <oc r="C1726">
      <v>3332355</v>
    </oc>
    <nc r="C1726">
      <v>3347288</v>
    </nc>
  </rcc>
  <rcc rId="2746" sId="2">
    <oc r="C1727">
      <v>3332356</v>
    </oc>
    <nc r="C1727">
      <v>3347289</v>
    </nc>
  </rcc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47" sId="2">
    <oc r="G1676">
      <f>IFERROR(IF(ISERROR(SEARCH("dfgg",$B1675)),IF(H1676="",G1675+ROUNDUP(VLOOKUP(D1676,Feuil2!$B$2:$C$250,2,FALSE)*6,0)/6/24,G1675+ROUNDUP(VLOOKUP(D1676,Feuil2!$B$2:$C$250,2,FALSE)*6,0)/6/24+$I$1),G1675+(11/12/24)),"")</f>
    </oc>
    <nc r="G1676">
      <f>IFERROR(IF(ISERROR(SEARCH("dfgg",$B1675)),IF(H1676="",G1675+ROUNDUP(VLOOKUP(D1676,Feuil2!$B$2:$C$250,2,FALSE)*6,0)/6/24,G1675+ROUNDUP(VLOOKUP(D1676,Feuil2!$B$2:$C$250,2,FALSE)*6,0)/6/24+$I$1),G1675+(11/12/24)),"")</f>
    </nc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48" sId="2" ref="A1696:XFD1696" action="insertRow">
    <undo index="65535" exp="area" ref3D="1" dr="$F$1:$F$1048576" dn="Z_F75A0FC8_0A1B_4DE0_9A32_5143F6752B3E_.wvu.Cols" sId="2"/>
  </rrc>
  <rfmt sheetId="2" sqref="A1696" start="0" length="0">
    <dxf>
      <border outline="0">
        <right style="thin">
          <color indexed="64"/>
        </right>
      </border>
    </dxf>
  </rfmt>
  <rfmt sheetId="2" sqref="B1696" start="0" length="0">
    <dxf>
      <font>
        <b/>
        <sz val="12"/>
        <color rgb="FFFF0000"/>
        <name val="Verdana"/>
      </font>
      <fill>
        <patternFill>
          <bgColor theme="9" tint="0.59999389629810485"/>
        </patternFill>
      </fill>
    </dxf>
  </rfmt>
  <rfmt sheetId="2" sqref="C1696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</dxf>
  </rfmt>
  <rcc rId="2749" sId="2" odxf="1" dxf="1">
    <nc r="D1696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000000"/>
        <name val="Verdana"/>
      </font>
      <fill>
        <patternFill>
          <bgColor theme="9" tint="0.59999389629810485"/>
        </patternFill>
      </fill>
    </ndxf>
  </rcc>
  <rfmt sheetId="2" sqref="E1696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</dxf>
  </rfmt>
  <rfmt sheetId="2" sqref="F1696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cc rId="2750" sId="2" odxf="1" dxf="1">
    <nc r="G1696">
      <f>IFERROR(IF(ISERROR(SEARCH("dfgg",$B1695)),IF(H1696="",G1695+ROUNDUP(VLOOKUP(D1696,Feuil2!$B$2:$C$250,2,FALSE)*6,0)/6/24,G1695+ROUNDUP(VLOOKUP(D1696,Feuil2!$B$2:$C$250,2,FALSE)*6,0)/6/24+$I$1),G1695+(11/12/24)),"")</f>
    </nc>
    <odxf>
      <border outline="0">
        <top/>
      </border>
    </odxf>
    <ndxf>
      <border outline="0">
        <top style="thin">
          <color indexed="64"/>
        </top>
      </border>
    </ndxf>
  </rcc>
  <rrc rId="2751" sId="2" ref="A1697:XFD1697" action="insertRow">
    <undo index="65535" exp="area" ref3D="1" dr="$F$1:$F$1048576" dn="Z_F75A0FC8_0A1B_4DE0_9A32_5143F6752B3E_.wvu.Cols" sId="2"/>
  </rrc>
  <rfmt sheetId="2" sqref="A1697" start="0" length="0">
    <dxf>
      <border outline="0">
        <right style="thin">
          <color indexed="64"/>
        </right>
      </border>
    </dxf>
  </rfmt>
  <rfmt sheetId="2" sqref="B1697" start="0" length="0">
    <dxf>
      <font>
        <b val="0"/>
        <sz val="12"/>
        <color rgb="FFFF0000"/>
        <name val="Verdana"/>
      </font>
      <fill>
        <patternFill>
          <bgColor rgb="FFFFFFFF"/>
        </patternFill>
      </fill>
    </dxf>
  </rfmt>
  <rfmt sheetId="2" sqref="C1697" start="0" length="0">
    <dxf>
      <font>
        <b val="0"/>
        <sz val="12"/>
        <color rgb="FF000000"/>
        <name val="Verdana"/>
      </font>
      <fill>
        <patternFill>
          <bgColor rgb="FFFFC000"/>
        </patternFill>
      </fill>
    </dxf>
  </rfmt>
  <rfmt sheetId="2" sqref="D1697" start="0" length="0">
    <dxf>
      <font>
        <b val="0"/>
        <sz val="12"/>
        <color rgb="FF000000"/>
        <name val="Verdana"/>
      </font>
      <fill>
        <patternFill>
          <bgColor rgb="FFFFFFFF"/>
        </patternFill>
      </fill>
    </dxf>
  </rfmt>
  <rfmt sheetId="2" sqref="E1697" start="0" length="0">
    <dxf>
      <font>
        <b val="0"/>
        <sz val="12"/>
        <color rgb="FF000000"/>
        <name val="Verdana"/>
      </font>
      <fill>
        <patternFill>
          <bgColor rgb="FFFFFFFF"/>
        </patternFill>
      </fill>
    </dxf>
  </rfmt>
  <rfmt sheetId="2" sqref="F1697" start="0" length="0">
    <dxf>
      <font>
        <b val="0"/>
        <sz val="12"/>
        <color indexed="10"/>
        <name val="Calibri"/>
        <scheme val="minor"/>
      </font>
      <fill>
        <patternFill patternType="none">
          <bgColor indexed="65"/>
        </patternFill>
      </fill>
    </dxf>
  </rfmt>
  <rcc rId="2752" sId="2" odxf="1" dxf="1">
    <nc r="G1697">
      <f>IFERROR(IF(ISERROR(SEARCH("dfgg",$B1696)),IF(H1697="",G1696+ROUNDUP(VLOOKUP(D1697,Feuil2!$B$2:$C$250,2,FALSE)*6,0)/6/24,G1696+ROUNDUP(VLOOKUP(D1697,Feuil2!$B$2:$C$250,2,FALSE)*6,0)/6/24+$I$1),G1696+(11/12/24)),"")</f>
    </nc>
    <odxf>
      <border outline="0">
        <top/>
      </border>
    </odxf>
    <ndxf>
      <border outline="0">
        <top style="thin">
          <color indexed="64"/>
        </top>
      </border>
    </ndxf>
  </rcc>
  <rcc rId="2753" sId="2" xfDxf="1" dxf="1">
    <nc r="C1697">
      <v>3388840</v>
    </nc>
    <ndxf>
      <font>
        <sz val="12"/>
        <color rgb="FF000000"/>
        <name val="Verdana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754" sId="2" xfDxf="1" dxf="1">
    <nc r="D1697">
      <v>22000084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</border>
    </ndxf>
  </rcc>
  <rcc rId="2755" sId="2" xfDxf="1" dxf="1">
    <nc r="B1697" t="inlineStr">
      <is>
        <t>SCE Caramel BS C14 FUT/0317</t>
      </is>
    </nc>
    <ndxf>
      <font>
        <sz val="12"/>
        <name val="Verdana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top style="thin">
          <color indexed="64"/>
        </top>
      </border>
    </ndxf>
  </rcc>
  <rcc rId="2756" sId="2">
    <nc r="E1697">
      <v>1050</v>
    </nc>
  </rcc>
  <rcc rId="2757" sId="2">
    <nc r="H1697" t="inlineStr">
      <is>
        <t>[VAYRES]</t>
      </is>
    </nc>
  </rcc>
  <rcv guid="{FC7BEBEA-9A89-4726-BCEF-101025680359}" action="delete"/>
  <rdn rId="0" localSheetId="2" customView="1" name="Z_FC7BEBEA_9A89_4726_BCEF_101025680359_.wvu.PrintArea" hidden="1" oldHidden="1">
    <formula>PHS!$A$1631:$I$1698</formula>
    <oldFormula>PHS!$A$1631:$I$1698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62" sId="2">
    <nc r="H1685" t="inlineStr">
      <is>
        <t>FAIT</t>
      </is>
    </nc>
  </rcc>
  <rcc rId="2763" sId="2">
    <nc r="H1686" t="inlineStr">
      <is>
        <t>FAIT</t>
      </is>
    </nc>
  </rcc>
  <rcc rId="2764" sId="2">
    <nc r="H1688" t="inlineStr">
      <is>
        <t>FAIT</t>
      </is>
    </nc>
  </rcc>
  <rcc rId="2765" sId="2">
    <nc r="H1689" t="inlineStr">
      <is>
        <t>FAIT</t>
      </is>
    </nc>
  </rcc>
  <rcc rId="2766" sId="2">
    <nc r="H1691" t="inlineStr">
      <is>
        <t>FAIT</t>
      </is>
    </nc>
  </rcc>
  <rcc rId="2767" sId="2" numFmtId="23">
    <oc r="G1690">
      <f>IFERROR(IF(ISERROR(SEARCH("dfgg",$B1689)),IF(H1690="",G1689+ROUNDUP(VLOOKUP(D1690,Feuil2!$B$2:$C$250,2,FALSE)*6,0)/6/24,G1689+ROUNDUP(VLOOKUP(D1690,Feuil2!$B$2:$C$250,2,FALSE)*6,0)/6/24+$I$1),G1689+(11/12/24)),"")</f>
    </oc>
    <nc r="G1690">
      <v>43679.458333333336</v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C7BEBEA-9A89-4726-BCEF-101025680359}" action="delete"/>
  <rdn rId="0" localSheetId="2" customView="1" name="Z_FC7BEBEA_9A89_4726_BCEF_101025680359_.wvu.PrintArea" hidden="1" oldHidden="1">
    <formula>PHS!$A$1631:$I$1698</formula>
    <oldFormula>PHS!$A$1631:$I$1698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2" sId="2" numFmtId="23">
    <oc r="G1690">
      <v>43679.458333333336</v>
    </oc>
    <nc r="G1690">
      <v>43679.4375</v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73" sId="2" ref="A1697:XFD1697" action="insertRow">
    <undo index="65535" exp="area" ref3D="1" dr="$F$1:$F$1048576" dn="Z_F75A0FC8_0A1B_4DE0_9A32_5143F6752B3E_.wvu.Cols" sId="2"/>
  </rrc>
  <rm rId="2774" sheetId="2" source="A1727:XFD1727" destination="A1697:XFD1697" sourceSheetId="2">
    <rfmt sheetId="2" xfDxf="1" sqref="A1697:XFD1697" start="0" length="0">
      <dxf>
        <alignment horizontal="center" vertical="center"/>
      </dxf>
    </rfmt>
    <rfmt sheetId="2" sqref="A169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697" start="0" length="0">
      <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697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697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697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697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697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69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697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697" start="0" length="0">
      <dxf>
        <numFmt numFmtId="167" formatCode="dd\.mm\.yyyy;@"/>
      </dxf>
    </rfmt>
  </rm>
  <rrc rId="2775" sId="2" ref="A1727:XFD1727" action="deleteRow">
    <undo index="65535" exp="area" ref3D="1" dr="$F$1:$F$1048576" dn="Z_F75A0FC8_0A1B_4DE0_9A32_5143F6752B3E_.wvu.Cols" sId="2"/>
    <rfmt sheetId="2" xfDxf="1" sqref="A1727:XFD1727" start="0" length="0">
      <dxf>
        <alignment horizontal="center" vertical="center"/>
      </dxf>
    </rfmt>
    <rfmt sheetId="2" sqref="A172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27" start="0" length="0">
      <dxf>
        <font>
          <sz val="10"/>
          <color auto="1"/>
          <name val="MS Sans Serif"/>
          <family val="2"/>
          <scheme val="none"/>
        </font>
      </dxf>
    </rfmt>
    <rfmt sheetId="2" sqref="C1727" start="0" length="0">
      <dxf>
        <alignment horizontal="general" vertical="bottom"/>
      </dxf>
    </rfmt>
    <rfmt sheetId="2" sqref="D1727" start="0" length="0">
      <dxf>
        <font>
          <sz val="10"/>
          <color auto="1"/>
          <name val="MS Sans Serif"/>
          <family val="2"/>
          <scheme val="none"/>
        </font>
      </dxf>
    </rfmt>
    <rfmt sheetId="2" sqref="E1727" start="0" length="0">
      <dxf>
        <font>
          <sz val="10"/>
          <color auto="1"/>
          <name val="MS Sans Serif"/>
          <family val="2"/>
          <scheme val="none"/>
        </font>
      </dxf>
    </rfmt>
    <rfmt sheetId="2" sqref="F1727" start="0" length="0">
      <dxf>
        <font>
          <sz val="10"/>
          <color auto="1"/>
          <name val="MS Sans Serif"/>
          <family val="2"/>
          <scheme val="none"/>
        </font>
      </dxf>
    </rfmt>
    <rfmt sheetId="2" sqref="G1727" start="0" length="0">
      <dxf>
        <font>
          <sz val="10"/>
          <color auto="1"/>
          <name val="MS Sans Serif"/>
          <family val="2"/>
          <scheme val="none"/>
        </font>
      </dxf>
    </rfmt>
    <rfmt sheetId="2" sqref="H1727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27" start="0" length="0">
      <dxf>
        <numFmt numFmtId="167" formatCode="dd\.mm\.yyyy;@"/>
      </dxf>
    </rfmt>
  </rrc>
  <rrc rId="2776" sId="2" ref="A1698:XFD1698" action="insertRow">
    <undo index="65535" exp="area" ref3D="1" dr="$F$1:$F$1048576" dn="Z_F75A0FC8_0A1B_4DE0_9A32_5143F6752B3E_.wvu.Cols" sId="2"/>
  </rrc>
  <rfmt sheetId="2" sqref="B1698" start="0" length="0">
    <dxf>
      <font>
        <b/>
        <sz val="12"/>
        <color rgb="FFFF0000"/>
        <name val="Verdana"/>
      </font>
      <fill>
        <patternFill>
          <bgColor theme="9" tint="0.59999389629810485"/>
        </patternFill>
      </fill>
    </dxf>
  </rfmt>
  <rfmt sheetId="2" sqref="C1698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</dxf>
  </rfmt>
  <rcc rId="2777" sId="2" odxf="1" dxf="1">
    <nc r="D1698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000000"/>
        <name val="Verdana"/>
      </font>
      <fill>
        <patternFill>
          <bgColor theme="9" tint="0.59999389629810485"/>
        </patternFill>
      </fill>
    </ndxf>
  </rcc>
  <rfmt sheetId="2" sqref="E1698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</dxf>
  </rfmt>
  <rfmt sheetId="2" sqref="F1698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cc rId="2778" sId="2">
    <oc r="G1696">
      <f>IFERROR(IF(ISERROR(SEARCH("dfgg",$B1695)),IF(H1696="",G1695+ROUNDUP(VLOOKUP(D1696,Feuil2!$B$2:$C$250,2,FALSE)*6,0)/6/24,G1695+ROUNDUP(VLOOKUP(D1696,Feuil2!$B$2:$C$250,2,FALSE)*6,0)/6/24+$I$1),G1695+(11/12/24)),"")</f>
    </oc>
    <nc r="G1696">
      <f>IFERROR(IF(ISERROR(SEARCH("dfgg",$B1695)),IF(H1696="",G1695+ROUNDUP(VLOOKUP(D1696,Feuil2!$B$2:$C$250,2,FALSE)*6,0)/6/24,G1695+ROUNDUP(VLOOKUP(D1696,Feuil2!$B$2:$C$250,2,FALSE)*6,0)/6/24+$I$1),G1695+(11/12/24)),"")</f>
    </nc>
  </rcc>
  <rcc rId="2779" sId="2">
    <oc r="G1697">
      <f>IFERROR(IF(ISERROR(SEARCH("dfgg",$B1727)),IF(H1697="",G1727+ROUNDUP(VLOOKUP(D1697,Feuil2!$B$2:$C$250,2,FALSE)*6,0)/6/24,G1727+ROUNDUP(VLOOKUP(D1697,Feuil2!$B$2:$C$250,2,FALSE)*6,0)/6/24+$I$1),G1727+(11/12/24)),"")</f>
    </oc>
    <nc r="G1697">
      <f>IFERROR(IF(ISERROR(SEARCH("dfgg",$B1696)),IF(H1697="",G1696+ROUNDUP(VLOOKUP(D1697,Feuil2!$B$2:$C$250,2,FALSE)*6,0)/6/24,G1696+ROUNDUP(VLOOKUP(D1697,Feuil2!$B$2:$C$250,2,FALSE)*6,0)/6/24+$I$1),G1696+(11/12/24)),"")</f>
    </nc>
  </rcc>
  <rcc rId="2780" sId="2">
    <nc r="G1698">
      <f>IFERROR(IF(ISERROR(SEARCH("dfgg",$B1697)),IF(H1698="",G1697+ROUNDUP(VLOOKUP(D1698,Feuil2!$B$2:$C$250,2,FALSE)*6,0)/6/24,G1697+ROUNDUP(VLOOKUP(D1698,Feuil2!$B$2:$C$250,2,FALSE)*6,0)/6/24+$I$1),G1697+(11/12/24)),"")</f>
    </nc>
  </rcc>
  <rcc rId="2781" sId="2">
    <oc r="G1699">
      <f>IFERROR(IF(ISERROR(SEARCH("dfgg",$B1696)),IF(H1699="",G1696+ROUNDUP(VLOOKUP(D1699,Feuil2!$B$2:$C$250,2,FALSE)*6,0)/6/24,G1696+ROUNDUP(VLOOKUP(D1699,Feuil2!$B$2:$C$250,2,FALSE)*6,0)/6/24+$I$1),G1696+(11/12/24)),"")</f>
    </oc>
    <nc r="G1699">
      <f>IFERROR(IF(ISERROR(SEARCH("dfgg",$B1698)),IF(H1699="",G1698+ROUNDUP(VLOOKUP(D1699,Feuil2!$B$2:$C$250,2,FALSE)*6,0)/6/24,G1698+ROUNDUP(VLOOKUP(D1699,Feuil2!$B$2:$C$250,2,FALSE)*6,0)/6/24+$I$1),G1698+(11/12/24)),"")</f>
    </nc>
  </rcc>
  <rfmt sheetId="2" xfDxf="1" sqref="C1697" start="0" length="0">
    <dxf>
      <font>
        <sz val="12"/>
        <color rgb="FF000000"/>
        <name val="Verdana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dxf>
  </rfmt>
  <rfmt sheetId="2" xfDxf="1" sqref="D1697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</border>
    </dxf>
  </rfmt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86" sId="2" ref="A1728:XFD1728" action="deleteRow">
    <undo index="45" exp="ref" v="1" dr="G1728" r="G1729" sId="2"/>
    <undo index="25" exp="ref" v="1" dr="G1728" r="G1729" sId="2"/>
    <undo index="9" exp="ref" v="1" dr="G1728" r="G1729" sId="2"/>
    <undo index="1" exp="ref" v="1" dr="$B1728" r="G1729" sId="2"/>
    <undo index="65535" exp="area" ref3D="1" dr="$F$1:$F$1048576" dn="Z_F75A0FC8_0A1B_4DE0_9A32_5143F6752B3E_.wvu.Cols" sId="2"/>
    <rfmt sheetId="2" xfDxf="1" sqref="A1728:XFD1728" start="0" length="0">
      <dxf>
        <alignment horizontal="center" vertical="center"/>
      </dxf>
    </rfmt>
    <rfmt sheetId="2" sqref="A172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728" start="0" length="0">
      <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728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cc rId="0" sId="2" dxf="1">
      <nc r="D1728" t="inlineStr">
        <is>
          <t>RINÇAGE</t>
        </is>
      </nc>
      <n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ndxf>
    </rcc>
    <rfmt sheetId="2" sqref="E1728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728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728">
        <f>IFERROR(IF(ISERROR(SEARCH("dfgg",$B1697)),IF(H1728="",G1697+ROUNDUP(VLOOKUP(D1728,Feuil2!$B$2:$C$250,2,FALSE)*6,0)/6/24,G1697+ROUNDUP(VLOOKUP(D1728,Feuil2!$B$2:$C$250,2,FALSE)*6,0)/6/24+$I$1),G1697+(11/12/24)),"")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72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28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28" start="0" length="0">
      <dxf>
        <numFmt numFmtId="167" formatCode="dd\.mm\.yyyy;@"/>
      </dxf>
    </rfmt>
  </rrc>
  <rcc rId="2787" sId="2">
    <oc r="G1723">
      <f>IFERROR(IF(ISERROR(SEARCH("dfgg",$B1722)),IF(H1723="",G1722+ROUNDUP(VLOOKUP(D1723,Feuil2!$B$2:$C$250,2,FALSE)*6,0)/6/24,G1722+ROUNDUP(VLOOKUP(D1723,Feuil2!$B$2:$C$250,2,FALSE)*6,0)/6/24+$I$1),G1722+(11/12/24)),"")</f>
    </oc>
    <nc r="G1723">
      <f>IFERROR(IF(ISERROR(SEARCH("dfgg",$B1722)),IF(H1723="",G1722+ROUNDUP(VLOOKUP(D1723,Feuil2!$B$2:$C$250,2,FALSE)*6,0)/6/24,G1722+ROUNDUP(VLOOKUP(D1723,Feuil2!$B$2:$C$250,2,FALSE)*6,0)/6/24+$I$1),G1722+(11/12/24)),"")</f>
    </nc>
  </rcc>
  <rcc rId="2788" sId="2">
    <oc r="G1724">
      <f>IFERROR(IF(ISERROR(SEARCH("dfgg",$B1723)),IF(H1724="",G1723+ROUNDUP(VLOOKUP(D1724,Feuil2!$B$2:$C$250,2,FALSE)*6,0)/6/24,G1723+ROUNDUP(VLOOKUP(D1724,Feuil2!$B$2:$C$250,2,FALSE)*6,0)/6/24+$I$1),G1723+(11/12/24)),"")</f>
    </oc>
    <nc r="G1724">
      <f>IFERROR(IF(ISERROR(SEARCH("dfgg",$B1723)),IF(H1724="",G1723+ROUNDUP(VLOOKUP(D1724,Feuil2!$B$2:$C$250,2,FALSE)*6,0)/6/24,G1723+ROUNDUP(VLOOKUP(D1724,Feuil2!$B$2:$C$250,2,FALSE)*6,0)/6/24+$I$1),G1723+(11/12/24)),"")</f>
    </nc>
  </rcc>
  <rcc rId="2789" sId="2">
    <oc r="G1725">
      <f>IFERROR(IF(ISERROR(SEARCH("dfgg",$B1724)),IF(H1725="",G1724+ROUNDUP(VLOOKUP(D1725,Feuil2!$B$2:$C$250,2,FALSE)*6,0)/6/24,G1724+ROUNDUP(VLOOKUP(D1725,Feuil2!$B$2:$C$250,2,FALSE)*6,0)/6/24+$I$1),G1724+(11/12/24)),"")</f>
    </oc>
    <nc r="G1725">
      <f>IFERROR(IF(ISERROR(SEARCH("dfgg",$B1724)),IF(H1725="",G1724+ROUNDUP(VLOOKUP(D1725,Feuil2!$B$2:$C$250,2,FALSE)*6,0)/6/24,G1724+ROUNDUP(VLOOKUP(D1725,Feuil2!$B$2:$C$250,2,FALSE)*6,0)/6/24+$I$1),G1724+(11/12/24)),"")</f>
    </nc>
  </rcc>
  <rcc rId="2790" sId="2">
    <oc r="G1726">
      <f>IFERROR(IF(ISERROR(SEARCH("dfgg",$B1725)),IF(H1726="",G1725+ROUNDUP(VLOOKUP(D1726,Feuil2!$B$2:$C$250,2,FALSE)*6,0)/6/24,G1725+ROUNDUP(VLOOKUP(D1726,Feuil2!$B$2:$C$250,2,FALSE)*6,0)/6/24+$I$1),G1725+(11/12/24)),"")</f>
    </oc>
    <nc r="G1726">
      <f>IFERROR(IF(ISERROR(SEARCH("dfgg",$B1725)),IF(H1726="",G1725+ROUNDUP(VLOOKUP(D1726,Feuil2!$B$2:$C$250,2,FALSE)*6,0)/6/24,G1725+ROUNDUP(VLOOKUP(D1726,Feuil2!$B$2:$C$250,2,FALSE)*6,0)/6/24+$I$1),G1725+(11/12/24)),"")</f>
    </nc>
  </rcc>
  <rcc rId="2791" sId="2">
    <oc r="G1727">
      <f>IFERROR(IF(ISERROR(SEARCH("dfgg",$B1726)),IF(H1727="",G1726+ROUNDUP(VLOOKUP(D1727,Feuil2!$B$2:$C$250,2,FALSE)*6,0)/6/24,G1726+ROUNDUP(VLOOKUP(D1727,Feuil2!$B$2:$C$250,2,FALSE)*6,0)/6/24+$I$1),G1726+(11/12/24)),"")</f>
    </oc>
    <nc r="G1727">
      <f>IFERROR(IF(ISERROR(SEARCH("dfgg",$B1726)),IF(H1727="",G1726+ROUNDUP(VLOOKUP(D1727,Feuil2!$B$2:$C$250,2,FALSE)*6,0)/6/24,G1726+ROUNDUP(VLOOKUP(D1727,Feuil2!$B$2:$C$250,2,FALSE)*6,0)/6/24+$I$1),G1726+(11/12/24)),"")</f>
    </nc>
  </rcc>
  <rcc rId="2792" sId="2">
    <oc r="G1728">
      <f>IFERROR(IF(ISERROR(SEARCH("dfgg",#REF!)),IF(H1728="",#REF!+ROUNDUP(VLOOKUP(D1728,Feuil2!$B$2:$C$250,2,FALSE)*6,0)/6/24,#REF!+ROUNDUP(VLOOKUP(D1728,Feuil2!$B$2:$C$250,2,FALSE)*6,0)/6/24+$I$1),#REF!+(11/12/24)),"")</f>
    </oc>
    <nc r="G1728">
      <f>IFERROR(IF(ISERROR(SEARCH("dfgg",$B1727)),IF(H1728="",G1727+ROUNDUP(VLOOKUP(D1728,Feuil2!$B$2:$C$250,2,FALSE)*6,0)/6/24,G1727+ROUNDUP(VLOOKUP(D1728,Feuil2!$B$2:$C$250,2,FALSE)*6,0)/6/24+$I$1),G1727+(11/12/24)),"")</f>
    </nc>
  </rcc>
  <rcc rId="2793" sId="2">
    <oc r="G1729">
      <f>IFERROR(IF(ISERROR(SEARCH("dfgg",$B1728)),IF(H1729="",G1728+ROUNDUP(VLOOKUP(D1729,Feuil2!$B$2:$C$250,2,FALSE)*6,0)/6/24,G1728+ROUNDUP(VLOOKUP(D1729,Feuil2!$B$2:$C$250,2,FALSE)*6,0)/6/24+$I$1),G1728+(11/12/24)),"")</f>
    </oc>
    <nc r="G1729">
      <f>IFERROR(IF(ISERROR(SEARCH("dfgg",$B1728)),IF(H1729="",G1728+ROUNDUP(VLOOKUP(D1729,Feuil2!$B$2:$C$250,2,FALSE)*6,0)/6/24,G1728+ROUNDUP(VLOOKUP(D1729,Feuil2!$B$2:$C$250,2,FALSE)*6,0)/6/24+$I$1),G1728+(11/12/24)),"")</f>
    </nc>
  </rcc>
  <rcc rId="2794" sId="2">
    <oc r="G1730">
      <f>IFERROR(IF(ISERROR(SEARCH("dfgg",$B1729)),IF(H1730="",G1729+ROUNDUP(VLOOKUP(D1730,Feuil2!$B$2:$C$250,2,FALSE)*6,0)/6/24,G1729+ROUNDUP(VLOOKUP(D1730,Feuil2!$B$2:$C$250,2,FALSE)*6,0)/6/24+$I$1),G1729+(11/12/24)),"")</f>
    </oc>
    <nc r="G1730">
      <f>IFERROR(IF(ISERROR(SEARCH("dfgg",$B1729)),IF(H1730="",G1729+ROUNDUP(VLOOKUP(D1730,Feuil2!$B$2:$C$250,2,FALSE)*6,0)/6/24,G1729+ROUNDUP(VLOOKUP(D1730,Feuil2!$B$2:$C$250,2,FALSE)*6,0)/6/24+$I$1),G1729+(11/12/24)),"")</f>
    </nc>
  </rcc>
  <rcc rId="2795" sId="2">
    <oc r="G1731">
      <f>IFERROR(IF(ISERROR(SEARCH("dfgg",$B1730)),IF(H1731="",G1730+ROUNDUP(VLOOKUP(D1731,Feuil2!$B$2:$C$250,2,FALSE)*6,0)/6/24,G1730+ROUNDUP(VLOOKUP(D1731,Feuil2!$B$2:$C$250,2,FALSE)*6,0)/6/24+$I$1),G1730+(11/12/24)),"")</f>
    </oc>
    <nc r="G1731">
      <f>IFERROR(IF(ISERROR(SEARCH("dfgg",$B1730)),IF(H1731="",G1730+ROUNDUP(VLOOKUP(D1731,Feuil2!$B$2:$C$250,2,FALSE)*6,0)/6/24,G1730+ROUNDUP(VLOOKUP(D1731,Feuil2!$B$2:$C$250,2,FALSE)*6,0)/6/24+$I$1),G1730+(11/12/24)),"")</f>
    </nc>
  </rcc>
  <rcc rId="2796" sId="2">
    <oc r="G1732">
      <f>IFERROR(IF(ISERROR(SEARCH("dfgg",$B1731)),IF(H1732="",G1731+ROUNDUP(VLOOKUP(D1732,Feuil2!$B$2:$C$250,2,FALSE)*6,0)/6/24,G1731+ROUNDUP(VLOOKUP(D1732,Feuil2!$B$2:$C$250,2,FALSE)*6,0)/6/24+$I$1),G1731+(11/12/24)),"")</f>
    </oc>
    <nc r="G1732">
      <f>IFERROR(IF(ISERROR(SEARCH("dfgg",$B1731)),IF(H1732="",G1731+ROUNDUP(VLOOKUP(D1732,Feuil2!$B$2:$C$250,2,FALSE)*6,0)/6/24,G1731+ROUNDUP(VLOOKUP(D1732,Feuil2!$B$2:$C$250,2,FALSE)*6,0)/6/24+$I$1),G1731+(11/12/24)),"")</f>
    </nc>
  </rcc>
  <rcc rId="2797" sId="2">
    <oc r="G1733">
      <f>IFERROR(IF(ISERROR(SEARCH("dfgg",$B1732)),IF(H1733="",G1732+ROUNDUP(VLOOKUP(D1733,Feuil2!$B$2:$C$250,2,FALSE)*6,0)/6/24,G1732+ROUNDUP(VLOOKUP(D1733,Feuil2!$B$2:$C$250,2,FALSE)*6,0)/6/24+$I$1),G1732+(11/12/24)),"")</f>
    </oc>
    <nc r="G1733">
      <f>IFERROR(IF(ISERROR(SEARCH("dfgg",$B1732)),IF(H1733="",G1732+ROUNDUP(VLOOKUP(D1733,Feuil2!$B$2:$C$250,2,FALSE)*6,0)/6/24,G1732+ROUNDUP(VLOOKUP(D1733,Feuil2!$B$2:$C$250,2,FALSE)*6,0)/6/24+$I$1),G1732+(11/12/24)),"")</f>
    </nc>
  </rcc>
  <rcc rId="2798" sId="2">
    <oc r="G1734">
      <f>IFERROR(IF(ISERROR(SEARCH("dfgg",$B1733)),IF(H1734="",G1733+ROUNDUP(VLOOKUP(D1734,Feuil2!$B$2:$C$250,2,FALSE)*6,0)/6/24,G1733+ROUNDUP(VLOOKUP(D1734,Feuil2!$B$2:$C$250,2,FALSE)*6,0)/6/24+$I$1),G1733+(11/12/24)),"")</f>
    </oc>
    <nc r="G1734">
      <f>IFERROR(IF(ISERROR(SEARCH("dfgg",$B1733)),IF(H1734="",G1733+ROUNDUP(VLOOKUP(D1734,Feuil2!$B$2:$C$250,2,FALSE)*6,0)/6/24,G1733+ROUNDUP(VLOOKUP(D1734,Feuil2!$B$2:$C$250,2,FALSE)*6,0)/6/24+$I$1),G1733+(11/12/24)),"")</f>
    </nc>
  </rcc>
  <rcc rId="2799" sId="2">
    <oc r="G1693">
      <f>IFERROR(IF(ISERROR(SEARCH("dfgg",$B1692)),IF(H1693="",G1692+ROUNDUP(VLOOKUP(D1693,Feuil2!$B$2:$C$250,2,FALSE)*6,0)/6/24,G1692+ROUNDUP(VLOOKUP(D1693,Feuil2!$B$2:$C$250,2,FALSE)*6,0)/6/24+$I$1),G1692+(11/12/24)),"")</f>
    </oc>
    <nc r="G1693">
      <f>IFERROR(IF(ISERROR(SEARCH("dfgg",$B1692)),IF(H1693="",G1692+ROUNDUP(VLOOKUP(D1693,Feuil2!$B$2:$C$250,2,FALSE)*6,0)/6/24,G1692+ROUNDUP(VLOOKUP(D1693,Feuil2!$B$2:$C$250,2,FALSE)*6,0)/6/24+$I$1),G1692+(11/12/24)),"")</f>
    </nc>
  </rcc>
  <rcc rId="2800" sId="2">
    <oc r="G1694">
      <f>IFERROR(IF(ISERROR(SEARCH("dfgg",$B1693)),IF(H1694="",G1693+ROUNDUP(VLOOKUP(D1694,Feuil2!$B$2:$C$250,2,FALSE)*6,0)/6/24,G1693+ROUNDUP(VLOOKUP(D1694,Feuil2!$B$2:$C$250,2,FALSE)*6,0)/6/24+$I$1),G1693+(11/12/24)),"")</f>
    </oc>
    <nc r="G1694">
      <f>IFERROR(IF(ISERROR(SEARCH("dfgg",$B1693)),IF(H1694="",G1693+ROUNDUP(VLOOKUP(D1694,Feuil2!$B$2:$C$250,2,FALSE)*6,0)/6/24,G1693+ROUNDUP(VLOOKUP(D1694,Feuil2!$B$2:$C$250,2,FALSE)*6,0)/6/24+$I$1),G1693+(11/12/24)),"")</f>
    </nc>
  </rcc>
  <rcc rId="2801" sId="2">
    <oc r="G1695">
      <f>IFERROR(IF(ISERROR(SEARCH("dfgg",$B1694)),IF(H1695="",G1694+ROUNDUP(VLOOKUP(D1695,Feuil2!$B$2:$C$250,2,FALSE)*6,0)/6/24,G1694+ROUNDUP(VLOOKUP(D1695,Feuil2!$B$2:$C$250,2,FALSE)*6,0)/6/24+$I$1),G1694+(11/12/24)),"")</f>
    </oc>
    <nc r="G1695">
      <f>IFERROR(IF(ISERROR(SEARCH("dfgg",$B1694)),IF(H1695="",G1694+ROUNDUP(VLOOKUP(D1695,Feuil2!$B$2:$C$250,2,FALSE)*6,0)/6/24,G1694+ROUNDUP(VLOOKUP(D1695,Feuil2!$B$2:$C$250,2,FALSE)*6,0)/6/24+$I$1),G1694+(11/12/24)),"")</f>
    </nc>
  </rcc>
  <rcc rId="2802" sId="2">
    <oc r="G1696">
      <f>IFERROR(IF(ISERROR(SEARCH("dfgg",$B1695)),IF(H1696="",G1695+ROUNDUP(VLOOKUP(D1696,Feuil2!$B$2:$C$250,2,FALSE)*6,0)/6/24,G1695+ROUNDUP(VLOOKUP(D1696,Feuil2!$B$2:$C$250,2,FALSE)*6,0)/6/24+$I$1),G1695+(11/12/24)),"")</f>
    </oc>
    <nc r="G1696">
      <f>IFERROR(IF(ISERROR(SEARCH("dfgg",$B1695)),IF(H1696="",G1695+ROUNDUP(VLOOKUP(D1696,Feuil2!$B$2:$C$250,2,FALSE)*6,0)/6/24,G1695+ROUNDUP(VLOOKUP(D1696,Feuil2!$B$2:$C$250,2,FALSE)*6,0)/6/24+$I$1),G1695+(11/12/24)),"")</f>
    </nc>
  </rcc>
  <rcc rId="2803" sId="2">
    <oc r="G1697">
      <f>IFERROR(IF(ISERROR(SEARCH("dfgg",$B1696)),IF(H1697="",G1696+ROUNDUP(VLOOKUP(D1697,Feuil2!$B$2:$C$250,2,FALSE)*6,0)/6/24,G1696+ROUNDUP(VLOOKUP(D1697,Feuil2!$B$2:$C$250,2,FALSE)*6,0)/6/24+$I$1),G1696+(11/12/24)),"")</f>
    </oc>
    <nc r="G1697">
      <f>IFERROR(IF(ISERROR(SEARCH("dfgg",$B1696)),IF(H1697="",G1696+ROUNDUP(VLOOKUP(D1697,Feuil2!$B$2:$C$250,2,FALSE)*6,0)/6/24,G1696+ROUNDUP(VLOOKUP(D1697,Feuil2!$B$2:$C$250,2,FALSE)*6,0)/6/24+$I$1),G1696+(11/12/24)),"")</f>
    </nc>
  </rcc>
  <rcc rId="2804" sId="2">
    <oc r="G1698">
      <f>IFERROR(IF(ISERROR(SEARCH("dfgg",$B1697)),IF(H1698="",G1697+ROUNDUP(VLOOKUP(D1698,Feuil2!$B$2:$C$250,2,FALSE)*6,0)/6/24,G1697+ROUNDUP(VLOOKUP(D1698,Feuil2!$B$2:$C$250,2,FALSE)*6,0)/6/24+$I$1),G1697+(11/12/24)),"")</f>
    </oc>
    <nc r="G1698">
      <f>IFERROR(IF(ISERROR(SEARCH("dfgg",$B1697)),IF(H1698="",G1697+ROUNDUP(VLOOKUP(D1698,Feuil2!$B$2:$C$250,2,FALSE)*6,0)/6/24,G1697+ROUNDUP(VLOOKUP(D1698,Feuil2!$B$2:$C$250,2,FALSE)*6,0)/6/24+$I$1),G1697+(11/12/24)),"")</f>
    </nc>
  </rcc>
  <rcc rId="2805" sId="2">
    <oc r="G1699">
      <f>IFERROR(IF(ISERROR(SEARCH("dfgg",$B1698)),IF(H1699="",G1698+ROUNDUP(VLOOKUP(D1699,Feuil2!$B$2:$C$250,2,FALSE)*6,0)/6/24,G1698+ROUNDUP(VLOOKUP(D1699,Feuil2!$B$2:$C$250,2,FALSE)*6,0)/6/24+$I$1),G1698+(11/12/24)),"")</f>
    </oc>
    <nc r="G1699">
      <f>IFERROR(IF(ISERROR(SEARCH("dfgg",$B1698)),IF(H1699="",G1698+ROUNDUP(VLOOKUP(D1699,Feuil2!$B$2:$C$250,2,FALSE)*6,0)/6/24,G1698+ROUNDUP(VLOOKUP(D1699,Feuil2!$B$2:$C$250,2,FALSE)*6,0)/6/24+$I$1),G1698+(11/12/24)),"")</f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06" sId="2">
    <oc r="H1699" t="inlineStr">
      <is>
        <t>[VAYRES]</t>
      </is>
    </oc>
    <nc r="H1699" t="inlineStr">
      <is>
        <t>[VAYRES] A FAIRE OBLIGATOIREMENT</t>
      </is>
    </nc>
  </rcc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Feuil2!$B$1:$C$205</formula>
    <oldFormula>Feuil2!$B$1:$C$205</oldFormula>
  </rdn>
  <rcv guid="{F75A0FC8-0A1B-4DE0-9A32-5143F6752B3E}" action="add"/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2" sId="2">
    <oc r="G1684">
      <f>IFERROR(IF(ISERROR(SEARCH("dfgg",$B1683)),IF(H1684="",G1683+ROUNDUP(VLOOKUP(D1684,Feuil2!$B$2:$C$250,2,FALSE)*6,0)/6/24,G1683+ROUNDUP(VLOOKUP(D1684,Feuil2!$B$2:$C$250,2,FALSE)*6,0)/6/24+$I$1),G1683+(11/12/24)),"")</f>
    </oc>
    <nc r="G1684">
      <f>IFERROR(IF(ISERROR(SEARCH("dfgg",$B1683)),IF(H1684="",G1683+ROUNDUP(VLOOKUP(D1684,Feuil2!$B$2:$C$250,2,FALSE)*6,0)/6/24,G1683+ROUNDUP(VLOOKUP(D1684,Feuil2!$B$2:$C$250,2,FALSE)*6,0)/6/24+$I$1),G1683+(11/12/24)),"")</f>
    </nc>
  </rcc>
  <rcc rId="2813" sId="2">
    <oc r="G1685">
      <f>IFERROR(IF(ISERROR(SEARCH("dfgg",$B1684)),IF(H1685="",G1684+ROUNDUP(VLOOKUP(D1685,Feuil2!$B$2:$C$250,2,FALSE)*6,0)/6/24,G1684+ROUNDUP(VLOOKUP(D1685,Feuil2!$B$2:$C$250,2,FALSE)*6,0)/6/24+$I$1),G1684+(11/12/24)),"")</f>
    </oc>
    <nc r="G1685">
      <f>IFERROR(IF(ISERROR(SEARCH("dfgg",$B1684)),IF(H1685="",G1684+ROUNDUP(VLOOKUP(D1685,Feuil2!$B$2:$C$250,2,FALSE)*6,0)/6/24,G1684+ROUNDUP(VLOOKUP(D1685,Feuil2!$B$2:$C$250,2,FALSE)*6,0)/6/24+$I$1),G1684+(11/12/24)),"")</f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4" sId="2" numFmtId="23">
    <oc r="G1706">
      <v>43682.270833333336</v>
    </oc>
    <nc r="G1706">
      <v>43682.3125</v>
    </nc>
  </rcc>
  <rcv guid="{80E8011E-8CC6-40AA-A1BE-46C0FB529EE2}" action="delete"/>
  <rdn rId="0" localSheetId="2" customView="1" name="Z_80E8011E_8CC6_40AA_A1BE_46C0FB529EE2_.wvu.PrintArea" hidden="1" oldHidden="1">
    <formula>PHS!$B$201:$I$224</formula>
    <oldFormula>PHS!$B$201:$I$224</oldFormula>
  </rdn>
  <rdn rId="0" localSheetId="2" customView="1" name="Z_80E8011E_8CC6_40AA_A1BE_46C0FB529EE2_.wvu.PrintTitles" hidden="1" oldHidden="1">
    <formula>PHS!$1:$1</formula>
    <oldFormula>PHS!$1:$1</oldFormula>
  </rdn>
  <rdn rId="0" localSheetId="3" customView="1" name="Z_80E8011E_8CC6_40AA_A1BE_46C0FB529EE2_.wvu.FilterData" hidden="1" oldHidden="1">
    <formula>Feuil2!$B$1:$C$205</formula>
    <oldFormula>Feuil2!$B$1:$C$205</oldFormula>
  </rdn>
  <rcv guid="{80E8011E-8CC6-40AA-A1BE-46C0FB529EE2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CCB14D7-39B9-453A-BF20-39B53EFE65BB}" action="delete"/>
  <rdn rId="0" localSheetId="2" customView="1" name="Z_5CCB14D7_39B9_453A_BF20_39B53EFE65BB_.wvu.PrintArea" hidden="1" oldHidden="1">
    <formula>PHS!$A$1521:$I$1557</formula>
    <oldFormula>PHS!$A$1521:$I$1557</oldFormula>
  </rdn>
  <rdn rId="0" localSheetId="2" customView="1" name="Z_5CCB14D7_39B9_453A_BF20_39B53EFE65BB_.wvu.PrintTitles" hidden="1" oldHidden="1">
    <formula>PHS!$1:$1</formula>
    <oldFormula>PHS!$1:$1</oldFormula>
  </rdn>
  <rdn rId="0" localSheetId="3" customView="1" name="Z_5CCB14D7_39B9_453A_BF20_39B53EFE65BB_.wvu.FilterData" hidden="1" oldHidden="1">
    <formula>Feuil2!$B$1:$C$205</formula>
    <oldFormula>Feuil2!$B$1:$C$205</oldFormula>
  </rdn>
  <rcv guid="{5CCB14D7-39B9-453A-BF20-39B53EFE65BB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0E8011E-8CC6-40AA-A1BE-46C0FB529EE2}" action="delete"/>
  <rdn rId="0" localSheetId="2" customView="1" name="Z_80E8011E_8CC6_40AA_A1BE_46C0FB529EE2_.wvu.PrintArea" hidden="1" oldHidden="1">
    <formula>PHS!$B$201:$I$224</formula>
    <oldFormula>PHS!$B$201:$I$224</oldFormula>
  </rdn>
  <rdn rId="0" localSheetId="2" customView="1" name="Z_80E8011E_8CC6_40AA_A1BE_46C0FB529EE2_.wvu.PrintTitles" hidden="1" oldHidden="1">
    <formula>PHS!$1:$1</formula>
    <oldFormula>PHS!$1:$1</oldFormula>
  </rdn>
  <rdn rId="0" localSheetId="3" customView="1" name="Z_80E8011E_8CC6_40AA_A1BE_46C0FB529EE2_.wvu.FilterData" hidden="1" oldHidden="1">
    <formula>Feuil2!$B$1:$C$205</formula>
    <oldFormula>Feuil2!$B$1:$C$205</oldFormula>
  </rdn>
  <rcv guid="{80E8011E-8CC6-40AA-A1BE-46C0FB529EE2}" action="add"/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24" sId="2">
    <nc r="I1707" t="inlineStr">
      <is>
        <t>FAIT</t>
      </is>
    </nc>
  </rcc>
  <rcc rId="2825" sId="2">
    <nc r="I1708" t="inlineStr">
      <is>
        <t>FAIT</t>
      </is>
    </nc>
  </rcc>
  <rcc rId="2826" sId="2">
    <nc r="I1709" t="inlineStr">
      <is>
        <t>FAIT</t>
      </is>
    </nc>
  </rcc>
  <rcc rId="2827" sId="2">
    <nc r="I1712" t="inlineStr">
      <is>
        <t>FAIT</t>
      </is>
    </nc>
  </rcc>
  <rcc rId="2828" sId="2">
    <nc r="I1711" t="inlineStr">
      <is>
        <t>FAIT</t>
      </is>
    </nc>
  </rcc>
  <rcc rId="2829" sId="2">
    <nc r="I1710" t="inlineStr">
      <is>
        <t>FAIT</t>
      </is>
    </nc>
  </rcc>
  <rcc rId="2830" sId="2">
    <nc r="I1713" t="inlineStr">
      <is>
        <t>FAIT</t>
      </is>
    </nc>
  </rcc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Feuil2!$B$1:$C$205</formula>
    <oldFormula>Feuil2!$B$1:$C$205</oldFormula>
  </rdn>
  <rcv guid="{F75A0FC8-0A1B-4DE0-9A32-5143F6752B3E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6" sId="2">
    <nc r="I1716" t="inlineStr">
      <is>
        <t>FAIT</t>
      </is>
    </nc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7" sId="2">
    <nc r="I1714" t="inlineStr">
      <is>
        <t>FAIT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Feuil2!$B$1:$C$205</formula>
    <oldFormula>Feuil2!$B$1:$C$205</oldFormula>
  </rdn>
  <rcv guid="{F75A0FC8-0A1B-4DE0-9A32-5143F6752B3E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43" sId="2" ref="A1724:XFD1725" action="insertRow">
    <undo index="0" exp="area" ref3D="1" dr="$F$1:$F$1048576" dn="Z_F75A0FC8_0A1B_4DE0_9A32_5143F6752B3E_.wvu.Cols" sId="2"/>
  </rrc>
  <rm rId="2844" sheetId="2" source="A1751:XFD1752" destination="A1724:XFD1725" sourceSheetId="2">
    <rfmt sheetId="2" xfDxf="1" sqref="A1724:XFD1724" start="0" length="0">
      <dxf>
        <alignment horizontal="center" vertical="center" readingOrder="0"/>
      </dxf>
    </rfmt>
    <rfmt sheetId="2" xfDxf="1" sqref="A1725:XFD1725" start="0" length="0">
      <dxf>
        <alignment horizontal="center" vertical="center" readingOrder="0"/>
      </dxf>
    </rfmt>
    <rfmt sheetId="2" sqref="A1724" start="0" length="0">
      <dxf>
        <font>
          <b/>
          <sz val="8"/>
          <color auto="1"/>
          <name val="Arial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724" start="0" length="0">
      <dxf>
        <font>
          <b/>
          <sz val="12"/>
          <color rgb="FFFF0000"/>
          <name val="MS Sans Serif"/>
          <scheme val="none"/>
        </font>
        <fill>
          <patternFill patternType="solid">
            <bgColor theme="4" tint="0.59999389629810485"/>
          </patternFill>
        </fill>
        <alignment wrapText="1" readingOrder="0"/>
        <border outline="0">
          <left style="thin">
            <color indexed="64"/>
          </left>
          <top style="thin">
            <color indexed="64"/>
          </top>
        </border>
      </dxf>
    </rfmt>
    <rfmt sheetId="2" sqref="C1724" start="0" length="0">
      <dxf>
        <font>
          <sz val="12"/>
          <color rgb="FF000000"/>
          <name val="Verdana"/>
          <scheme val="none"/>
        </font>
        <fill>
          <patternFill patternType="solid">
            <bgColor theme="4" tint="0.59999389629810485"/>
          </patternFill>
        </fill>
        <alignment wrapText="1" readingOrder="0"/>
        <border outline="0">
          <top style="thin">
            <color indexed="64"/>
          </top>
        </border>
      </dxf>
    </rfmt>
    <rfmt sheetId="2" sqref="D1724" start="0" length="0">
      <dxf>
        <font>
          <b/>
          <sz val="12"/>
          <color rgb="FFFF0000"/>
          <name val="Verdana"/>
          <scheme val="none"/>
        </font>
        <fill>
          <patternFill patternType="solid">
            <bgColor theme="4" tint="0.59999389629810485"/>
          </patternFill>
        </fill>
        <alignment wrapText="1" readingOrder="0"/>
        <border outline="0">
          <top style="thin">
            <color indexed="64"/>
          </top>
        </border>
      </dxf>
    </rfmt>
    <rfmt sheetId="2" sqref="E1724" start="0" length="0">
      <dxf>
        <font>
          <sz val="12"/>
          <color rgb="FF000000"/>
          <name val="Verdana"/>
          <scheme val="none"/>
        </font>
        <fill>
          <patternFill patternType="solid">
            <bgColor theme="4" tint="0.59999389629810485"/>
          </patternFill>
        </fill>
        <alignment wrapText="1" readingOrder="0"/>
        <border outline="0">
          <top style="thin">
            <color indexed="64"/>
          </top>
        </border>
      </dxf>
    </rfmt>
    <rfmt sheetId="2" sqref="F1724" start="0" length="0">
      <dxf>
        <font>
          <sz val="12"/>
          <color indexed="10"/>
          <name val="Calibri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 readingOrder="0"/>
        <border outline="0">
          <right style="thin">
            <color indexed="64"/>
          </right>
          <top style="thin">
            <color indexed="64"/>
          </top>
        </border>
      </dxf>
    </rfmt>
    <rfmt sheetId="2" sqref="G1724" start="0" length="0">
      <dxf>
        <font>
          <b/>
          <sz val="11"/>
          <color auto="1"/>
          <name val="MS Sans Serif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724" start="0" length="0">
      <dxf>
        <font>
          <sz val="12"/>
          <color indexed="10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24" start="0" length="0">
      <dxf>
        <font>
          <b/>
          <sz val="12"/>
          <color auto="1"/>
          <name val="MS Sans Serif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24" start="0" length="0">
      <dxf>
        <numFmt numFmtId="167" formatCode="dd\.mm\.yyyy;@"/>
      </dxf>
    </rfmt>
    <rfmt sheetId="2" sqref="L1724" start="0" length="0">
      <dxf>
        <numFmt numFmtId="19" formatCode="dd/mm/yyyy"/>
      </dxf>
    </rfmt>
    <rfmt sheetId="2" sqref="A1725" start="0" length="0">
      <dxf>
        <font>
          <b/>
          <sz val="8"/>
          <color auto="1"/>
          <name val="Arial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725" start="0" length="0">
      <dxf>
        <font>
          <b/>
          <sz val="12"/>
          <color rgb="FFFF0000"/>
          <name val="MS Sans Serif"/>
          <scheme val="none"/>
        </font>
        <fill>
          <patternFill patternType="solid">
            <bgColor theme="4" tint="0.59999389629810485"/>
          </patternFill>
        </fill>
        <alignment wrapText="1" readingOrder="0"/>
        <border outline="0">
          <left style="thin">
            <color indexed="64"/>
          </left>
          <top style="thin">
            <color indexed="64"/>
          </top>
        </border>
      </dxf>
    </rfmt>
    <rfmt sheetId="2" sqref="C1725" start="0" length="0">
      <dxf>
        <font>
          <sz val="12"/>
          <color rgb="FF000000"/>
          <name val="Verdana"/>
          <scheme val="none"/>
        </font>
        <fill>
          <patternFill patternType="solid">
            <bgColor theme="4" tint="0.59999389629810485"/>
          </patternFill>
        </fill>
        <alignment wrapText="1" readingOrder="0"/>
        <border outline="0">
          <top style="thin">
            <color indexed="64"/>
          </top>
        </border>
      </dxf>
    </rfmt>
    <rfmt sheetId="2" sqref="D1725" start="0" length="0">
      <dxf>
        <font>
          <b/>
          <sz val="12"/>
          <color rgb="FFFF0000"/>
          <name val="Verdana"/>
          <scheme val="none"/>
        </font>
        <fill>
          <patternFill patternType="solid">
            <bgColor theme="4" tint="0.59999389629810485"/>
          </patternFill>
        </fill>
        <alignment wrapText="1" readingOrder="0"/>
        <border outline="0">
          <top style="thin">
            <color indexed="64"/>
          </top>
        </border>
      </dxf>
    </rfmt>
    <rfmt sheetId="2" sqref="E1725" start="0" length="0">
      <dxf>
        <font>
          <sz val="12"/>
          <color rgb="FF000000"/>
          <name val="Verdana"/>
          <scheme val="none"/>
        </font>
        <fill>
          <patternFill patternType="solid">
            <bgColor theme="4" tint="0.59999389629810485"/>
          </patternFill>
        </fill>
        <alignment wrapText="1" readingOrder="0"/>
        <border outline="0">
          <top style="thin">
            <color indexed="64"/>
          </top>
        </border>
      </dxf>
    </rfmt>
    <rfmt sheetId="2" sqref="F1725" start="0" length="0">
      <dxf>
        <font>
          <sz val="12"/>
          <color indexed="10"/>
          <name val="Calibri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 readingOrder="0"/>
        <border outline="0">
          <right style="thin">
            <color indexed="64"/>
          </right>
          <top style="thin">
            <color indexed="64"/>
          </top>
        </border>
      </dxf>
    </rfmt>
    <rfmt sheetId="2" sqref="G1725" start="0" length="0">
      <dxf>
        <font>
          <b/>
          <sz val="11"/>
          <color auto="1"/>
          <name val="MS Sans Serif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725" start="0" length="0">
      <dxf>
        <font>
          <sz val="12"/>
          <color indexed="10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25" start="0" length="0">
      <dxf>
        <font>
          <b/>
          <sz val="12"/>
          <color auto="1"/>
          <name val="MS Sans Serif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25" start="0" length="0">
      <dxf>
        <numFmt numFmtId="167" formatCode="dd\.mm\.yyyy;@"/>
      </dxf>
    </rfmt>
    <rfmt sheetId="2" sqref="L1725" start="0" length="0">
      <dxf>
        <numFmt numFmtId="19" formatCode="dd/mm/yyyy"/>
      </dxf>
    </rfmt>
  </rm>
  <rrc rId="2845" sId="2" ref="A1751:XFD1751" action="deleteRow">
    <undo index="0" exp="area" ref3D="1" dr="$F$1:$F$1048576" dn="Z_F75A0FC8_0A1B_4DE0_9A32_5143F6752B3E_.wvu.Cols" sId="2"/>
    <rfmt sheetId="2" xfDxf="1" sqref="A1751:XFD1751" start="0" length="0">
      <dxf>
        <alignment horizontal="center" vertical="center" readingOrder="0"/>
      </dxf>
    </rfmt>
    <rfmt sheetId="2" sqref="A1751" start="0" length="0">
      <dxf>
        <font>
          <b/>
          <sz val="8"/>
          <color auto="1"/>
          <name val="Arial"/>
          <scheme val="none"/>
        </font>
        <fill>
          <patternFill patternType="solid">
            <bgColor theme="0"/>
          </patternFill>
        </fill>
      </dxf>
    </rfmt>
    <rfmt sheetId="2" sqref="B1751" start="0" length="0">
      <dxf>
        <font>
          <sz val="10"/>
          <color auto="1"/>
          <name val="MS Sans Serif"/>
          <scheme val="none"/>
        </font>
      </dxf>
    </rfmt>
    <rfmt sheetId="2" sqref="C1751" start="0" length="0">
      <dxf>
        <alignment horizontal="general" vertical="bottom" readingOrder="0"/>
      </dxf>
    </rfmt>
    <rfmt sheetId="2" sqref="D1751" start="0" length="0">
      <dxf>
        <font>
          <sz val="10"/>
          <color auto="1"/>
          <name val="MS Sans Serif"/>
          <scheme val="none"/>
        </font>
      </dxf>
    </rfmt>
    <rfmt sheetId="2" sqref="E1751" start="0" length="0">
      <dxf>
        <font>
          <sz val="10"/>
          <color auto="1"/>
          <name val="MS Sans Serif"/>
          <scheme val="none"/>
        </font>
      </dxf>
    </rfmt>
    <rfmt sheetId="2" sqref="F1751" start="0" length="0">
      <dxf>
        <font>
          <sz val="10"/>
          <color auto="1"/>
          <name val="MS Sans Serif"/>
          <scheme val="none"/>
        </font>
      </dxf>
    </rfmt>
    <rfmt sheetId="2" sqref="G1751" start="0" length="0">
      <dxf>
        <font>
          <sz val="10"/>
          <color auto="1"/>
          <name val="MS Sans Serif"/>
          <scheme val="none"/>
        </font>
      </dxf>
    </rfmt>
    <rfmt sheetId="2" sqref="H1751" start="0" length="0">
      <dxf>
        <font>
          <sz val="12"/>
          <color indexed="10"/>
          <name val="Calibri"/>
          <scheme val="minor"/>
        </font>
        <alignment wrapText="1" readingOrder="0"/>
      </dxf>
    </rfmt>
    <rfmt sheetId="2" sqref="J1751" start="0" length="0">
      <dxf>
        <numFmt numFmtId="167" formatCode="dd\.mm\.yyyy;@"/>
      </dxf>
    </rfmt>
  </rrc>
  <rrc rId="2846" sId="2" ref="A1751:XFD1751" action="deleteRow">
    <undo index="0" exp="area" ref3D="1" dr="$F$1:$F$1048576" dn="Z_F75A0FC8_0A1B_4DE0_9A32_5143F6752B3E_.wvu.Cols" sId="2"/>
    <rfmt sheetId="2" xfDxf="1" sqref="A1751:XFD1751" start="0" length="0">
      <dxf>
        <alignment horizontal="center" vertical="center" readingOrder="0"/>
      </dxf>
    </rfmt>
    <rfmt sheetId="2" sqref="A1751" start="0" length="0">
      <dxf>
        <font>
          <b/>
          <sz val="8"/>
          <color auto="1"/>
          <name val="Arial"/>
          <scheme val="none"/>
        </font>
        <fill>
          <patternFill patternType="solid">
            <bgColor theme="0"/>
          </patternFill>
        </fill>
      </dxf>
    </rfmt>
    <rfmt sheetId="2" sqref="B1751" start="0" length="0">
      <dxf>
        <font>
          <sz val="10"/>
          <color auto="1"/>
          <name val="MS Sans Serif"/>
          <scheme val="none"/>
        </font>
      </dxf>
    </rfmt>
    <rfmt sheetId="2" sqref="C1751" start="0" length="0">
      <dxf>
        <alignment horizontal="general" vertical="bottom" readingOrder="0"/>
      </dxf>
    </rfmt>
    <rfmt sheetId="2" sqref="D1751" start="0" length="0">
      <dxf>
        <font>
          <sz val="10"/>
          <color auto="1"/>
          <name val="MS Sans Serif"/>
          <scheme val="none"/>
        </font>
      </dxf>
    </rfmt>
    <rfmt sheetId="2" sqref="E1751" start="0" length="0">
      <dxf>
        <font>
          <sz val="10"/>
          <color auto="1"/>
          <name val="MS Sans Serif"/>
          <scheme val="none"/>
        </font>
      </dxf>
    </rfmt>
    <rfmt sheetId="2" sqref="F1751" start="0" length="0">
      <dxf>
        <font>
          <sz val="10"/>
          <color auto="1"/>
          <name val="MS Sans Serif"/>
          <scheme val="none"/>
        </font>
      </dxf>
    </rfmt>
    <rfmt sheetId="2" sqref="G1751" start="0" length="0">
      <dxf>
        <font>
          <sz val="10"/>
          <color auto="1"/>
          <name val="MS Sans Serif"/>
          <scheme val="none"/>
        </font>
      </dxf>
    </rfmt>
    <rfmt sheetId="2" sqref="H1751" start="0" length="0">
      <dxf>
        <font>
          <sz val="12"/>
          <color indexed="10"/>
          <name val="Calibri"/>
          <scheme val="minor"/>
        </font>
        <alignment wrapText="1" readingOrder="0"/>
      </dxf>
    </rfmt>
    <rfmt sheetId="2" sqref="J1751" start="0" length="0">
      <dxf>
        <numFmt numFmtId="167" formatCode="dd\.mm\.yyyy;@"/>
      </dxf>
    </rfmt>
  </rrc>
  <rrc rId="2847" sId="2" ref="A1724:XFD1724" action="deleteRow">
    <undo index="45" exp="ref" v="1" dr="G1724" r="G1725" sId="2"/>
    <undo index="25" exp="ref" v="1" dr="G1724" r="G1725" sId="2"/>
    <undo index="9" exp="ref" v="1" dr="G1724" r="G1725" sId="2"/>
    <undo index="1" exp="ref" v="1" dr="$B1724" r="G1725" sId="2"/>
    <undo index="0" exp="area" ref3D="1" dr="$F$1:$F$1048576" dn="Z_F75A0FC8_0A1B_4DE0_9A32_5143F6752B3E_.wvu.Cols" sId="2"/>
    <rfmt sheetId="2" xfDxf="1" sqref="A1724:XFD1724" start="0" length="0">
      <dxf>
        <alignment horizontal="center" vertical="center" readingOrder="0"/>
      </dxf>
    </rfmt>
    <rfmt sheetId="2" sqref="A1724" start="0" length="0">
      <dxf>
        <font>
          <b/>
          <sz val="8"/>
          <color auto="1"/>
          <name val="Arial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724" start="0" length="0">
      <dxf>
        <font>
          <b/>
          <sz val="12"/>
          <color rgb="FFFF0000"/>
          <name val="MS Sans Serif"/>
          <scheme val="none"/>
        </font>
        <fill>
          <patternFill patternType="solid">
            <bgColor theme="4" tint="0.59999389629810485"/>
          </patternFill>
        </fill>
        <alignment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724" start="0" length="0">
      <dxf>
        <font>
          <sz val="12"/>
          <color rgb="FF000000"/>
          <name val="Verdana"/>
          <scheme val="none"/>
        </font>
        <fill>
          <patternFill patternType="solid">
            <bgColor theme="4" tint="0.59999389629810485"/>
          </patternFill>
        </fill>
        <alignment wrapText="1" readingOrder="0"/>
        <border outline="0">
          <top style="thin">
            <color indexed="64"/>
          </top>
        </border>
      </dxf>
    </rfmt>
    <rcc rId="0" sId="2" dxf="1">
      <nc r="D1724" t="inlineStr">
        <is>
          <t>NEP</t>
        </is>
      </nc>
      <ndxf>
        <font>
          <b/>
          <sz val="12"/>
          <color rgb="FFFF0000"/>
          <name val="Verdana"/>
          <scheme val="none"/>
        </font>
        <fill>
          <patternFill patternType="solid">
            <bgColor theme="4" tint="0.59999389629810485"/>
          </patternFill>
        </fill>
        <alignment wrapText="1" readingOrder="0"/>
        <border outline="0">
          <top style="thin">
            <color indexed="64"/>
          </top>
        </border>
      </ndxf>
    </rcc>
    <rfmt sheetId="2" sqref="E1724" start="0" length="0">
      <dxf>
        <font>
          <sz val="12"/>
          <color rgb="FF000000"/>
          <name val="Verdana"/>
          <scheme val="none"/>
        </font>
        <fill>
          <patternFill patternType="solid">
            <bgColor theme="4" tint="0.59999389629810485"/>
          </patternFill>
        </fill>
        <alignment wrapText="1" readingOrder="0"/>
        <border outline="0">
          <top style="thin">
            <color indexed="64"/>
          </top>
        </border>
      </dxf>
    </rfmt>
    <rfmt sheetId="2" sqref="F1724" start="0" length="0">
      <dxf>
        <font>
          <sz val="12"/>
          <color indexed="10"/>
          <name val="Calibri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 readingOrder="0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724">
        <f>IFERROR(IF(ISERROR(SEARCH("dfgg",$B1750)),IF(H1724="",G1750+ROUNDUP(VLOOKUP(D1724,Feuil2!$B$2:$C$250,2,FALSE)*6,0)/6/24,G1750+ROUNDUP(VLOOKUP(D1724,Feuil2!$B$2:$C$250,2,FALSE)*6,0)/6/24+$I$1),G1750+(11/12/24)),"")</f>
      </nc>
      <ndxf>
        <font>
          <b/>
          <sz val="11"/>
          <color auto="1"/>
          <name val="MS Sans Serif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724" start="0" length="0">
      <dxf>
        <font>
          <sz val="12"/>
          <color indexed="10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24" start="0" length="0">
      <dxf>
        <font>
          <b/>
          <sz val="12"/>
          <color auto="1"/>
          <name val="MS Sans Serif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1724" t="inlineStr">
        <is>
          <t/>
        </is>
      </nc>
      <ndxf>
        <numFmt numFmtId="167" formatCode="dd\.mm\.yyyy;@"/>
      </ndxf>
    </rcc>
    <rcc rId="0" sId="2">
      <nc r="K1724" t="inlineStr">
        <is>
          <t/>
        </is>
      </nc>
    </rcc>
    <rfmt sheetId="2" sqref="L1724" start="0" length="0">
      <dxf>
        <numFmt numFmtId="19" formatCode="dd/mm/yyyy"/>
      </dxf>
    </rfmt>
  </rrc>
  <rrc rId="2848" sId="2" ref="A1725:XFD1725" action="insertRow">
    <undo index="0" exp="area" ref3D="1" dr="$F$1:$F$1048576" dn="Z_F75A0FC8_0A1B_4DE0_9A32_5143F6752B3E_.wvu.Cols" sId="2"/>
  </rrc>
  <rfmt sheetId="2" sqref="B1725" start="0" length="0">
    <dxf>
      <font>
        <b/>
        <sz val="12"/>
        <color rgb="FFFF0000"/>
        <name val="Verdana"/>
        <scheme val="none"/>
      </font>
      <fill>
        <patternFill>
          <bgColor theme="9" tint="0.59999389629810485"/>
        </patternFill>
      </fill>
    </dxf>
  </rfmt>
  <rfmt sheetId="2" sqref="C1725" start="0" length="0">
    <dxf>
      <font>
        <b/>
        <sz val="12"/>
        <color rgb="FF000000"/>
        <name val="Verdana"/>
        <scheme val="none"/>
      </font>
      <fill>
        <patternFill>
          <bgColor theme="9" tint="0.59999389629810485"/>
        </patternFill>
      </fill>
    </dxf>
  </rfmt>
  <rcc rId="2849" sId="2" odxf="1" dxf="1">
    <nc r="D1725" t="inlineStr">
      <is>
        <t>RINÇAGE</t>
      </is>
    </nc>
    <odxf>
      <font>
        <b val="0"/>
        <sz val="12"/>
        <color rgb="FF000000"/>
        <name val="Verdana"/>
        <scheme val="none"/>
      </font>
      <fill>
        <patternFill>
          <bgColor rgb="FFFFFFFF"/>
        </patternFill>
      </fill>
    </odxf>
    <ndxf>
      <font>
        <b/>
        <sz val="12"/>
        <color rgb="FF000000"/>
        <name val="Verdana"/>
        <scheme val="none"/>
      </font>
      <fill>
        <patternFill>
          <bgColor theme="9" tint="0.59999389629810485"/>
        </patternFill>
      </fill>
    </ndxf>
  </rcc>
  <rfmt sheetId="2" sqref="E1725" start="0" length="0">
    <dxf>
      <font>
        <b/>
        <sz val="12"/>
        <color rgb="FF000000"/>
        <name val="Verdana"/>
        <scheme val="none"/>
      </font>
      <fill>
        <patternFill>
          <bgColor theme="9" tint="0.59999389629810485"/>
        </patternFill>
      </fill>
    </dxf>
  </rfmt>
  <rfmt sheetId="2" sqref="F1725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fmt sheetId="2" sqref="I1725" start="0" length="0">
    <dxf>
      <font>
        <sz val="12"/>
        <name val="MS Sans Serif"/>
        <scheme val="none"/>
      </font>
    </dxf>
  </rfmt>
  <rcc rId="2850" sId="2">
    <oc r="G1709">
      <f>IFERROR(IF(ISERROR(SEARCH("dfgg",$B1708)),IF(H1709="",G1708+ROUNDUP(VLOOKUP(D1709,Feuil2!$B$2:$C$250,2,FALSE)*6,0)/6/24,G1708+ROUNDUP(VLOOKUP(D1709,Feuil2!$B$2:$C$250,2,FALSE)*6,0)/6/24+$I$1),G1708+(11/12/24)),"")</f>
    </oc>
    <nc r="G1709">
      <f>IFERROR(IF(ISERROR(SEARCH("dfgg",$B1708)),IF(H1709="",G1708+ROUNDUP(VLOOKUP(D1709,Feuil2!$B$2:$C$250,2,FALSE)*6,0)/6/24,G1708+ROUNDUP(VLOOKUP(D1709,Feuil2!$B$2:$C$250,2,FALSE)*6,0)/6/24+$I$1),G1708+(11/12/24)),"")</f>
    </nc>
  </rcc>
  <rcc rId="2851" sId="2">
    <oc r="G1710">
      <f>IFERROR(IF(ISERROR(SEARCH("dfgg",$B1709)),IF(H1710="",G1709+ROUNDUP(VLOOKUP(D1710,Feuil2!$B$2:$C$250,2,FALSE)*6,0)/6/24,G1709+ROUNDUP(VLOOKUP(D1710,Feuil2!$B$2:$C$250,2,FALSE)*6,0)/6/24+$I$1),G1709+(11/12/24)),"")</f>
    </oc>
    <nc r="G1710">
      <f>IFERROR(IF(ISERROR(SEARCH("dfgg",$B1709)),IF(H1710="",G1709+ROUNDUP(VLOOKUP(D1710,Feuil2!$B$2:$C$250,2,FALSE)*6,0)/6/24,G1709+ROUNDUP(VLOOKUP(D1710,Feuil2!$B$2:$C$250,2,FALSE)*6,0)/6/24+$I$1),G1709+(11/12/24)),"")</f>
    </nc>
  </rcc>
  <rcc rId="2852" sId="2">
    <oc r="G1711">
      <f>IFERROR(IF(ISERROR(SEARCH("dfgg",$B1710)),IF(H1711="",G1710+ROUNDUP(VLOOKUP(D1711,Feuil2!$B$2:$C$250,2,FALSE)*6,0)/6/24,G1710+ROUNDUP(VLOOKUP(D1711,Feuil2!$B$2:$C$250,2,FALSE)*6,0)/6/24+$I$1),G1710+(11/12/24)),"")</f>
    </oc>
    <nc r="G1711">
      <f>IFERROR(IF(ISERROR(SEARCH("dfgg",$B1710)),IF(H1711="",G1710+ROUNDUP(VLOOKUP(D1711,Feuil2!$B$2:$C$250,2,FALSE)*6,0)/6/24,G1710+ROUNDUP(VLOOKUP(D1711,Feuil2!$B$2:$C$250,2,FALSE)*6,0)/6/24+$I$1),G1710+(11/12/24)),"")</f>
    </nc>
  </rcc>
  <rcc rId="2853" sId="2">
    <oc r="G1712">
      <f>IFERROR(IF(ISERROR(SEARCH("dfgg",$B1711)),IF(H1712="",G1711+ROUNDUP(VLOOKUP(D1712,Feuil2!$B$2:$C$250,2,FALSE)*6,0)/6/24,G1711+ROUNDUP(VLOOKUP(D1712,Feuil2!$B$2:$C$250,2,FALSE)*6,0)/6/24+$I$1),G1711+(11/12/24)),"")</f>
    </oc>
    <nc r="G1712">
      <f>IFERROR(IF(ISERROR(SEARCH("dfgg",$B1711)),IF(H1712="",G1711+ROUNDUP(VLOOKUP(D1712,Feuil2!$B$2:$C$250,2,FALSE)*6,0)/6/24,G1711+ROUNDUP(VLOOKUP(D1712,Feuil2!$B$2:$C$250,2,FALSE)*6,0)/6/24+$I$1),G1711+(11/12/24)),"")</f>
    </nc>
  </rcc>
  <rcc rId="2854" sId="2">
    <oc r="G1713">
      <f>IFERROR(IF(ISERROR(SEARCH("dfgg",$B1712)),IF(H1713="",G1712+ROUNDUP(VLOOKUP(D1713,Feuil2!$B$2:$C$250,2,FALSE)*6,0)/6/24,G1712+ROUNDUP(VLOOKUP(D1713,Feuil2!$B$2:$C$250,2,FALSE)*6,0)/6/24+$I$1),G1712+(11/12/24)),"")</f>
    </oc>
    <nc r="G1713">
      <f>IFERROR(IF(ISERROR(SEARCH("dfgg",$B1712)),IF(H1713="",G1712+ROUNDUP(VLOOKUP(D1713,Feuil2!$B$2:$C$250,2,FALSE)*6,0)/6/24,G1712+ROUNDUP(VLOOKUP(D1713,Feuil2!$B$2:$C$250,2,FALSE)*6,0)/6/24+$I$1),G1712+(11/12/24)),"")</f>
    </nc>
  </rcc>
  <rcc rId="2855" sId="2">
    <oc r="G1714">
      <f>IFERROR(IF(ISERROR(SEARCH("dfgg",$B1713)),IF(H1714="",G1713+ROUNDUP(VLOOKUP(D1714,Feuil2!$B$2:$C$250,2,FALSE)*6,0)/6/24,G1713+ROUNDUP(VLOOKUP(D1714,Feuil2!$B$2:$C$250,2,FALSE)*6,0)/6/24+$I$1),G1713+(11/12/24)),"")</f>
    </oc>
    <nc r="G1714">
      <f>IFERROR(IF(ISERROR(SEARCH("dfgg",$B1713)),IF(H1714="",G1713+ROUNDUP(VLOOKUP(D1714,Feuil2!$B$2:$C$250,2,FALSE)*6,0)/6/24,G1713+ROUNDUP(VLOOKUP(D1714,Feuil2!$B$2:$C$250,2,FALSE)*6,0)/6/24+$I$1),G1713+(11/12/24)),"")</f>
    </nc>
  </rcc>
  <rcc rId="2856" sId="2">
    <oc r="G1715">
      <f>IFERROR(IF(ISERROR(SEARCH("dfgg",$B1714)),IF(H1715="",G1714+ROUNDUP(VLOOKUP(D1715,Feuil2!$B$2:$C$250,2,FALSE)*6,0)/6/24,G1714+ROUNDUP(VLOOKUP(D1715,Feuil2!$B$2:$C$250,2,FALSE)*6,0)/6/24+$I$1),G1714+(11/12/24)),"")</f>
    </oc>
    <nc r="G1715">
      <f>IFERROR(IF(ISERROR(SEARCH("dfgg",$B1714)),IF(H1715="",G1714+ROUNDUP(VLOOKUP(D1715,Feuil2!$B$2:$C$250,2,FALSE)*6,0)/6/24,G1714+ROUNDUP(VLOOKUP(D1715,Feuil2!$B$2:$C$250,2,FALSE)*6,0)/6/24+$I$1),G1714+(11/12/24)),"")</f>
    </nc>
  </rcc>
  <rcc rId="2857" sId="2">
    <oc r="G1716">
      <f>IFERROR(IF(ISERROR(SEARCH("dfgg",$B1715)),IF(H1716="",G1715+ROUNDUP(VLOOKUP(D1716,Feuil2!$B$2:$C$250,2,FALSE)*6,0)/6/24,G1715+ROUNDUP(VLOOKUP(D1716,Feuil2!$B$2:$C$250,2,FALSE)*6,0)/6/24+$I$1),G1715+(11/12/24)),"")</f>
    </oc>
    <nc r="G1716">
      <f>IFERROR(IF(ISERROR(SEARCH("dfgg",$B1715)),IF(H1716="",G1715+ROUNDUP(VLOOKUP(D1716,Feuil2!$B$2:$C$250,2,FALSE)*6,0)/6/24,G1715+ROUNDUP(VLOOKUP(D1716,Feuil2!$B$2:$C$250,2,FALSE)*6,0)/6/24+$I$1),G1715+(11/12/24)),"")</f>
    </nc>
  </rcc>
  <rcc rId="2858" sId="2">
    <oc r="G1717">
      <f>IFERROR(IF(ISERROR(SEARCH("dfgg",$B1716)),IF(H1717="",G1716+ROUNDUP(VLOOKUP(D1717,Feuil2!$B$2:$C$250,2,FALSE)*6,0)/6/24,G1716+ROUNDUP(VLOOKUP(D1717,Feuil2!$B$2:$C$250,2,FALSE)*6,0)/6/24+$I$1),G1716+(11/12/24)),"")</f>
    </oc>
    <nc r="G1717">
      <f>IFERROR(IF(ISERROR(SEARCH("dfgg",$B1716)),IF(H1717="",G1716+ROUNDUP(VLOOKUP(D1717,Feuil2!$B$2:$C$250,2,FALSE)*6,0)/6/24,G1716+ROUNDUP(VLOOKUP(D1717,Feuil2!$B$2:$C$250,2,FALSE)*6,0)/6/24+$I$1),G1716+(11/12/24)),"")</f>
    </nc>
  </rcc>
  <rcc rId="2859" sId="2">
    <oc r="G1718">
      <f>IFERROR(IF(ISERROR(SEARCH("dfgg",$B1717)),IF(H1718="",G1717+ROUNDUP(VLOOKUP(D1718,Feuil2!$B$2:$C$250,2,FALSE)*6,0)/6/24,G1717+ROUNDUP(VLOOKUP(D1718,Feuil2!$B$2:$C$250,2,FALSE)*6,0)/6/24+$I$1),G1717+(11/12/24)),"")</f>
    </oc>
    <nc r="G1718">
      <f>IFERROR(IF(ISERROR(SEARCH("dfgg",$B1717)),IF(H1718="",G1717+ROUNDUP(VLOOKUP(D1718,Feuil2!$B$2:$C$250,2,FALSE)*6,0)/6/24,G1717+ROUNDUP(VLOOKUP(D1718,Feuil2!$B$2:$C$250,2,FALSE)*6,0)/6/24+$I$1),G1717+(11/12/24)),"")</f>
    </nc>
  </rcc>
  <rcc rId="2860" sId="2">
    <oc r="G1719">
      <f>IFERROR(IF(ISERROR(SEARCH("dfgg",$B1718)),IF(H1719="",G1718+ROUNDUP(VLOOKUP(D1719,Feuil2!$B$2:$C$250,2,FALSE)*6,0)/6/24,G1718+ROUNDUP(VLOOKUP(D1719,Feuil2!$B$2:$C$250,2,FALSE)*6,0)/6/24+$I$1),G1718+(11/12/24)),"")</f>
    </oc>
    <nc r="G1719">
      <f>IFERROR(IF(ISERROR(SEARCH("dfgg",$B1718)),IF(H1719="",G1718+ROUNDUP(VLOOKUP(D1719,Feuil2!$B$2:$C$250,2,FALSE)*6,0)/6/24,G1718+ROUNDUP(VLOOKUP(D1719,Feuil2!$B$2:$C$250,2,FALSE)*6,0)/6/24+$I$1),G1718+(11/12/24)),"")</f>
    </nc>
  </rcc>
  <rcc rId="2861" sId="2">
    <oc r="G1720">
      <f>IFERROR(IF(ISERROR(SEARCH("dfgg",$B1719)),IF(H1720="",G1719+ROUNDUP(VLOOKUP(D1720,Feuil2!$B$2:$C$250,2,FALSE)*6,0)/6/24,G1719+ROUNDUP(VLOOKUP(D1720,Feuil2!$B$2:$C$250,2,FALSE)*6,0)/6/24+$I$1),G1719+(11/12/24)),"")</f>
    </oc>
    <nc r="G1720">
      <f>IFERROR(IF(ISERROR(SEARCH("dfgg",$B1719)),IF(H1720="",G1719+ROUNDUP(VLOOKUP(D1720,Feuil2!$B$2:$C$250,2,FALSE)*6,0)/6/24,G1719+ROUNDUP(VLOOKUP(D1720,Feuil2!$B$2:$C$250,2,FALSE)*6,0)/6/24+$I$1),G1719+(11/12/24)),"")</f>
    </nc>
  </rcc>
  <rcc rId="2862" sId="2">
    <oc r="G1721">
      <f>IFERROR(IF(ISERROR(SEARCH("dfgg",$B1720)),IF(H1721="",G1720+ROUNDUP(VLOOKUP(D1721,Feuil2!$B$2:$C$250,2,FALSE)*6,0)/6/24,G1720+ROUNDUP(VLOOKUP(D1721,Feuil2!$B$2:$C$250,2,FALSE)*6,0)/6/24+$I$1),G1720+(11/12/24)),"")</f>
    </oc>
    <nc r="G1721">
      <f>IFERROR(IF(ISERROR(SEARCH("dfgg",$B1720)),IF(H1721="",G1720+ROUNDUP(VLOOKUP(D1721,Feuil2!$B$2:$C$250,2,FALSE)*6,0)/6/24,G1720+ROUNDUP(VLOOKUP(D1721,Feuil2!$B$2:$C$250,2,FALSE)*6,0)/6/24+$I$1),G1720+(11/12/24)),"")</f>
    </nc>
  </rcc>
  <rcc rId="2863" sId="2">
    <oc r="G1722">
      <f>IFERROR(IF(ISERROR(SEARCH("dfgg",$B1721)),IF(H1722="",G1721+ROUNDUP(VLOOKUP(D1722,Feuil2!$B$2:$C$250,2,FALSE)*6,0)/6/24,G1721+ROUNDUP(VLOOKUP(D1722,Feuil2!$B$2:$C$250,2,FALSE)*6,0)/6/24+$I$1),G1721+(11/12/24)),"")</f>
    </oc>
    <nc r="G1722">
      <f>IFERROR(IF(ISERROR(SEARCH("dfgg",$B1721)),IF(H1722="",G1721+ROUNDUP(VLOOKUP(D1722,Feuil2!$B$2:$C$250,2,FALSE)*6,0)/6/24,G1721+ROUNDUP(VLOOKUP(D1722,Feuil2!$B$2:$C$250,2,FALSE)*6,0)/6/24+$I$1),G1721+(11/12/24)),"")</f>
    </nc>
  </rcc>
  <rcc rId="2864" sId="2">
    <oc r="G1723">
      <f>IFERROR(IF(ISERROR(SEARCH("dfgg",$B1722)),IF(H1723="",G1722+ROUNDUP(VLOOKUP(D1723,Feuil2!$B$2:$C$250,2,FALSE)*6,0)/6/24,G1722+ROUNDUP(VLOOKUP(D1723,Feuil2!$B$2:$C$250,2,FALSE)*6,0)/6/24+$I$1),G1722+(11/12/24)),"")</f>
    </oc>
    <nc r="G1723">
      <f>IFERROR(IF(ISERROR(SEARCH("dfgg",$B1722)),IF(H1723="",G1722+ROUNDUP(VLOOKUP(D1723,Feuil2!$B$2:$C$250,2,FALSE)*6,0)/6/24,G1722+ROUNDUP(VLOOKUP(D1723,Feuil2!$B$2:$C$250,2,FALSE)*6,0)/6/24+$I$1),G1722+(11/12/24)),"")</f>
    </nc>
  </rcc>
  <rcc rId="2865" sId="2">
    <oc r="G1724">
      <f>IFERROR(IF(ISERROR(SEARCH("dfgg",#REF!)),IF(H1724="",#REF!+ROUNDUP(VLOOKUP(D1724,Feuil2!$B$2:$C$250,2,FALSE)*6,0)/6/24,#REF!+ROUNDUP(VLOOKUP(D1724,Feuil2!$B$2:$C$250,2,FALSE)*6,0)/6/24+$I$1),#REF!+(11/12/24)),"")</f>
    </oc>
    <nc r="G1724">
      <f>IFERROR(IF(ISERROR(SEARCH("dfgg",$B1723)),IF(H1724="",G1723+ROUNDUP(VLOOKUP(D1724,Feuil2!$B$2:$C$250,2,FALSE)*6,0)/6/24,G1723+ROUNDUP(VLOOKUP(D1724,Feuil2!$B$2:$C$250,2,FALSE)*6,0)/6/24+$I$1),G1723+(11/12/24)),"")</f>
    </nc>
  </rcc>
  <rcc rId="2866" sId="2">
    <nc r="G1725">
      <f>IFERROR(IF(ISERROR(SEARCH("dfgg",$B1724)),IF(H1725="",G1724+ROUNDUP(VLOOKUP(D1725,Feuil2!$B$2:$C$250,2,FALSE)*6,0)/6/24,G1724+ROUNDUP(VLOOKUP(D1725,Feuil2!$B$2:$C$250,2,FALSE)*6,0)/6/24+$I$1),G1724+(11/12/24)),"")</f>
    </nc>
  </rcc>
  <rcc rId="2867" sId="2">
    <oc r="G1726">
      <f>IFERROR(IF(ISERROR(SEARCH("dfgg",$B1723)),IF(H1726="",G1723+ROUNDUP(VLOOKUP(D1726,Feuil2!$B$2:$C$250,2,FALSE)*6,0)/6/24,G1723+ROUNDUP(VLOOKUP(D1726,Feuil2!$B$2:$C$250,2,FALSE)*6,0)/6/24+$I$1),G1723+(11/12/24)),"")</f>
    </oc>
    <nc r="G1726">
      <f>IFERROR(IF(ISERROR(SEARCH("dfgg",$B1725)),IF(H1726="",G1725+ROUNDUP(VLOOKUP(D1726,Feuil2!$B$2:$C$250,2,FALSE)*6,0)/6/24,G1725+ROUNDUP(VLOOKUP(D1726,Feuil2!$B$2:$C$250,2,FALSE)*6,0)/6/24+$I$1),G1725+(11/12/24)),"")</f>
    </nc>
  </rcc>
  <rcc rId="2868" sId="2">
    <oc r="G1727">
      <f>IFERROR(IF(ISERROR(SEARCH("dfgg",$B1726)),IF(H1727="",G1726+ROUNDUP(VLOOKUP(D1727,Feuil2!$B$2:$C$250,2,FALSE)*6,0)/6/24,G1726+ROUNDUP(VLOOKUP(D1727,Feuil2!$B$2:$C$250,2,FALSE)*6,0)/6/24+$I$1),G1726+(11/12/24)),"")</f>
    </oc>
    <nc r="G1727">
      <f>IFERROR(IF(ISERROR(SEARCH("dfgg",$B1726)),IF(H1727="",G1726+ROUNDUP(VLOOKUP(D1727,Feuil2!$B$2:$C$250,2,FALSE)*6,0)/6/24,G1726+ROUNDUP(VLOOKUP(D1727,Feuil2!$B$2:$C$250,2,FALSE)*6,0)/6/24+$I$1),G1726+(11/12/24)),"")</f>
    </nc>
  </rcc>
  <rcc rId="2869" sId="2">
    <oc r="G1728">
      <f>IFERROR(IF(ISERROR(SEARCH("dfgg",$B1727)),IF(H1728="",G1727+ROUNDUP(VLOOKUP(D1728,Feuil2!$B$2:$C$250,2,FALSE)*6,0)/6/24,G1727+ROUNDUP(VLOOKUP(D1728,Feuil2!$B$2:$C$250,2,FALSE)*6,0)/6/24+$I$1),G1727+(11/12/24)),"")</f>
    </oc>
    <nc r="G1728">
      <f>IFERROR(IF(ISERROR(SEARCH("dfgg",$B1727)),IF(H1728="",G1727+ROUNDUP(VLOOKUP(D1728,Feuil2!$B$2:$C$250,2,FALSE)*6,0)/6/24,G1727+ROUNDUP(VLOOKUP(D1728,Feuil2!$B$2:$C$250,2,FALSE)*6,0)/6/24+$I$1),G1727+(11/12/24)),"")</f>
    </nc>
  </rcc>
  <rcc rId="2870" sId="2">
    <oc r="G1729">
      <f>IFERROR(IF(ISERROR(SEARCH("dfgg",$B1728)),IF(H1729="",G1728+ROUNDUP(VLOOKUP(D1729,Feuil2!$B$2:$C$250,2,FALSE)*6,0)/6/24,G1728+ROUNDUP(VLOOKUP(D1729,Feuil2!$B$2:$C$250,2,FALSE)*6,0)/6/24+$I$1),G1728+(11/12/24)),"")</f>
    </oc>
    <nc r="G1729">
      <f>IFERROR(IF(ISERROR(SEARCH("dfgg",$B1728)),IF(H1729="",G1728+ROUNDUP(VLOOKUP(D1729,Feuil2!$B$2:$C$250,2,FALSE)*6,0)/6/24,G1728+ROUNDUP(VLOOKUP(D1729,Feuil2!$B$2:$C$250,2,FALSE)*6,0)/6/24+$I$1),G1728+(11/12/24)),"")</f>
    </nc>
  </rcc>
  <rcc rId="2871" sId="2">
    <oc r="G1730">
      <f>IFERROR(IF(ISERROR(SEARCH("dfgg",$B1729)),IF(H1730="",G1729+ROUNDUP(VLOOKUP(D1730,Feuil2!$B$2:$C$250,2,FALSE)*6,0)/6/24,G1729+ROUNDUP(VLOOKUP(D1730,Feuil2!$B$2:$C$250,2,FALSE)*6,0)/6/24+$I$1),G1729+(11/12/24)),"")</f>
    </oc>
    <nc r="G1730">
      <f>IFERROR(IF(ISERROR(SEARCH("dfgg",$B1729)),IF(H1730="",G1729+ROUNDUP(VLOOKUP(D1730,Feuil2!$B$2:$C$250,2,FALSE)*6,0)/6/24,G1729+ROUNDUP(VLOOKUP(D1730,Feuil2!$B$2:$C$250,2,FALSE)*6,0)/6/24+$I$1),G1729+(11/12/24)),"")</f>
    </nc>
  </rcc>
  <rcc rId="2872" sId="2">
    <oc r="G1731">
      <f>IFERROR(IF(ISERROR(SEARCH("dfgg",$B1730)),IF(H1731="",G1730+ROUNDUP(VLOOKUP(D1731,Feuil2!$B$2:$C$250,2,FALSE)*6,0)/6/24,G1730+ROUNDUP(VLOOKUP(D1731,Feuil2!$B$2:$C$250,2,FALSE)*6,0)/6/24+$I$1),G1730+(11/12/24)),"")</f>
    </oc>
    <nc r="G1731">
      <f>IFERROR(IF(ISERROR(SEARCH("dfgg",$B1730)),IF(H1731="",G1730+ROUNDUP(VLOOKUP(D1731,Feuil2!$B$2:$C$250,2,FALSE)*6,0)/6/24,G1730+ROUNDUP(VLOOKUP(D1731,Feuil2!$B$2:$C$250,2,FALSE)*6,0)/6/24+$I$1),G1730+(11/12/24)),"")</f>
    </nc>
  </rcc>
  <rcc rId="2873" sId="2">
    <oc r="G1732">
      <f>IFERROR(IF(ISERROR(SEARCH("dfgg",$B1731)),IF(H1732="",G1731+ROUNDUP(VLOOKUP(D1732,Feuil2!$B$2:$C$250,2,FALSE)*6,0)/6/24,G1731+ROUNDUP(VLOOKUP(D1732,Feuil2!$B$2:$C$250,2,FALSE)*6,0)/6/24+$I$1),G1731+(11/12/24)),"")</f>
    </oc>
    <nc r="G1732">
      <f>IFERROR(IF(ISERROR(SEARCH("dfgg",$B1731)),IF(H1732="",G1731+ROUNDUP(VLOOKUP(D1732,Feuil2!$B$2:$C$250,2,FALSE)*6,0)/6/24,G1731+ROUNDUP(VLOOKUP(D1732,Feuil2!$B$2:$C$250,2,FALSE)*6,0)/6/24+$I$1),G1731+(11/12/24)),"")</f>
    </nc>
  </rcc>
  <rcc rId="2874" sId="2">
    <oc r="G1733">
      <f>IFERROR(IF(ISERROR(SEARCH("dfgg",$B1732)),IF(H1733="",G1732+ROUNDUP(VLOOKUP(D1733,Feuil2!$B$2:$C$250,2,FALSE)*6,0)/6/24,G1732+ROUNDUP(VLOOKUP(D1733,Feuil2!$B$2:$C$250,2,FALSE)*6,0)/6/24+$I$1),G1732+(11/12/24)),"")</f>
    </oc>
    <nc r="G1733">
      <f>IFERROR(IF(ISERROR(SEARCH("dfgg",$B1732)),IF(H1733="",G1732+ROUNDUP(VLOOKUP(D1733,Feuil2!$B$2:$C$250,2,FALSE)*6,0)/6/24,G1732+ROUNDUP(VLOOKUP(D1733,Feuil2!$B$2:$C$250,2,FALSE)*6,0)/6/24+$I$1),G1732+(11/12/24)),"")</f>
    </nc>
  </rcc>
  <rcc rId="2875" sId="2">
    <oc r="G1734">
      <f>IFERROR(IF(ISERROR(SEARCH("dfgg",$B1733)),IF(H1734="",G1733+ROUNDUP(VLOOKUP(D1734,Feuil2!$B$2:$C$250,2,FALSE)*6,0)/6/24,G1733+ROUNDUP(VLOOKUP(D1734,Feuil2!$B$2:$C$250,2,FALSE)*6,0)/6/24+$I$1),G1733+(11/12/24)),"")</f>
    </oc>
    <nc r="G1734">
      <f>IFERROR(IF(ISERROR(SEARCH("dfgg",$B1733)),IF(H1734="",G1733+ROUNDUP(VLOOKUP(D1734,Feuil2!$B$2:$C$250,2,FALSE)*6,0)/6/24,G1733+ROUNDUP(VLOOKUP(D1734,Feuil2!$B$2:$C$250,2,FALSE)*6,0)/6/24+$I$1),G1733+(11/12/24)),"")</f>
    </nc>
  </rcc>
  <rcc rId="2876" sId="2">
    <oc r="G1735">
      <f>IFERROR(IF(ISERROR(SEARCH("dfgg",$B1734)),IF(H1735="",G1734+ROUNDUP(VLOOKUP(D1735,Feuil2!$B$2:$C$250,2,FALSE)*6,0)/6/24,G1734+ROUNDUP(VLOOKUP(D1735,Feuil2!$B$2:$C$250,2,FALSE)*6,0)/6/24+$I$1),G1734+(11/12/24)),"")</f>
    </oc>
    <nc r="G1735">
      <f>IFERROR(IF(ISERROR(SEARCH("dfgg",$B1734)),IF(H1735="",G1734+ROUNDUP(VLOOKUP(D1735,Feuil2!$B$2:$C$250,2,FALSE)*6,0)/6/24,G1734+ROUNDUP(VLOOKUP(D1735,Feuil2!$B$2:$C$250,2,FALSE)*6,0)/6/24+$I$1),G1734+(11/12/24)),"")</f>
    </nc>
  </rcc>
  <rcc rId="2877" sId="2">
    <oc r="G1736">
      <f>IFERROR(IF(ISERROR(SEARCH("dfgg",$B1735)),IF(H1736="",G1735+ROUNDUP(VLOOKUP(D1736,Feuil2!$B$2:$C$250,2,FALSE)*6,0)/6/24,G1735+ROUNDUP(VLOOKUP(D1736,Feuil2!$B$2:$C$250,2,FALSE)*6,0)/6/24+$I$1),G1735+(11/12/24)),"")</f>
    </oc>
    <nc r="G1736">
      <f>IFERROR(IF(ISERROR(SEARCH("dfgg",$B1735)),IF(H1736="",G1735+ROUNDUP(VLOOKUP(D1736,Feuil2!$B$2:$C$250,2,FALSE)*6,0)/6/24,G1735+ROUNDUP(VLOOKUP(D1736,Feuil2!$B$2:$C$250,2,FALSE)*6,0)/6/24+$I$1),G1735+(11/12/24)),"")</f>
    </nc>
  </rcc>
  <rcc rId="2878" sId="2">
    <oc r="G1737">
      <f>IFERROR(IF(ISERROR(SEARCH("dfgg",$B1736)),IF(H1737="",G1736+ROUNDUP(VLOOKUP(D1737,Feuil2!$B$2:$C$250,2,FALSE)*6,0)/6/24,G1736+ROUNDUP(VLOOKUP(D1737,Feuil2!$B$2:$C$250,2,FALSE)*6,0)/6/24+$I$1),G1736+(11/12/24)),"")</f>
    </oc>
    <nc r="G1737">
      <f>IFERROR(IF(ISERROR(SEARCH("dfgg",$B1736)),IF(H1737="",G1736+ROUNDUP(VLOOKUP(D1737,Feuil2!$B$2:$C$250,2,FALSE)*6,0)/6/24,G1736+ROUNDUP(VLOOKUP(D1737,Feuil2!$B$2:$C$250,2,FALSE)*6,0)/6/24+$I$1),G1736+(11/12/24)),"")</f>
    </nc>
  </rcc>
  <rcc rId="2879" sId="2">
    <oc r="G1738">
      <f>IFERROR(IF(ISERROR(SEARCH("dfgg",$B1737)),IF(H1738="",G1737+ROUNDUP(VLOOKUP(D1738,Feuil2!$B$2:$C$250,2,FALSE)*6,0)/6/24,G1737+ROUNDUP(VLOOKUP(D1738,Feuil2!$B$2:$C$250,2,FALSE)*6,0)/6/24+$I$1),G1737+(11/12/24)),"")</f>
    </oc>
    <nc r="G1738">
      <f>IFERROR(IF(ISERROR(SEARCH("dfgg",$B1737)),IF(H1738="",G1737+ROUNDUP(VLOOKUP(D1738,Feuil2!$B$2:$C$250,2,FALSE)*6,0)/6/24,G1737+ROUNDUP(VLOOKUP(D1738,Feuil2!$B$2:$C$250,2,FALSE)*6,0)/6/24+$I$1),G1737+(11/12/24)),"")</f>
    </nc>
  </rcc>
  <rcc rId="2880" sId="2">
    <oc r="G1739">
      <f>IFERROR(IF(ISERROR(SEARCH("dfgg",$B1738)),IF(H1739="",G1738+ROUNDUP(VLOOKUP(D1739,Feuil2!$B$2:$C$250,2,FALSE)*6,0)/6/24,G1738+ROUNDUP(VLOOKUP(D1739,Feuil2!$B$2:$C$250,2,FALSE)*6,0)/6/24+$I$1),G1738+(11/12/24)),"")</f>
    </oc>
    <nc r="G1739">
      <f>IFERROR(IF(ISERROR(SEARCH("dfgg",$B1738)),IF(H1739="",G1738+ROUNDUP(VLOOKUP(D1739,Feuil2!$B$2:$C$250,2,FALSE)*6,0)/6/24,G1738+ROUNDUP(VLOOKUP(D1739,Feuil2!$B$2:$C$250,2,FALSE)*6,0)/6/24+$I$1),G1738+(11/12/24)),"")</f>
    </nc>
  </rcc>
  <rcc rId="2881" sId="2">
    <oc r="G1740">
      <f>IFERROR(IF(ISERROR(SEARCH("dfgg",$B1739)),IF(H1740="",G1739+ROUNDUP(VLOOKUP(D1740,Feuil2!$B$2:$C$250,2,FALSE)*6,0)/6/24,G1739+ROUNDUP(VLOOKUP(D1740,Feuil2!$B$2:$C$250,2,FALSE)*6,0)/6/24+$I$1),G1739+(11/12/24)),"")</f>
    </oc>
    <nc r="G1740">
      <f>IFERROR(IF(ISERROR(SEARCH("dfgg",$B1739)),IF(H1740="",G1739+ROUNDUP(VLOOKUP(D1740,Feuil2!$B$2:$C$250,2,FALSE)*6,0)/6/24,G1739+ROUNDUP(VLOOKUP(D1740,Feuil2!$B$2:$C$250,2,FALSE)*6,0)/6/24+$I$1),G1739+(11/12/24)),"")</f>
    </nc>
  </rcc>
  <rcc rId="2882" sId="2">
    <oc r="G1741">
      <f>IFERROR(IF(ISERROR(SEARCH("dfgg",$B1740)),IF(H1741="",G1740+ROUNDUP(VLOOKUP(D1741,Feuil2!$B$2:$C$250,2,FALSE)*6,0)/6/24,G1740+ROUNDUP(VLOOKUP(D1741,Feuil2!$B$2:$C$250,2,FALSE)*6,0)/6/24+$I$1),G1740+(11/12/24)),"")</f>
    </oc>
    <nc r="G1741">
      <f>IFERROR(IF(ISERROR(SEARCH("dfgg",$B1740)),IF(H1741="",G1740+ROUNDUP(VLOOKUP(D1741,Feuil2!$B$2:$C$250,2,FALSE)*6,0)/6/24,G1740+ROUNDUP(VLOOKUP(D1741,Feuil2!$B$2:$C$250,2,FALSE)*6,0)/6/24+$I$1),G1740+(11/12/24)),"")</f>
    </nc>
  </rcc>
  <rcc rId="2883" sId="2">
    <oc r="G1742">
      <f>IFERROR(IF(ISERROR(SEARCH("dfgg",$B1741)),IF(H1742="",G1741+ROUNDUP(VLOOKUP(D1742,Feuil2!$B$2:$C$250,2,FALSE)*6,0)/6/24,G1741+ROUNDUP(VLOOKUP(D1742,Feuil2!$B$2:$C$250,2,FALSE)*6,0)/6/24+$I$1),G1741+(11/12/24)),"")</f>
    </oc>
    <nc r="G1742">
      <f>IFERROR(IF(ISERROR(SEARCH("dfgg",$B1741)),IF(H1742="",G1741+ROUNDUP(VLOOKUP(D1742,Feuil2!$B$2:$C$250,2,FALSE)*6,0)/6/24,G1741+ROUNDUP(VLOOKUP(D1742,Feuil2!$B$2:$C$250,2,FALSE)*6,0)/6/24+$I$1),G1741+(11/12/24)),"")</f>
    </nc>
  </rcc>
  <rcc rId="2884" sId="2">
    <oc r="G1743">
      <f>IFERROR(IF(ISERROR(SEARCH("dfgg",$B1742)),IF(H1743="",G1742+ROUNDUP(VLOOKUP(D1743,Feuil2!$B$2:$C$250,2,FALSE)*6,0)/6/24,G1742+ROUNDUP(VLOOKUP(D1743,Feuil2!$B$2:$C$250,2,FALSE)*6,0)/6/24+$I$1),G1742+(11/12/24)),"")</f>
    </oc>
    <nc r="G1743">
      <f>IFERROR(IF(ISERROR(SEARCH("dfgg",$B1742)),IF(H1743="",G1742+ROUNDUP(VLOOKUP(D1743,Feuil2!$B$2:$C$250,2,FALSE)*6,0)/6/24,G1742+ROUNDUP(VLOOKUP(D1743,Feuil2!$B$2:$C$250,2,FALSE)*6,0)/6/24+$I$1),G1742+(11/12/24)),"")</f>
    </nc>
  </rcc>
  <rcc rId="2885" sId="2">
    <oc r="G1744">
      <f>IFERROR(IF(ISERROR(SEARCH("dfgg",$B1743)),IF(H1744="",G1743+ROUNDUP(VLOOKUP(D1744,Feuil2!$B$2:$C$250,2,FALSE)*6,0)/6/24,G1743+ROUNDUP(VLOOKUP(D1744,Feuil2!$B$2:$C$250,2,FALSE)*6,0)/6/24+$I$1),G1743+(11/12/24)),"")</f>
    </oc>
    <nc r="G1744">
      <f>IFERROR(IF(ISERROR(SEARCH("dfgg",$B1743)),IF(H1744="",G1743+ROUNDUP(VLOOKUP(D1744,Feuil2!$B$2:$C$250,2,FALSE)*6,0)/6/24,G1743+ROUNDUP(VLOOKUP(D1744,Feuil2!$B$2:$C$250,2,FALSE)*6,0)/6/24+$I$1),G1743+(11/12/24)),"")</f>
    </nc>
  </rcc>
  <rcc rId="2886" sId="2">
    <oc r="G1745">
      <f>IFERROR(IF(ISERROR(SEARCH("dfgg",$B1744)),IF(H1745="",G1744+ROUNDUP(VLOOKUP(D1745,Feuil2!$B$2:$C$250,2,FALSE)*6,0)/6/24,G1744+ROUNDUP(VLOOKUP(D1745,Feuil2!$B$2:$C$250,2,FALSE)*6,0)/6/24+$I$1),G1744+(11/12/24)),"")</f>
    </oc>
    <nc r="G1745">
      <f>IFERROR(IF(ISERROR(SEARCH("dfgg",$B1744)),IF(H1745="",G1744+ROUNDUP(VLOOKUP(D1745,Feuil2!$B$2:$C$250,2,FALSE)*6,0)/6/24,G1744+ROUNDUP(VLOOKUP(D1745,Feuil2!$B$2:$C$250,2,FALSE)*6,0)/6/24+$I$1),G1744+(11/12/24)),"")</f>
    </nc>
  </rcc>
  <rcc rId="2887" sId="2">
    <oc r="G1746">
      <f>IFERROR(IF(ISERROR(SEARCH("dfgg",$B1745)),IF(H1746="",G1745+ROUNDUP(VLOOKUP(D1746,Feuil2!$B$2:$C$250,2,FALSE)*6,0)/6/24,G1745+ROUNDUP(VLOOKUP(D1746,Feuil2!$B$2:$C$250,2,FALSE)*6,0)/6/24+$I$1),G1745+(11/12/24)),"")</f>
    </oc>
    <nc r="G1746">
      <f>IFERROR(IF(ISERROR(SEARCH("dfgg",$B1745)),IF(H1746="",G1745+ROUNDUP(VLOOKUP(D1746,Feuil2!$B$2:$C$250,2,FALSE)*6,0)/6/24,G1745+ROUNDUP(VLOOKUP(D1746,Feuil2!$B$2:$C$250,2,FALSE)*6,0)/6/24+$I$1),G1745+(11/12/24)),"")</f>
    </nc>
  </rcc>
  <rcc rId="2888" sId="2">
    <oc r="G1747">
      <f>IFERROR(IF(ISERROR(SEARCH("dfgg",$B1746)),IF(H1747="",G1746+ROUNDUP(VLOOKUP(D1747,Feuil2!$B$2:$C$250,2,FALSE)*6,0)/6/24,G1746+ROUNDUP(VLOOKUP(D1747,Feuil2!$B$2:$C$250,2,FALSE)*6,0)/6/24+$I$1),G1746+(11/12/24)),"")</f>
    </oc>
    <nc r="G1747">
      <f>IFERROR(IF(ISERROR(SEARCH("dfgg",$B1746)),IF(H1747="",G1746+ROUNDUP(VLOOKUP(D1747,Feuil2!$B$2:$C$250,2,FALSE)*6,0)/6/24,G1746+ROUNDUP(VLOOKUP(D1747,Feuil2!$B$2:$C$250,2,FALSE)*6,0)/6/24+$I$1),G1746+(11/12/24)),"")</f>
    </nc>
  </rcc>
  <rcc rId="2889" sId="2">
    <oc r="G1748">
      <f>IFERROR(IF(ISERROR(SEARCH("dfgg",$B1747)),IF(H1748="",G1747+ROUNDUP(VLOOKUP(D1748,Feuil2!$B$2:$C$250,2,FALSE)*6,0)/6/24,G1747+ROUNDUP(VLOOKUP(D1748,Feuil2!$B$2:$C$250,2,FALSE)*6,0)/6/24+$I$1),G1747+(11/12/24)),"")</f>
    </oc>
    <nc r="G1748">
      <f>IFERROR(IF(ISERROR(SEARCH("dfgg",$B1747)),IF(H1748="",G1747+ROUNDUP(VLOOKUP(D1748,Feuil2!$B$2:$C$250,2,FALSE)*6,0)/6/24,G1747+ROUNDUP(VLOOKUP(D1748,Feuil2!$B$2:$C$250,2,FALSE)*6,0)/6/24+$I$1),G1747+(11/12/24)),"")</f>
    </nc>
  </rcc>
  <rcc rId="2890" sId="2">
    <oc r="G1749">
      <f>IFERROR(IF(ISERROR(SEARCH("dfgg",$B1748)),IF(H1749="",G1748+ROUNDUP(VLOOKUP(D1749,Feuil2!$B$2:$C$250,2,FALSE)*6,0)/6/24,G1748+ROUNDUP(VLOOKUP(D1749,Feuil2!$B$2:$C$250,2,FALSE)*6,0)/6/24+$I$1),G1748+(11/12/24)),"")</f>
    </oc>
    <nc r="G1749">
      <f>IFERROR(IF(ISERROR(SEARCH("dfgg",$B1748)),IF(H1749="",G1748+ROUNDUP(VLOOKUP(D1749,Feuil2!$B$2:$C$250,2,FALSE)*6,0)/6/24,G1748+ROUNDUP(VLOOKUP(D1749,Feuil2!$B$2:$C$250,2,FALSE)*6,0)/6/24+$I$1),G1748+(11/12/24)),"")</f>
    </nc>
  </rcc>
  <rcc rId="2891" sId="2">
    <oc r="G1750">
      <f>IFERROR(IF(ISERROR(SEARCH("dfgg",$B1749)),IF(H1750="",G1749+ROUNDUP(VLOOKUP(D1750,Feuil2!$B$2:$C$250,2,FALSE)*6,0)/6/24,G1749+ROUNDUP(VLOOKUP(D1750,Feuil2!$B$2:$C$250,2,FALSE)*6,0)/6/24+$I$1),G1749+(11/12/24)),"")</f>
    </oc>
    <nc r="G1750">
      <f>IFERROR(IF(ISERROR(SEARCH("dfgg",$B1749)),IF(H1750="",G1749+ROUNDUP(VLOOKUP(D1750,Feuil2!$B$2:$C$250,2,FALSE)*6,0)/6/24,G1749+ROUNDUP(VLOOKUP(D1750,Feuil2!$B$2:$C$250,2,FALSE)*6,0)/6/24+$I$1),G1749+(11/12/24)),"")</f>
    </nc>
  </rcc>
  <rcc rId="2892" sId="2">
    <oc r="G1751">
      <f>IFERROR(IF(ISERROR(SEARCH("dfgg",$B1724)),IF(H1751="",G1724+ROUNDUP(VLOOKUP(D1751,Feuil2!$B$2:$C$250,2,FALSE)*6,0)/6/24,G1724+ROUNDUP(VLOOKUP(D1751,Feuil2!$B$2:$C$250,2,FALSE)*6,0)/6/24+$I$1),G1724+(11/12/24)),"")</f>
    </oc>
    <nc r="G1751">
      <f>IFERROR(IF(ISERROR(SEARCH("dfgg",$B1750)),IF(H1751="",G1750+ROUNDUP(VLOOKUP(D1751,Feuil2!$B$2:$C$250,2,FALSE)*6,0)/6/24,G1750+ROUNDUP(VLOOKUP(D1751,Feuil2!$B$2:$C$250,2,FALSE)*6,0)/6/24+$I$1),G1750+(11/12/24)),"")</f>
    </nc>
  </rcc>
  <rcc rId="2893" sId="2">
    <oc r="G1752">
      <f>IFERROR(IF(ISERROR(SEARCH("dfgg",$B1751)),IF(H1752="",G1751+ROUNDUP(VLOOKUP(D1752,Feuil2!$B$2:$C$250,2,FALSE)*6,0)/6/24,G1751+ROUNDUP(VLOOKUP(D1752,Feuil2!$B$2:$C$250,2,FALSE)*6,0)/6/24+$I$1),G1751+(11/12/24)),"")</f>
    </oc>
    <nc r="G1752">
      <f>IFERROR(IF(ISERROR(SEARCH("dfgg",$B1751)),IF(H1752="",G1751+ROUNDUP(VLOOKUP(D1752,Feuil2!$B$2:$C$250,2,FALSE)*6,0)/6/24,G1751+ROUNDUP(VLOOKUP(D1752,Feuil2!$B$2:$C$250,2,FALSE)*6,0)/6/24+$I$1),G1751+(11/12/24)),"")</f>
    </nc>
  </rcc>
  <rcc rId="2894" sId="2">
    <oc r="H1721" t="inlineStr">
      <is>
        <t>[Z500] ajust.</t>
      </is>
    </oc>
    <nc r="H1721" t="inlineStr">
      <is>
        <t>[Z500]</t>
      </is>
    </nc>
  </rcc>
  <rcc rId="2895" sId="2">
    <oc r="H1722" t="inlineStr">
      <is>
        <t>[Z500] ajust.</t>
      </is>
    </oc>
    <nc r="H1722" t="inlineStr">
      <is>
        <t>[Z500]</t>
      </is>
    </nc>
  </rcc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Feuil2!$B$1:$C$205</formula>
    <oldFormula>Feuil2!$B$1:$C$205</oldFormula>
  </rdn>
  <rcv guid="{F75A0FC8-0A1B-4DE0-9A32-5143F6752B3E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901" sId="2" ref="A1723:XFD1723" action="insertRow">
    <undo index="0" exp="area" ref3D="1" dr="$F$1:$F$1048576" dn="Z_F75A0FC8_0A1B_4DE0_9A32_5143F6752B3E_.wvu.Cols" sId="2"/>
  </rrc>
  <rcc rId="2902" sId="2">
    <nc r="B1723" t="inlineStr">
      <is>
        <t>Enrob Batonnet OREO New</t>
      </is>
    </nc>
  </rcc>
  <rcc rId="2903" sId="2">
    <nc r="D1723">
      <v>22000478</v>
    </nc>
  </rcc>
  <rcc rId="2904" sId="2">
    <nc r="E1723">
      <v>1000</v>
    </nc>
  </rcc>
  <rcc rId="2905" sId="2">
    <nc r="G1723">
      <f>IFERROR(IF(ISERROR(SEARCH("dfgg",$B1722)),IF(H1723="",G1722+ROUNDUP(VLOOKUP(D1723,Feuil2!$B$2:$C$250,2,FALSE)*6,0)/6/24,G1722+ROUNDUP(VLOOKUP(D1723,Feuil2!$B$2:$C$250,2,FALSE)*6,0)/6/24+$I$1),G1722+(11/12/24)),"")</f>
    </nc>
  </rcc>
  <rcc rId="2906" sId="2" xfDxf="1" dxf="1">
    <nc r="C1723">
      <v>3031400</v>
    </nc>
    <ndxf>
      <font>
        <sz val="12"/>
        <color rgb="FF000000"/>
        <name val="Verdana"/>
        <scheme val="none"/>
      </font>
      <fill>
        <patternFill patternType="solid">
          <bgColor rgb="FFFFC000"/>
        </patternFill>
      </fill>
      <alignment horizontal="center" vertical="center" wrapText="1" readingOrder="0"/>
      <border outline="0">
        <top style="thin">
          <color indexed="64"/>
        </top>
      </border>
    </ndxf>
  </rcc>
  <rcc rId="2907" sId="2">
    <nc r="H1723" t="inlineStr">
      <is>
        <t>[Z500] ajuster</t>
      </is>
    </nc>
  </rcc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8" sId="2">
    <oc r="G1709">
      <f>IFERROR(IF(ISERROR(SEARCH("dfgg",$B1708)),IF(H1709="",G1708+ROUNDUP(VLOOKUP(D1709,Feuil2!$B$2:$C$250,2,FALSE)*6,0)/6/24,G1708+ROUNDUP(VLOOKUP(D1709,Feuil2!$B$2:$C$250,2,FALSE)*6,0)/6/24+$I$1),G1708+(11/12/24)),"")</f>
    </oc>
    <nc r="G1709">
      <f>IFERROR(IF(ISERROR(SEARCH("dfgg",$B1708)),IF(H1709="",G1708+ROUNDUP(VLOOKUP(D1709,Feuil2!$B$2:$C$250,2,FALSE)*6,0)/6/24,G1708+ROUNDUP(VLOOKUP(D1709,Feuil2!$B$2:$C$250,2,FALSE)*6,0)/6/24+$I$1),G1708+(11/12/24)),"")</f>
    </nc>
  </rcc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9" sId="2">
    <oc r="E1725">
      <v>1500</v>
    </oc>
    <nc r="E1725">
      <v>1600</v>
    </nc>
  </rcc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4" sId="2">
    <oc r="G1723">
      <f>IFERROR(IF(ISERROR(SEARCH("dfgg",$B1722)),IF(H1723="",G1722+ROUNDUP(VLOOKUP(D1723,Feuil2!$B$2:$C$250,2,FALSE)*6,0)/6/24,G1722+ROUNDUP(VLOOKUP(D1723,Feuil2!$B$2:$C$250,2,FALSE)*6,0)/6/24+$I$1),G1722+(11/12/24)),"")</f>
    </oc>
    <nc r="G1723">
      <f>IFERROR(IF(ISERROR(SEARCH("dfgg",$B1722)),IF(H1723="",G1722+ROUNDUP(VLOOKUP(D1723,Feuil2!$B$2:$C$250,2,FALSE)*6,0)/6/24,G1722+ROUNDUP(VLOOKUP(D1723,Feuil2!$B$2:$C$250,2,FALSE)*6,0)/6/24+$I$1),G1722+(11/12/24)),"")</f>
    </nc>
  </rcc>
  <rcc rId="2915" sId="2">
    <oc r="G1724">
      <f>IFERROR(IF(ISERROR(SEARCH("dfgg",$B1722)),IF(H1724="",G1722+ROUNDUP(VLOOKUP(D1724,Feuil2!$B$2:$C$250,2,FALSE)*6,0)/6/24,G1722+ROUNDUP(VLOOKUP(D1724,Feuil2!$B$2:$C$250,2,FALSE)*6,0)/6/24+$I$1),G1722+(11/12/24)),"")</f>
    </oc>
    <nc r="G1724">
      <f>IFERROR(IF(ISERROR(SEARCH("dfgg",$B1723)),IF(H1724="",G1723+ROUNDUP(VLOOKUP(D1724,Feuil2!$B$2:$C$250,2,FALSE)*6,0)/6/24,G1723+ROUNDUP(VLOOKUP(D1724,Feuil2!$B$2:$C$250,2,FALSE)*6,0)/6/24+$I$1),G1723+(11/12/24)),"")</f>
    </nc>
  </rcc>
  <rcc rId="2916" sId="2">
    <oc r="G1725">
      <f>IFERROR(IF(ISERROR(SEARCH("dfgg",$B1724)),IF(H1725="",G1724+ROUNDUP(VLOOKUP(D1725,Feuil2!$B$2:$C$250,2,FALSE)*6,0)/6/24,G1724+ROUNDUP(VLOOKUP(D1725,Feuil2!$B$2:$C$250,2,FALSE)*6,0)/6/24+$I$1),G1724+(11/12/24)),"")</f>
    </oc>
    <nc r="G1725">
      <f>IFERROR(IF(ISERROR(SEARCH("dfgg",$B1724)),IF(H1725="",G1724+ROUNDUP(VLOOKUP(D1725,Feuil2!$B$2:$C$250,2,FALSE)*6,0)/6/24,G1724+ROUNDUP(VLOOKUP(D1725,Feuil2!$B$2:$C$250,2,FALSE)*6,0)/6/24+$I$1),G1724+(11/12/24)),"")</f>
    </nc>
  </rcc>
  <rcc rId="2917" sId="2">
    <oc r="G1726">
      <f>IFERROR(IF(ISERROR(SEARCH("dfgg",$B1725)),IF(H1726="",G1725+ROUNDUP(VLOOKUP(D1726,Feuil2!$B$2:$C$250,2,FALSE)*6,0)/6/24,G1725+ROUNDUP(VLOOKUP(D1726,Feuil2!$B$2:$C$250,2,FALSE)*6,0)/6/24+$I$1),G1725+(11/12/24)),"")</f>
    </oc>
    <nc r="G1726">
      <f>IFERROR(IF(ISERROR(SEARCH("dfgg",$B1725)),IF(H1726="",G1725+ROUNDUP(VLOOKUP(D1726,Feuil2!$B$2:$C$250,2,FALSE)*6,0)/6/24,G1725+ROUNDUP(VLOOKUP(D1726,Feuil2!$B$2:$C$250,2,FALSE)*6,0)/6/24+$I$1),G1725+(11/12/24)),"")</f>
    </nc>
  </rcc>
  <rcc rId="2918" sId="2">
    <oc r="G1727">
      <f>IFERROR(IF(ISERROR(SEARCH("dfgg",$B1726)),IF(H1727="",G1726+ROUNDUP(VLOOKUP(D1727,Feuil2!$B$2:$C$250,2,FALSE)*6,0)/6/24,G1726+ROUNDUP(VLOOKUP(D1727,Feuil2!$B$2:$C$250,2,FALSE)*6,0)/6/24+$I$1),G1726+(11/12/24)),"")</f>
    </oc>
    <nc r="G1727">
      <f>IFERROR(IF(ISERROR(SEARCH("dfgg",$B1726)),IF(H1727="",G1726+ROUNDUP(VLOOKUP(D1727,Feuil2!$B$2:$C$250,2,FALSE)*6,0)/6/24,G1726+ROUNDUP(VLOOKUP(D1727,Feuil2!$B$2:$C$250,2,FALSE)*6,0)/6/24+$I$1),G1726+(11/12/24)),"")</f>
    </nc>
  </rcc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9" sId="2">
    <oc r="E1723">
      <v>1000</v>
    </oc>
    <nc r="E1723">
      <v>500</v>
    </nc>
  </rcc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4" sId="2">
    <oc r="H1723" t="inlineStr">
      <is>
        <t>[Z500] ajuster</t>
      </is>
    </oc>
    <nc r="H1723" t="inlineStr">
      <is>
        <t>[Z500]</t>
      </is>
    </nc>
  </rcc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925" sId="2" ref="A1729:XFD1729" action="deleteRow">
    <undo index="45" exp="ref" v="1" dr="G1729" r="G1730" sId="2"/>
    <undo index="25" exp="ref" v="1" dr="G1729" r="G1730" sId="2"/>
    <undo index="9" exp="ref" v="1" dr="G1729" r="G1730" sId="2"/>
    <undo index="1" exp="ref" v="1" dr="$B1729" r="G1730" sId="2"/>
    <undo index="65535" exp="area" ref3D="1" dr="$F$1:$F$1048576" dn="Z_F75A0FC8_0A1B_4DE0_9A32_5143F6752B3E_.wvu.Cols" sId="2"/>
    <rfmt sheetId="2" xfDxf="1" sqref="A1729:XFD1729" start="0" length="0">
      <dxf>
        <alignment horizontal="center" vertical="center"/>
      </dxf>
    </rfmt>
    <rfmt sheetId="2" sqref="A172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729" t="inlineStr">
        <is>
          <t>SCE Citron C11 PALL/0338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ndxf>
    </rcc>
    <rcc rId="0" sId="2" dxf="1">
      <nc r="C1729">
        <v>3270687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ndxf>
    </rcc>
    <rcc rId="0" sId="2" dxf="1">
      <nc r="D1729">
        <v>22000102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cc rId="0" sId="2" dxf="1">
      <nc r="E1729">
        <v>1600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fmt sheetId="2" sqref="F1729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729">
        <f>IFERROR(IF(ISERROR(SEARCH("dfgg",$B1728)),IF(H1729="",G1728+ROUNDUP(VLOOKUP(D1729,Feuil2!$B$2:$C$250,2,FALSE)*6,0)/6/24,G1728+ROUNDUP(VLOOKUP(D1729,Feuil2!$B$2:$C$250,2,FALSE)*6,0)/6/24+$I$1),G1728+(11/12/24)),"")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729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29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29" start="0" length="0">
      <dxf>
        <numFmt numFmtId="167" formatCode="dd\.mm\.yyyy;@"/>
      </dxf>
    </rfmt>
  </rrc>
  <rcc rId="2926" sId="2">
    <oc r="G1728">
      <f>IFERROR(IF(ISERROR(SEARCH("dfgg",$B1727)),IF(H1728="",G1727+ROUNDUP(VLOOKUP(D1728,Feuil2!$B$2:$C$250,2,FALSE)*6,0)/6/24,G1727+ROUNDUP(VLOOKUP(D1728,Feuil2!$B$2:$C$250,2,FALSE)*6,0)/6/24+$I$1),G1727+(11/12/24)),"")</f>
    </oc>
    <nc r="G1728">
      <f>IFERROR(IF(ISERROR(SEARCH("dfgg",$B1727)),IF(H1728="",G1727+ROUNDUP(VLOOKUP(D1728,Feuil2!$B$2:$C$250,2,FALSE)*6,0)/6/24,G1727+ROUNDUP(VLOOKUP(D1728,Feuil2!$B$2:$C$250,2,FALSE)*6,0)/6/24+$I$1),G1727+(11/12/24)),"")</f>
    </nc>
  </rcc>
  <rcc rId="2927" sId="2">
    <oc r="G1729">
      <f>IFERROR(IF(ISERROR(SEARCH("dfgg",#REF!)),IF(H1729="",#REF!+ROUNDUP(VLOOKUP(D1729,Feuil2!$B$2:$C$250,2,FALSE)*6,0)/6/24,#REF!+ROUNDUP(VLOOKUP(D1729,Feuil2!$B$2:$C$250,2,FALSE)*6,0)/6/24+$I$1),#REF!+(11/12/24)),"")</f>
    </oc>
    <nc r="G1729">
      <f>IFERROR(IF(ISERROR(SEARCH("dfgg",$B1728)),IF(H1729="",G1728+ROUNDUP(VLOOKUP(D1729,Feuil2!$B$2:$C$250,2,FALSE)*6,0)/6/24,G1728+ROUNDUP(VLOOKUP(D1729,Feuil2!$B$2:$C$250,2,FALSE)*6,0)/6/24+$I$1),G1728+(11/12/24)),"")</f>
    </nc>
  </rcc>
  <rcc rId="2928" sId="2">
    <oc r="G1730">
      <f>IFERROR(IF(ISERROR(SEARCH("dfgg",$B1729)),IF(H1730="",G1729+ROUNDUP(VLOOKUP(D1730,Feuil2!$B$2:$C$250,2,FALSE)*6,0)/6/24,G1729+ROUNDUP(VLOOKUP(D1730,Feuil2!$B$2:$C$250,2,FALSE)*6,0)/6/24+$I$1),G1729+(11/12/24)),"")</f>
    </oc>
    <nc r="G1730">
      <f>IFERROR(IF(ISERROR(SEARCH("dfgg",$B1729)),IF(H1730="",G1729+ROUNDUP(VLOOKUP(D1730,Feuil2!$B$2:$C$250,2,FALSE)*6,0)/6/24,G1729+ROUNDUP(VLOOKUP(D1730,Feuil2!$B$2:$C$250,2,FALSE)*6,0)/6/24+$I$1),G1729+(11/12/24)),"")</f>
    </nc>
  </rcc>
  <rcc rId="2929" sId="2">
    <oc r="G1731">
      <f>IFERROR(IF(ISERROR(SEARCH("dfgg",$B1730)),IF(H1731="",G1730+ROUNDUP(VLOOKUP(D1731,Feuil2!$B$2:$C$250,2,FALSE)*6,0)/6/24,G1730+ROUNDUP(VLOOKUP(D1731,Feuil2!$B$2:$C$250,2,FALSE)*6,0)/6/24+$I$1),G1730+(11/12/24)),"")</f>
    </oc>
    <nc r="G1731">
      <f>IFERROR(IF(ISERROR(SEARCH("dfgg",$B1730)),IF(H1731="",G1730+ROUNDUP(VLOOKUP(D1731,Feuil2!$B$2:$C$250,2,FALSE)*6,0)/6/24,G1730+ROUNDUP(VLOOKUP(D1731,Feuil2!$B$2:$C$250,2,FALSE)*6,0)/6/24+$I$1),G1730+(11/12/24)),"")</f>
    </nc>
  </rcc>
  <rcc rId="2930" sId="2">
    <oc r="G1732">
      <f>IFERROR(IF(ISERROR(SEARCH("dfgg",$B1731)),IF(H1732="",G1731+ROUNDUP(VLOOKUP(D1732,Feuil2!$B$2:$C$250,2,FALSE)*6,0)/6/24,G1731+ROUNDUP(VLOOKUP(D1732,Feuil2!$B$2:$C$250,2,FALSE)*6,0)/6/24+$I$1),G1731+(11/12/24)),"")</f>
    </oc>
    <nc r="G1732">
      <f>IFERROR(IF(ISERROR(SEARCH("dfgg",$B1731)),IF(H1732="",G1731+ROUNDUP(VLOOKUP(D1732,Feuil2!$B$2:$C$250,2,FALSE)*6,0)/6/24,G1731+ROUNDUP(VLOOKUP(D1732,Feuil2!$B$2:$C$250,2,FALSE)*6,0)/6/24+$I$1),G1731+(11/12/24)),"")</f>
    </nc>
  </rcc>
  <rcc rId="2931" sId="2">
    <oc r="G1733">
      <f>IFERROR(IF(ISERROR(SEARCH("dfgg",$B1732)),IF(H1733="",G1732+ROUNDUP(VLOOKUP(D1733,Feuil2!$B$2:$C$250,2,FALSE)*6,0)/6/24,G1732+ROUNDUP(VLOOKUP(D1733,Feuil2!$B$2:$C$250,2,FALSE)*6,0)/6/24+$I$1),G1732+(11/12/24)),"")</f>
    </oc>
    <nc r="G1733">
      <f>IFERROR(IF(ISERROR(SEARCH("dfgg",$B1732)),IF(H1733="",G1732+ROUNDUP(VLOOKUP(D1733,Feuil2!$B$2:$C$250,2,FALSE)*6,0)/6/24,G1732+ROUNDUP(VLOOKUP(D1733,Feuil2!$B$2:$C$250,2,FALSE)*6,0)/6/24+$I$1),G1732+(11/12/24)),"")</f>
    </nc>
  </rcc>
  <rcc rId="2932" sId="2">
    <oc r="G1734">
      <f>IFERROR(IF(ISERROR(SEARCH("dfgg",$B1733)),IF(H1734="",G1733+ROUNDUP(VLOOKUP(D1734,Feuil2!$B$2:$C$250,2,FALSE)*6,0)/6/24,G1733+ROUNDUP(VLOOKUP(D1734,Feuil2!$B$2:$C$250,2,FALSE)*6,0)/6/24+$I$1),G1733+(11/12/24)),"")</f>
    </oc>
    <nc r="G1734">
      <f>IFERROR(IF(ISERROR(SEARCH("dfgg",$B1733)),IF(H1734="",G1733+ROUNDUP(VLOOKUP(D1734,Feuil2!$B$2:$C$250,2,FALSE)*6,0)/6/24,G1733+ROUNDUP(VLOOKUP(D1734,Feuil2!$B$2:$C$250,2,FALSE)*6,0)/6/24+$I$1),G1733+(11/12/24)),"")</f>
    </nc>
  </rcc>
  <rcc rId="2933" sId="2">
    <oc r="G1735">
      <f>IFERROR(IF(ISERROR(SEARCH("dfgg",$B1734)),IF(H1735="",G1734+ROUNDUP(VLOOKUP(D1735,Feuil2!$B$2:$C$250,2,FALSE)*6,0)/6/24,G1734+ROUNDUP(VLOOKUP(D1735,Feuil2!$B$2:$C$250,2,FALSE)*6,0)/6/24+$I$1),G1734+(11/12/24)),"")</f>
    </oc>
    <nc r="G1735">
      <f>IFERROR(IF(ISERROR(SEARCH("dfgg",$B1734)),IF(H1735="",G1734+ROUNDUP(VLOOKUP(D1735,Feuil2!$B$2:$C$250,2,FALSE)*6,0)/6/24,G1734+ROUNDUP(VLOOKUP(D1735,Feuil2!$B$2:$C$250,2,FALSE)*6,0)/6/24+$I$1),G1734+(11/12/24)),"")</f>
    </nc>
  </rcc>
  <rcc rId="2934" sId="2">
    <oc r="G1736">
      <f>IFERROR(IF(ISERROR(SEARCH("dfgg",$B1735)),IF(H1736="",G1735+ROUNDUP(VLOOKUP(D1736,Feuil2!$B$2:$C$250,2,FALSE)*6,0)/6/24,G1735+ROUNDUP(VLOOKUP(D1736,Feuil2!$B$2:$C$250,2,FALSE)*6,0)/6/24+$I$1),G1735+(11/12/24)),"")</f>
    </oc>
    <nc r="G1736">
      <f>IFERROR(IF(ISERROR(SEARCH("dfgg",$B1735)),IF(H1736="",G1735+ROUNDUP(VLOOKUP(D1736,Feuil2!$B$2:$C$250,2,FALSE)*6,0)/6/24,G1735+ROUNDUP(VLOOKUP(D1736,Feuil2!$B$2:$C$250,2,FALSE)*6,0)/6/24+$I$1),G1735+(11/12/24)),"")</f>
    </nc>
  </rcc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9" sId="2">
    <oc r="E1723">
      <v>500</v>
    </oc>
    <nc r="E1723">
      <v>700</v>
    </nc>
  </rcc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40" sId="2">
    <nc r="I1718" t="inlineStr">
      <is>
        <t>FAIT</t>
      </is>
    </nc>
  </rcc>
  <rcc rId="2941" sId="2">
    <nc r="I1719" t="inlineStr">
      <is>
        <t>FAIT</t>
      </is>
    </nc>
  </rcc>
  <rcc rId="2942" sId="2">
    <nc r="I1720" t="inlineStr">
      <is>
        <t>FAIT</t>
      </is>
    </nc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943" sId="2" ref="A1736:XFD1737" action="insertRow">
    <undo index="65535" exp="area" ref3D="1" dr="$F$1:$F$1048576" dn="Z_F75A0FC8_0A1B_4DE0_9A32_5143F6752B3E_.wvu.Cols" sId="2"/>
  </rrc>
  <rfmt sheetId="2" sqref="B1736" start="0" length="0">
    <dxf>
      <font>
        <b val="0"/>
        <sz val="12"/>
        <color rgb="FFFF0000"/>
        <name val="Verdana"/>
      </font>
      <fill>
        <patternFill>
          <bgColor rgb="FFFFFFFF"/>
        </patternFill>
      </fill>
    </dxf>
  </rfmt>
  <rfmt sheetId="2" sqref="C1736" start="0" length="0">
    <dxf>
      <fill>
        <patternFill>
          <bgColor rgb="FFFFC000"/>
        </patternFill>
      </fill>
    </dxf>
  </rfmt>
  <rfmt sheetId="2" sqref="D1736" start="0" length="0">
    <dxf>
      <font>
        <b val="0"/>
        <sz val="12"/>
        <color rgb="FF000000"/>
        <name val="Verdana"/>
      </font>
      <fill>
        <patternFill>
          <bgColor rgb="FFFFFFFF"/>
        </patternFill>
      </fill>
    </dxf>
  </rfmt>
  <rfmt sheetId="2" sqref="E1736" start="0" length="0">
    <dxf>
      <fill>
        <patternFill>
          <bgColor rgb="FFFFFFFF"/>
        </patternFill>
      </fill>
    </dxf>
  </rfmt>
  <rfmt sheetId="2" sqref="F1736" start="0" length="0">
    <dxf>
      <fill>
        <patternFill patternType="none">
          <bgColor indexed="65"/>
        </patternFill>
      </fill>
    </dxf>
  </rfmt>
  <rfmt sheetId="2" sqref="H1736" start="0" length="0">
    <dxf>
      <numFmt numFmtId="21" formatCode="dd\-mmm"/>
    </dxf>
  </rfmt>
  <rfmt sheetId="2" sqref="L1736" start="0" length="0">
    <dxf>
      <numFmt numFmtId="0" formatCode="General"/>
    </dxf>
  </rfmt>
  <rfmt sheetId="2" sqref="B1737" start="0" length="0">
    <dxf>
      <font>
        <b val="0"/>
        <sz val="12"/>
        <color rgb="FFFF0000"/>
        <name val="Verdana"/>
      </font>
      <fill>
        <patternFill>
          <bgColor rgb="FFFFFFFF"/>
        </patternFill>
      </fill>
    </dxf>
  </rfmt>
  <rfmt sheetId="2" sqref="C1737" start="0" length="0">
    <dxf>
      <fill>
        <patternFill>
          <bgColor rgb="FFFFC000"/>
        </patternFill>
      </fill>
    </dxf>
  </rfmt>
  <rfmt sheetId="2" sqref="D1737" start="0" length="0">
    <dxf>
      <font>
        <b val="0"/>
        <sz val="12"/>
        <color rgb="FF000000"/>
        <name val="Verdana"/>
      </font>
      <fill>
        <patternFill>
          <bgColor rgb="FFFFFFFF"/>
        </patternFill>
      </fill>
    </dxf>
  </rfmt>
  <rfmt sheetId="2" sqref="E1737" start="0" length="0">
    <dxf>
      <fill>
        <patternFill>
          <bgColor rgb="FFFFFFFF"/>
        </patternFill>
      </fill>
    </dxf>
  </rfmt>
  <rfmt sheetId="2" sqref="F1737" start="0" length="0">
    <dxf>
      <fill>
        <patternFill patternType="none">
          <bgColor indexed="65"/>
        </patternFill>
      </fill>
    </dxf>
  </rfmt>
  <rfmt sheetId="2" sqref="H1737" start="0" length="0">
    <dxf>
      <numFmt numFmtId="21" formatCode="dd\-mmm"/>
    </dxf>
  </rfmt>
  <rfmt sheetId="2" sqref="L1737" start="0" length="0">
    <dxf>
      <numFmt numFmtId="0" formatCode="General"/>
    </dxf>
  </rfmt>
  <rrc rId="2944" sId="2" ref="A1738:XFD1738" action="insertRow">
    <undo index="65535" exp="area" ref3D="1" dr="$F$1:$F$1048576" dn="Z_F75A0FC8_0A1B_4DE0_9A32_5143F6752B3E_.wvu.Cols" sId="2"/>
  </rrc>
  <rfmt sheetId="2" sqref="B1738" start="0" length="0">
    <dxf>
      <font>
        <b/>
        <sz val="12"/>
        <color rgb="FFFF0000"/>
        <name val="Verdana"/>
      </font>
      <fill>
        <patternFill>
          <bgColor theme="9" tint="0.59999389629810485"/>
        </patternFill>
      </fill>
    </dxf>
  </rfmt>
  <rfmt sheetId="2" sqref="C1738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</dxf>
  </rfmt>
  <rcc rId="2945" sId="2" odxf="1" dxf="1">
    <nc r="D1738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000000"/>
        <name val="Verdana"/>
      </font>
      <fill>
        <patternFill>
          <bgColor theme="9" tint="0.59999389629810485"/>
        </patternFill>
      </fill>
    </ndxf>
  </rcc>
  <rfmt sheetId="2" sqref="E1738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</dxf>
  </rfmt>
  <rfmt sheetId="2" sqref="F1738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cc rId="2946" sId="2">
    <nc r="D1736">
      <v>22000105</v>
    </nc>
  </rcc>
  <rcc rId="2947" sId="2">
    <nc r="D1737">
      <v>22000105</v>
    </nc>
  </rcc>
  <rcc rId="2948" sId="2" xfDxf="1" dxf="1">
    <nc r="C1736">
      <v>3394839</v>
    </nc>
    <ndxf>
      <font>
        <sz val="12"/>
        <color rgb="FF000000"/>
        <name val="Verdana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2949" sId="2">
    <nc r="C1737">
      <v>3394840</v>
    </nc>
  </rcc>
  <rfmt sheetId="2" xfDxf="1" sqref="B1733" start="0" length="0">
    <dxf>
      <font>
        <sz val="12"/>
        <name val="Verdana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top style="thin">
          <color indexed="64"/>
        </top>
      </border>
    </dxf>
  </rfmt>
  <rcc rId="2950" sId="2">
    <oc r="G1726">
      <f>IFERROR(IF(ISERROR(SEARCH("dfgg",$B1725)),IF(H1726="",G1725+ROUNDUP(VLOOKUP(D1726,Feuil2!$B$2:$C$250,2,FALSE)*6,0)/6/24,G1725+ROUNDUP(VLOOKUP(D1726,Feuil2!$B$2:$C$250,2,FALSE)*6,0)/6/24+$I$1),G1725+(11/12/24)),"")</f>
    </oc>
    <nc r="G1726">
      <f>IFERROR(IF(ISERROR(SEARCH("dfgg",$B1725)),IF(H1726="",G1725+ROUNDUP(VLOOKUP(D1726,Feuil2!$B$2:$C$250,2,FALSE)*6,0)/6/24,G1725+ROUNDUP(VLOOKUP(D1726,Feuil2!$B$2:$C$250,2,FALSE)*6,0)/6/24+$I$1),G1725+(11/12/24)),"")</f>
    </nc>
  </rcc>
  <rcc rId="2951" sId="2">
    <oc r="G1727">
      <f>IFERROR(IF(ISERROR(SEARCH("dfgg",$B1726)),IF(H1727="",G1726+ROUNDUP(VLOOKUP(D1727,Feuil2!$B$2:$C$250,2,FALSE)*6,0)/6/24,G1726+ROUNDUP(VLOOKUP(D1727,Feuil2!$B$2:$C$250,2,FALSE)*6,0)/6/24+$I$1),G1726+(11/12/24)),"")</f>
    </oc>
    <nc r="G1727">
      <f>IFERROR(IF(ISERROR(SEARCH("dfgg",$B1726)),IF(H1727="",G1726+ROUNDUP(VLOOKUP(D1727,Feuil2!$B$2:$C$250,2,FALSE)*6,0)/6/24,G1726+ROUNDUP(VLOOKUP(D1727,Feuil2!$B$2:$C$250,2,FALSE)*6,0)/6/24+$I$1),G1726+(11/12/24)),"")</f>
    </nc>
  </rcc>
  <rcc rId="2952" sId="2">
    <oc r="G1728">
      <f>IFERROR(IF(ISERROR(SEARCH("dfgg",$B1727)),IF(H1728="",G1727+ROUNDUP(VLOOKUP(D1728,Feuil2!$B$2:$C$250,2,FALSE)*6,0)/6/24,G1727+ROUNDUP(VLOOKUP(D1728,Feuil2!$B$2:$C$250,2,FALSE)*6,0)/6/24+$I$1),G1727+(11/12/24)),"")</f>
    </oc>
    <nc r="G1728">
      <f>IFERROR(IF(ISERROR(SEARCH("dfgg",$B1727)),IF(H1728="",G1727+ROUNDUP(VLOOKUP(D1728,Feuil2!$B$2:$C$250,2,FALSE)*6,0)/6/24,G1727+ROUNDUP(VLOOKUP(D1728,Feuil2!$B$2:$C$250,2,FALSE)*6,0)/6/24+$I$1),G1727+(11/12/24)),"")</f>
    </nc>
  </rcc>
  <rcc rId="2953" sId="2">
    <oc r="G1729">
      <f>IFERROR(IF(ISERROR(SEARCH("dfgg",$B1728)),IF(H1729="",G1728+ROUNDUP(VLOOKUP(D1729,Feuil2!$B$2:$C$250,2,FALSE)*6,0)/6/24,G1728+ROUNDUP(VLOOKUP(D1729,Feuil2!$B$2:$C$250,2,FALSE)*6,0)/6/24+$I$1),G1728+(11/12/24)),"")</f>
    </oc>
    <nc r="G1729">
      <f>IFERROR(IF(ISERROR(SEARCH("dfgg",$B1728)),IF(H1729="",G1728+ROUNDUP(VLOOKUP(D1729,Feuil2!$B$2:$C$250,2,FALSE)*6,0)/6/24,G1728+ROUNDUP(VLOOKUP(D1729,Feuil2!$B$2:$C$250,2,FALSE)*6,0)/6/24+$I$1),G1728+(11/12/24)),"")</f>
    </nc>
  </rcc>
  <rcc rId="2954" sId="2">
    <oc r="G1730">
      <f>IFERROR(IF(ISERROR(SEARCH("dfgg",$B1729)),IF(H1730="",G1729+ROUNDUP(VLOOKUP(D1730,Feuil2!$B$2:$C$250,2,FALSE)*6,0)/6/24,G1729+ROUNDUP(VLOOKUP(D1730,Feuil2!$B$2:$C$250,2,FALSE)*6,0)/6/24+$I$1),G1729+(11/12/24)),"")</f>
    </oc>
    <nc r="G1730">
      <f>IFERROR(IF(ISERROR(SEARCH("dfgg",$B1729)),IF(H1730="",G1729+ROUNDUP(VLOOKUP(D1730,Feuil2!$B$2:$C$250,2,FALSE)*6,0)/6/24,G1729+ROUNDUP(VLOOKUP(D1730,Feuil2!$B$2:$C$250,2,FALSE)*6,0)/6/24+$I$1),G1729+(11/12/24)),"")</f>
    </nc>
  </rcc>
  <rcc rId="2955" sId="2">
    <oc r="G1731">
      <f>IFERROR(IF(ISERROR(SEARCH("dfgg",$B1730)),IF(H1731="",G1730+ROUNDUP(VLOOKUP(D1731,Feuil2!$B$2:$C$250,2,FALSE)*6,0)/6/24,G1730+ROUNDUP(VLOOKUP(D1731,Feuil2!$B$2:$C$250,2,FALSE)*6,0)/6/24+$I$1),G1730+(11/12/24)),"")</f>
    </oc>
    <nc r="G1731">
      <f>IFERROR(IF(ISERROR(SEARCH("dfgg",$B1730)),IF(H1731="",G1730+ROUNDUP(VLOOKUP(D1731,Feuil2!$B$2:$C$250,2,FALSE)*6,0)/6/24,G1730+ROUNDUP(VLOOKUP(D1731,Feuil2!$B$2:$C$250,2,FALSE)*6,0)/6/24+$I$1),G1730+(11/12/24)),"")</f>
    </nc>
  </rcc>
  <rcc rId="2956" sId="2">
    <oc r="G1732">
      <f>IFERROR(IF(ISERROR(SEARCH("dfgg",$B1731)),IF(H1732="",G1731+ROUNDUP(VLOOKUP(D1732,Feuil2!$B$2:$C$250,2,FALSE)*6,0)/6/24,G1731+ROUNDUP(VLOOKUP(D1732,Feuil2!$B$2:$C$250,2,FALSE)*6,0)/6/24+$I$1),G1731+(11/12/24)),"")</f>
    </oc>
    <nc r="G1732">
      <f>IFERROR(IF(ISERROR(SEARCH("dfgg",$B1731)),IF(H1732="",G1731+ROUNDUP(VLOOKUP(D1732,Feuil2!$B$2:$C$250,2,FALSE)*6,0)/6/24,G1731+ROUNDUP(VLOOKUP(D1732,Feuil2!$B$2:$C$250,2,FALSE)*6,0)/6/24+$I$1),G1731+(11/12/24)),"")</f>
    </nc>
  </rcc>
  <rcc rId="2957" sId="2">
    <oc r="G1733">
      <f>IFERROR(IF(ISERROR(SEARCH("dfgg",$B1732)),IF(H1733="",G1732+ROUNDUP(VLOOKUP(D1733,Feuil2!$B$2:$C$250,2,FALSE)*6,0)/6/24,G1732+ROUNDUP(VLOOKUP(D1733,Feuil2!$B$2:$C$250,2,FALSE)*6,0)/6/24+$I$1),G1732+(11/12/24)),"")</f>
    </oc>
    <nc r="G1733">
      <f>IFERROR(IF(ISERROR(SEARCH("dfgg",$B1732)),IF(H1733="",G1732+ROUNDUP(VLOOKUP(D1733,Feuil2!$B$2:$C$250,2,FALSE)*6,0)/6/24,G1732+ROUNDUP(VLOOKUP(D1733,Feuil2!$B$2:$C$250,2,FALSE)*6,0)/6/24+$I$1),G1732+(11/12/24)),"")</f>
    </nc>
  </rcc>
  <rcc rId="2958" sId="2">
    <oc r="G1734">
      <f>IFERROR(IF(ISERROR(SEARCH("dfgg",$B1733)),IF(H1734="",G1733+ROUNDUP(VLOOKUP(D1734,Feuil2!$B$2:$C$250,2,FALSE)*6,0)/6/24,G1733+ROUNDUP(VLOOKUP(D1734,Feuil2!$B$2:$C$250,2,FALSE)*6,0)/6/24+$I$1),G1733+(11/12/24)),"")</f>
    </oc>
    <nc r="G1734">
      <f>IFERROR(IF(ISERROR(SEARCH("dfgg",$B1733)),IF(H1734="",G1733+ROUNDUP(VLOOKUP(D1734,Feuil2!$B$2:$C$250,2,FALSE)*6,0)/6/24,G1733+ROUNDUP(VLOOKUP(D1734,Feuil2!$B$2:$C$250,2,FALSE)*6,0)/6/24+$I$1),G1733+(11/12/24)),"")</f>
    </nc>
  </rcc>
  <rcc rId="2959" sId="2">
    <oc r="G1735">
      <f>IFERROR(IF(ISERROR(SEARCH("dfgg",$B1734)),IF(H1735="",G1734+ROUNDUP(VLOOKUP(D1735,Feuil2!$B$2:$C$250,2,FALSE)*6,0)/6/24,G1734+ROUNDUP(VLOOKUP(D1735,Feuil2!$B$2:$C$250,2,FALSE)*6,0)/6/24+$I$1),G1734+(11/12/24)),"")</f>
    </oc>
    <nc r="G1735">
      <f>IFERROR(IF(ISERROR(SEARCH("dfgg",$B1734)),IF(H1735="",G1734+ROUNDUP(VLOOKUP(D1735,Feuil2!$B$2:$C$250,2,FALSE)*6,0)/6/24,G1734+ROUNDUP(VLOOKUP(D1735,Feuil2!$B$2:$C$250,2,FALSE)*6,0)/6/24+$I$1),G1734+(11/12/24)),"")</f>
    </nc>
  </rcc>
  <rcc rId="2960" sId="2">
    <nc r="G1736">
      <f>IFERROR(IF(ISERROR(SEARCH("dfgg",$B1735)),IF(H1736="",G1735+ROUNDUP(VLOOKUP(D1736,Feuil2!$B$2:$C$250,2,FALSE)*6,0)/6/24,G1735+ROUNDUP(VLOOKUP(D1736,Feuil2!$B$2:$C$250,2,FALSE)*6,0)/6/24+$I$1),G1735+(11/12/24)),"")</f>
    </nc>
  </rcc>
  <rcc rId="2961" sId="2">
    <nc r="G1737">
      <f>IFERROR(IF(ISERROR(SEARCH("dfgg",$B1736)),IF(H1737="",G1736+ROUNDUP(VLOOKUP(D1737,Feuil2!$B$2:$C$250,2,FALSE)*6,0)/6/24,G1736+ROUNDUP(VLOOKUP(D1737,Feuil2!$B$2:$C$250,2,FALSE)*6,0)/6/24+$I$1),G1736+(11/12/24)),"")</f>
    </nc>
  </rcc>
  <rcc rId="2962" sId="2">
    <nc r="G1738">
      <f>IFERROR(IF(ISERROR(SEARCH("dfgg",$B1737)),IF(H1738="",G1737+ROUNDUP(VLOOKUP(D1738,Feuil2!$B$2:$C$250,2,FALSE)*6,0)/6/24,G1737+ROUNDUP(VLOOKUP(D1738,Feuil2!$B$2:$C$250,2,FALSE)*6,0)/6/24+$I$1),G1737+(11/12/24)),"")</f>
    </nc>
  </rcc>
  <rcc rId="2963" sId="2">
    <oc r="G1739">
      <f>IFERROR(IF(ISERROR(SEARCH("dfgg",$B1735)),IF(H1739="",G1735+ROUNDUP(VLOOKUP(D1739,Feuil2!$B$2:$C$250,2,FALSE)*6,0)/6/24,G1735+ROUNDUP(VLOOKUP(D1739,Feuil2!$B$2:$C$250,2,FALSE)*6,0)/6/24+$I$1),G1735+(11/12/24)),"")</f>
    </oc>
    <nc r="G1739">
      <f>IFERROR(IF(ISERROR(SEARCH("dfgg",$B1738)),IF(H1739="",G1738+ROUNDUP(VLOOKUP(D1739,Feuil2!$B$2:$C$250,2,FALSE)*6,0)/6/24,G1738+ROUNDUP(VLOOKUP(D1739,Feuil2!$B$2:$C$250,2,FALSE)*6,0)/6/24+$I$1),G1738+(11/12/24)),"")</f>
    </nc>
  </rcc>
  <rcc rId="2964" sId="2">
    <oc r="G1740">
      <f>IFERROR(IF(ISERROR(SEARCH("dfgg",$B1739)),IF(H1740="",G1739+ROUNDUP(VLOOKUP(D1740,Feuil2!$B$2:$C$250,2,FALSE)*6,0)/6/24,G1739+ROUNDUP(VLOOKUP(D1740,Feuil2!$B$2:$C$250,2,FALSE)*6,0)/6/24+$I$1),G1739+(11/12/24)),"")</f>
    </oc>
    <nc r="G1740">
      <f>IFERROR(IF(ISERROR(SEARCH("dfgg",$B1739)),IF(H1740="",G1739+ROUNDUP(VLOOKUP(D1740,Feuil2!$B$2:$C$250,2,FALSE)*6,0)/6/24,G1739+ROUNDUP(VLOOKUP(D1740,Feuil2!$B$2:$C$250,2,FALSE)*6,0)/6/24+$I$1),G1739+(11/12/24)),"")</f>
    </nc>
  </rcc>
  <rcc rId="2965" sId="2">
    <oc r="G1741">
      <f>IFERROR(IF(ISERROR(SEARCH("dfgg",$B1740)),IF(H1741="",G1740+ROUNDUP(VLOOKUP(D1741,Feuil2!$B$2:$C$250,2,FALSE)*6,0)/6/24,G1740+ROUNDUP(VLOOKUP(D1741,Feuil2!$B$2:$C$250,2,FALSE)*6,0)/6/24+$I$1),G1740+(11/12/24)),"")</f>
    </oc>
    <nc r="G1741">
      <f>IFERROR(IF(ISERROR(SEARCH("dfgg",$B1740)),IF(H1741="",G1740+ROUNDUP(VLOOKUP(D1741,Feuil2!$B$2:$C$250,2,FALSE)*6,0)/6/24,G1740+ROUNDUP(VLOOKUP(D1741,Feuil2!$B$2:$C$250,2,FALSE)*6,0)/6/24+$I$1),G1740+(11/12/24)),"")</f>
    </nc>
  </rcc>
  <rcc rId="2966" sId="2">
    <oc r="G1742">
      <f>IFERROR(IF(ISERROR(SEARCH("dfgg",$B1741)),IF(H1742="",G1741+ROUNDUP(VLOOKUP(D1742,Feuil2!$B$2:$C$250,2,FALSE)*6,0)/6/24,G1741+ROUNDUP(VLOOKUP(D1742,Feuil2!$B$2:$C$250,2,FALSE)*6,0)/6/24+$I$1),G1741+(11/12/24)),"")</f>
    </oc>
    <nc r="G1742">
      <f>IFERROR(IF(ISERROR(SEARCH("dfgg",$B1741)),IF(H1742="",G1741+ROUNDUP(VLOOKUP(D1742,Feuil2!$B$2:$C$250,2,FALSE)*6,0)/6/24,G1741+ROUNDUP(VLOOKUP(D1742,Feuil2!$B$2:$C$250,2,FALSE)*6,0)/6/24+$I$1),G1741+(11/12/24)),"")</f>
    </nc>
  </rcc>
  <rcc rId="2967" sId="2">
    <oc r="G1743">
      <f>IFERROR(IF(ISERROR(SEARCH("dfgg",$B1742)),IF(H1743="",G1742+ROUNDUP(VLOOKUP(D1743,Feuil2!$B$2:$C$250,2,FALSE)*6,0)/6/24,G1742+ROUNDUP(VLOOKUP(D1743,Feuil2!$B$2:$C$250,2,FALSE)*6,0)/6/24+$I$1),G1742+(11/12/24)),"")</f>
    </oc>
    <nc r="G1743">
      <f>IFERROR(IF(ISERROR(SEARCH("dfgg",$B1742)),IF(H1743="",G1742+ROUNDUP(VLOOKUP(D1743,Feuil2!$B$2:$C$250,2,FALSE)*6,0)/6/24,G1742+ROUNDUP(VLOOKUP(D1743,Feuil2!$B$2:$C$250,2,FALSE)*6,0)/6/24+$I$1),G1742+(11/12/24)),"")</f>
    </nc>
  </rcc>
  <rcc rId="2968" sId="2">
    <oc r="G1744">
      <f>IFERROR(IF(ISERROR(SEARCH("dfgg",$B1743)),IF(H1744="",G1743+ROUNDUP(VLOOKUP(D1744,Feuil2!$B$2:$C$250,2,FALSE)*6,0)/6/24,G1743+ROUNDUP(VLOOKUP(D1744,Feuil2!$B$2:$C$250,2,FALSE)*6,0)/6/24+$I$1),G1743+(11/12/24)),"")</f>
    </oc>
    <nc r="G1744">
      <f>IFERROR(IF(ISERROR(SEARCH("dfgg",$B1743)),IF(H1744="",G1743+ROUNDUP(VLOOKUP(D1744,Feuil2!$B$2:$C$250,2,FALSE)*6,0)/6/24,G1743+ROUNDUP(VLOOKUP(D1744,Feuil2!$B$2:$C$250,2,FALSE)*6,0)/6/24+$I$1),G1743+(11/12/24)),"")</f>
    </nc>
  </rcc>
  <rcc rId="2969" sId="2">
    <oc r="G1745">
      <f>IFERROR(IF(ISERROR(SEARCH("dfgg",$B1744)),IF(H1745="",G1744+ROUNDUP(VLOOKUP(D1745,Feuil2!$B$2:$C$250,2,FALSE)*6,0)/6/24,G1744+ROUNDUP(VLOOKUP(D1745,Feuil2!$B$2:$C$250,2,FALSE)*6,0)/6/24+$I$1),G1744+(11/12/24)),"")</f>
    </oc>
    <nc r="G1745">
      <f>IFERROR(IF(ISERROR(SEARCH("dfgg",$B1744)),IF(H1745="",G1744+ROUNDUP(VLOOKUP(D1745,Feuil2!$B$2:$C$250,2,FALSE)*6,0)/6/24,G1744+ROUNDUP(VLOOKUP(D1745,Feuil2!$B$2:$C$250,2,FALSE)*6,0)/6/24+$I$1),G1744+(11/12/24)),"")</f>
    </nc>
  </rcc>
  <rcc rId="2970" sId="2">
    <oc r="G1746">
      <f>IFERROR(IF(ISERROR(SEARCH("dfgg",$B1745)),IF(H1746="",G1745+ROUNDUP(VLOOKUP(D1746,Feuil2!$B$2:$C$250,2,FALSE)*6,0)/6/24,G1745+ROUNDUP(VLOOKUP(D1746,Feuil2!$B$2:$C$250,2,FALSE)*6,0)/6/24+$I$1),G1745+(11/12/24)),"")</f>
    </oc>
    <nc r="G1746">
      <f>IFERROR(IF(ISERROR(SEARCH("dfgg",$B1745)),IF(H1746="",G1745+ROUNDUP(VLOOKUP(D1746,Feuil2!$B$2:$C$250,2,FALSE)*6,0)/6/24,G1745+ROUNDUP(VLOOKUP(D1746,Feuil2!$B$2:$C$250,2,FALSE)*6,0)/6/24+$I$1),G1745+(11/12/24)),"")</f>
    </nc>
  </rcc>
  <rcc rId="2971" sId="2">
    <oc r="G1747">
      <f>IFERROR(IF(ISERROR(SEARCH("dfgg",$B1746)),IF(H1747="",G1746+ROUNDUP(VLOOKUP(D1747,Feuil2!$B$2:$C$250,2,FALSE)*6,0)/6/24,G1746+ROUNDUP(VLOOKUP(D1747,Feuil2!$B$2:$C$250,2,FALSE)*6,0)/6/24+$I$1),G1746+(11/12/24)),"")</f>
    </oc>
    <nc r="G1747">
      <f>IFERROR(IF(ISERROR(SEARCH("dfgg",$B1746)),IF(H1747="",G1746+ROUNDUP(VLOOKUP(D1747,Feuil2!$B$2:$C$250,2,FALSE)*6,0)/6/24,G1746+ROUNDUP(VLOOKUP(D1747,Feuil2!$B$2:$C$250,2,FALSE)*6,0)/6/24+$I$1),G1746+(11/12/24)),"")</f>
    </nc>
  </rcc>
  <rcc rId="2972" sId="2">
    <oc r="G1748">
      <f>IFERROR(IF(ISERROR(SEARCH("dfgg",$B1747)),IF(H1748="",G1747+ROUNDUP(VLOOKUP(D1748,Feuil2!$B$2:$C$250,2,FALSE)*6,0)/6/24,G1747+ROUNDUP(VLOOKUP(D1748,Feuil2!$B$2:$C$250,2,FALSE)*6,0)/6/24+$I$1),G1747+(11/12/24)),"")</f>
    </oc>
    <nc r="G1748">
      <f>IFERROR(IF(ISERROR(SEARCH("dfgg",$B1747)),IF(H1748="",G1747+ROUNDUP(VLOOKUP(D1748,Feuil2!$B$2:$C$250,2,FALSE)*6,0)/6/24,G1747+ROUNDUP(VLOOKUP(D1748,Feuil2!$B$2:$C$250,2,FALSE)*6,0)/6/24+$I$1),G1747+(11/12/24)),"")</f>
    </nc>
  </rcc>
  <rcc rId="2973" sId="2">
    <oc r="G1749">
      <f>IFERROR(IF(ISERROR(SEARCH("dfgg",$B1748)),IF(H1749="",G1748+ROUNDUP(VLOOKUP(D1749,Feuil2!$B$2:$C$250,2,FALSE)*6,0)/6/24,G1748+ROUNDUP(VLOOKUP(D1749,Feuil2!$B$2:$C$250,2,FALSE)*6,0)/6/24+$I$1),G1748+(11/12/24)),"")</f>
    </oc>
    <nc r="G1749">
      <f>IFERROR(IF(ISERROR(SEARCH("dfgg",$B1748)),IF(H1749="",G1748+ROUNDUP(VLOOKUP(D1749,Feuil2!$B$2:$C$250,2,FALSE)*6,0)/6/24,G1748+ROUNDUP(VLOOKUP(D1749,Feuil2!$B$2:$C$250,2,FALSE)*6,0)/6/24+$I$1),G1748+(11/12/24)),"")</f>
    </nc>
  </rcc>
  <rcc rId="2974" sId="2">
    <oc r="G1750">
      <f>IFERROR(IF(ISERROR(SEARCH("dfgg",$B1749)),IF(H1750="",G1749+ROUNDUP(VLOOKUP(D1750,Feuil2!$B$2:$C$250,2,FALSE)*6,0)/6/24,G1749+ROUNDUP(VLOOKUP(D1750,Feuil2!$B$2:$C$250,2,FALSE)*6,0)/6/24+$I$1),G1749+(11/12/24)),"")</f>
    </oc>
    <nc r="G1750">
      <f>IFERROR(IF(ISERROR(SEARCH("dfgg",$B1749)),IF(H1750="",G1749+ROUNDUP(VLOOKUP(D1750,Feuil2!$B$2:$C$250,2,FALSE)*6,0)/6/24,G1749+ROUNDUP(VLOOKUP(D1750,Feuil2!$B$2:$C$250,2,FALSE)*6,0)/6/24+$I$1),G1749+(11/12/24)),"")</f>
    </nc>
  </rcc>
  <rcc rId="2975" sId="2">
    <oc r="G1751">
      <f>IFERROR(IF(ISERROR(SEARCH("dfgg",$B1750)),IF(H1751="",G1750+ROUNDUP(VLOOKUP(D1751,Feuil2!$B$2:$C$250,2,FALSE)*6,0)/6/24,G1750+ROUNDUP(VLOOKUP(D1751,Feuil2!$B$2:$C$250,2,FALSE)*6,0)/6/24+$I$1),G1750+(11/12/24)),"")</f>
    </oc>
    <nc r="G1751">
      <f>IFERROR(IF(ISERROR(SEARCH("dfgg",$B1750)),IF(H1751="",G1750+ROUNDUP(VLOOKUP(D1751,Feuil2!$B$2:$C$250,2,FALSE)*6,0)/6/24,G1750+ROUNDUP(VLOOKUP(D1751,Feuil2!$B$2:$C$250,2,FALSE)*6,0)/6/24+$I$1),G1750+(11/12/24)),"")</f>
    </nc>
  </rcc>
  <rcc rId="2976" sId="2">
    <oc r="G1752">
      <f>IFERROR(IF(ISERROR(SEARCH("dfgg",$B1751)),IF(H1752="",G1751+ROUNDUP(VLOOKUP(D1752,Feuil2!$B$2:$C$250,2,FALSE)*6,0)/6/24,G1751+ROUNDUP(VLOOKUP(D1752,Feuil2!$B$2:$C$250,2,FALSE)*6,0)/6/24+$I$1),G1751+(11/12/24)),"")</f>
    </oc>
    <nc r="G1752">
      <f>IFERROR(IF(ISERROR(SEARCH("dfgg",$B1751)),IF(H1752="",G1751+ROUNDUP(VLOOKUP(D1752,Feuil2!$B$2:$C$250,2,FALSE)*6,0)/6/24,G1751+ROUNDUP(VLOOKUP(D1752,Feuil2!$B$2:$C$250,2,FALSE)*6,0)/6/24+$I$1),G1751+(11/12/24)),"")</f>
    </nc>
  </rcc>
  <rcc rId="2977" sId="2">
    <oc r="G1753">
      <f>IFERROR(IF(ISERROR(SEARCH("dfgg",$B1752)),IF(H1753="",G1752+ROUNDUP(VLOOKUP(D1753,Feuil2!$B$2:$C$250,2,FALSE)*6,0)/6/24,G1752+ROUNDUP(VLOOKUP(D1753,Feuil2!$B$2:$C$250,2,FALSE)*6,0)/6/24+$I$1),G1752+(11/12/24)),"")</f>
    </oc>
    <nc r="G1753">
      <f>IFERROR(IF(ISERROR(SEARCH("dfgg",$B1752)),IF(H1753="",G1752+ROUNDUP(VLOOKUP(D1753,Feuil2!$B$2:$C$250,2,FALSE)*6,0)/6/24,G1752+ROUNDUP(VLOOKUP(D1753,Feuil2!$B$2:$C$250,2,FALSE)*6,0)/6/24+$I$1),G1752+(11/12/24)),"")</f>
    </nc>
  </rcc>
  <rcc rId="2978" sId="2">
    <oc r="G1754">
      <f>IFERROR(IF(ISERROR(SEARCH("dfgg",$B1753)),IF(H1754="",G1753+ROUNDUP(VLOOKUP(D1754,Feuil2!$B$2:$C$250,2,FALSE)*6,0)/6/24,G1753+ROUNDUP(VLOOKUP(D1754,Feuil2!$B$2:$C$250,2,FALSE)*6,0)/6/24+$I$1),G1753+(11/12/24)),"")</f>
    </oc>
    <nc r="G1754">
      <f>IFERROR(IF(ISERROR(SEARCH("dfgg",$B1753)),IF(H1754="",G1753+ROUNDUP(VLOOKUP(D1754,Feuil2!$B$2:$C$250,2,FALSE)*6,0)/6/24,G1753+ROUNDUP(VLOOKUP(D1754,Feuil2!$B$2:$C$250,2,FALSE)*6,0)/6/24+$I$1),G1753+(11/12/24)),"")</f>
    </nc>
  </rcc>
  <rfmt sheetId="2" xfDxf="1" sqref="B1733" start="0" length="0">
    <dxf>
      <font>
        <sz val="12"/>
        <name val="Verdana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top style="thin">
          <color indexed="64"/>
        </top>
      </border>
    </dxf>
  </rfmt>
  <rcc rId="2979" sId="2" xfDxf="1" dxf="1">
    <nc r="B1736" t="inlineStr">
      <is>
        <t>SCE Cafe-Chocolat C12 FUT/0315</t>
      </is>
    </nc>
    <ndxf>
      <font>
        <sz val="12"/>
        <name val="Verdana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top style="thin">
          <color indexed="64"/>
        </top>
      </border>
    </ndxf>
  </rcc>
  <rcc rId="2980" sId="2">
    <nc r="B1737" t="inlineStr">
      <is>
        <t>SCE Cafe-Chocolat C12 FUT/0315</t>
      </is>
    </nc>
  </rcc>
  <rcc rId="2981" sId="2">
    <nc r="E1736">
      <v>1150</v>
    </nc>
  </rcc>
  <rcc rId="2982" sId="2">
    <nc r="E1737">
      <v>1150</v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83" sId="2">
    <nc r="H1736" t="inlineStr">
      <is>
        <t>[VAYRES] CHAMBRE FROIDE DIRECTEMENT</t>
      </is>
    </nc>
  </rcc>
  <rcc rId="2984" sId="2">
    <nc r="H1737" t="inlineStr">
      <is>
        <t>[VAYRES] CHAMBRE FROIDE DIRECTEMENT</t>
      </is>
    </nc>
  </rcc>
  <rcc rId="2985" sId="2">
    <nc r="I1736" t="inlineStr">
      <is>
        <t>BESOIN 12.08</t>
      </is>
    </nc>
  </rcc>
  <rcc rId="2986" sId="2">
    <nc r="I1737" t="inlineStr">
      <is>
        <t>BESOIN 12.08</t>
      </is>
    </nc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CCB14D7-39B9-453A-BF20-39B53EFE65BB}" action="delete"/>
  <rdn rId="0" localSheetId="2" customView="1" name="Z_5CCB14D7_39B9_453A_BF20_39B53EFE65BB_.wvu.PrintArea" hidden="1" oldHidden="1">
    <formula>PHS!$A$1521:$I$1557</formula>
    <oldFormula>PHS!$A$1521:$I$1557</oldFormula>
  </rdn>
  <rdn rId="0" localSheetId="2" customView="1" name="Z_5CCB14D7_39B9_453A_BF20_39B53EFE65BB_.wvu.PrintTitles" hidden="1" oldHidden="1">
    <formula>PHS!$1:$1</formula>
    <oldFormula>PHS!$1:$1</oldFormula>
  </rdn>
  <rdn rId="0" localSheetId="3" customView="1" name="Z_5CCB14D7_39B9_453A_BF20_39B53EFE65BB_.wvu.FilterData" hidden="1" oldHidden="1">
    <formula>Feuil2!$B$1:$C$205</formula>
    <oldFormula>Feuil2!$B$1:$C$205</oldFormula>
  </rdn>
  <rcv guid="{5CCB14D7-39B9-453A-BF20-39B53EFE65BB}" action="add"/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4" sId="2">
    <oc r="G1723">
      <f>IFERROR(IF(ISERROR(SEARCH("dfgg",$B1722)),IF(H1723="",G1722+ROUNDUP(VLOOKUP(D1723,Feuil2!$B$2:$C$250,2,FALSE)*6,0)/6/24,G1722+ROUNDUP(VLOOKUP(D1723,Feuil2!$B$2:$C$250,2,FALSE)*6,0)/6/24+$I$1),G1722+(11/12/24)),"")</f>
    </oc>
    <nc r="G1723">
      <f>IFERROR(IF(ISERROR(SEARCH("dfgg",$B1722)),IF(H1723="",G1722+ROUNDUP(VLOOKUP(D1723,Feuil2!$B$2:$C$250,2,FALSE)*6,0)/6/24,G1722+ROUNDUP(VLOOKUP(D1723,Feuil2!$B$2:$C$250,2,FALSE)*6,0)/6/24+$I$1),G1722+(11/12/24)),"")</f>
    </nc>
  </rcc>
  <rcc rId="2995" sId="2">
    <oc r="G1724">
      <f>IFERROR(IF(ISERROR(SEARCH("dfgg",$B1723)),IF(H1724="",G1723+ROUNDUP(VLOOKUP(D1724,Feuil2!$B$2:$C$250,2,FALSE)*6,0)/6/24,G1723+ROUNDUP(VLOOKUP(D1724,Feuil2!$B$2:$C$250,2,FALSE)*6,0)/6/24+$I$1),G1723+(11/12/24)),"")</f>
    </oc>
    <nc r="G1724">
      <f>IFERROR(IF(ISERROR(SEARCH("dfgg",$B1723)),IF(H1724="",G1723+ROUNDUP(VLOOKUP(D1724,Feuil2!$B$2:$C$250,2,FALSE)*6,0)/6/24,G1723+ROUNDUP(VLOOKUP(D1724,Feuil2!$B$2:$C$250,2,FALSE)*6,0)/6/24+$I$1),G1723+(11/12/24)),"")</f>
    </nc>
  </rcc>
  <rcc rId="2996" sId="2">
    <oc r="G1725">
      <f>IFERROR(IF(ISERROR(SEARCH("dfgg",$B1724)),IF(H1725="",G1724+ROUNDUP(VLOOKUP(D1725,Feuil2!$B$2:$C$250,2,FALSE)*6,0)/6/24,G1724+ROUNDUP(VLOOKUP(D1725,Feuil2!$B$2:$C$250,2,FALSE)*6,0)/6/24+$I$1),G1724+(11/12/24)),"")</f>
    </oc>
    <nc r="G1725">
      <f>IFERROR(IF(ISERROR(SEARCH("dfgg",$B1724)),IF(H1725="",G1724+ROUNDUP(VLOOKUP(D1725,Feuil2!$B$2:$C$250,2,FALSE)*6,0)/6/24,G1724+ROUNDUP(VLOOKUP(D1725,Feuil2!$B$2:$C$250,2,FALSE)*6,0)/6/24+$I$1),G1724+(11/12/24)),"")</f>
    </nc>
  </rcc>
  <rcc rId="2997" sId="2">
    <oc r="G1726">
      <f>IFERROR(IF(ISERROR(SEARCH("dfgg",$B1725)),IF(H1726="",G1725+ROUNDUP(VLOOKUP(D1726,Feuil2!$B$2:$C$250,2,FALSE)*6,0)/6/24,G1725+ROUNDUP(VLOOKUP(D1726,Feuil2!$B$2:$C$250,2,FALSE)*6,0)/6/24+$I$1),G1725+(11/12/24)),"")</f>
    </oc>
    <nc r="G1726">
      <f>IFERROR(IF(ISERROR(SEARCH("dfgg",$B1725)),IF(H1726="",G1725+ROUNDUP(VLOOKUP(D1726,Feuil2!$B$2:$C$250,2,FALSE)*6,0)/6/24,G1725+ROUNDUP(VLOOKUP(D1726,Feuil2!$B$2:$C$250,2,FALSE)*6,0)/6/24+$I$1),G1725+(11/12/24)),"")</f>
    </nc>
  </rcc>
  <rcc rId="2998" sId="2">
    <nc r="H1725" t="inlineStr">
      <is>
        <t>T° idéale en prod = 10°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9" sId="2" odxf="1" dxf="1">
    <oc r="D1726" t="inlineStr">
      <is>
        <t>RINÇAGE</t>
      </is>
    </oc>
    <nc r="D1726" t="inlineStr">
      <is>
        <t>RINÇAGE ou nep</t>
      </is>
    </nc>
    <odxf>
      <font>
        <sz val="12"/>
        <color rgb="FF000000"/>
        <name val="Verdana"/>
        <scheme val="none"/>
      </font>
    </odxf>
    <ndxf>
      <font>
        <sz val="12"/>
        <color rgb="FF000000"/>
        <name val="Verdana"/>
        <scheme val="none"/>
      </font>
    </ndxf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0" sId="2">
    <oc r="G1727">
      <f>IFERROR(IF(ISERROR(SEARCH("dfgg",$B1726)),IF(H1727="",G1726+ROUNDUP(VLOOKUP(D1727,Feuil2!$B$2:$C$250,2,FALSE)*6,0)/6/24,G1726+ROUNDUP(VLOOKUP(D1727,Feuil2!$B$2:$C$250,2,FALSE)*6,0)/6/24+$I$1),G1726+(11/12/24)),"")</f>
    </oc>
    <nc r="G1727">
      <f>IFERROR(IF(ISERROR(SEARCH("dfgg",$B1726)),IF(H1727="",G1726+ROUNDUP(VLOOKUP(D1727,Feuil2!$B$2:$C$250,2,FALSE)*6,0)/6/24,G1726+ROUNDUP(VLOOKUP(D1727,Feuil2!$B$2:$C$250,2,FALSE)*6,0)/6/24+$I$1),G1726+(11/12/24)),"")</f>
    </nc>
  </rcc>
  <rcc rId="3001" sId="2">
    <oc r="G1728">
      <f>IFERROR(IF(ISERROR(SEARCH("dfgg",$B1727)),IF(H1728="",G1727+ROUNDUP(VLOOKUP(D1728,Feuil2!$B$2:$C$250,2,FALSE)*6,0)/6/24,G1727+ROUNDUP(VLOOKUP(D1728,Feuil2!$B$2:$C$250,2,FALSE)*6,0)/6/24+$I$1),G1727+(11/12/24)),"")</f>
    </oc>
    <nc r="G1728">
      <f>IFERROR(IF(ISERROR(SEARCH("dfgg",$B1727)),IF(H1728="",G1727+ROUNDUP(VLOOKUP(D1728,Feuil2!$B$2:$C$250,2,FALSE)*6,0)/6/24,G1727+ROUNDUP(VLOOKUP(D1728,Feuil2!$B$2:$C$250,2,FALSE)*6,0)/6/24+$I$1),G1727+(11/12/24)),"")</f>
    </nc>
  </rcc>
  <rcc rId="3002" sId="2">
    <oc r="G1729">
      <f>IFERROR(IF(ISERROR(SEARCH("dfgg",$B1728)),IF(H1729="",G1728+ROUNDUP(VLOOKUP(D1729,Feuil2!$B$2:$C$250,2,FALSE)*6,0)/6/24,G1728+ROUNDUP(VLOOKUP(D1729,Feuil2!$B$2:$C$250,2,FALSE)*6,0)/6/24+$I$1),G1728+(11/12/24)),"")</f>
    </oc>
    <nc r="G1729">
      <f>IFERROR(IF(ISERROR(SEARCH("dfgg",$B1728)),IF(H1729="",G1728+ROUNDUP(VLOOKUP(D1729,Feuil2!$B$2:$C$250,2,FALSE)*6,0)/6/24,G1728+ROUNDUP(VLOOKUP(D1729,Feuil2!$B$2:$C$250,2,FALSE)*6,0)/6/24+$I$1),G1728+(11/12/24)),"")</f>
    </nc>
  </rcc>
  <rcc rId="3003" sId="2">
    <oc r="G1730">
      <f>IFERROR(IF(ISERROR(SEARCH("dfgg",$B1729)),IF(H1730="",G1729+ROUNDUP(VLOOKUP(D1730,Feuil2!$B$2:$C$250,2,FALSE)*6,0)/6/24,G1729+ROUNDUP(VLOOKUP(D1730,Feuil2!$B$2:$C$250,2,FALSE)*6,0)/6/24+$I$1),G1729+(11/12/24)),"")</f>
    </oc>
    <nc r="G1730">
      <f>IFERROR(IF(ISERROR(SEARCH("dfgg",$B1729)),IF(H1730="",G1729+ROUNDUP(VLOOKUP(D1730,Feuil2!$B$2:$C$250,2,FALSE)*6,0)/6/24,G1729+ROUNDUP(VLOOKUP(D1730,Feuil2!$B$2:$C$250,2,FALSE)*6,0)/6/24+$I$1),G1729+(11/12/24)),"")</f>
    </nc>
  </rcc>
  <rcc rId="3004" sId="2">
    <oc r="G1731">
      <f>IFERROR(IF(ISERROR(SEARCH("dfgg",$B1730)),IF(H1731="",G1730+ROUNDUP(VLOOKUP(D1731,Feuil2!$B$2:$C$250,2,FALSE)*6,0)/6/24,G1730+ROUNDUP(VLOOKUP(D1731,Feuil2!$B$2:$C$250,2,FALSE)*6,0)/6/24+$I$1),G1730+(11/12/24)),"")</f>
    </oc>
    <nc r="G1731">
      <f>IFERROR(IF(ISERROR(SEARCH("dfgg",$B1730)),IF(H1731="",G1730+ROUNDUP(VLOOKUP(D1731,Feuil2!$B$2:$C$250,2,FALSE)*6,0)/6/24,G1730+ROUNDUP(VLOOKUP(D1731,Feuil2!$B$2:$C$250,2,FALSE)*6,0)/6/24+$I$1),G1730+(11/12/24)),"")</f>
    </nc>
  </rcc>
  <rcc rId="3005" sId="2">
    <oc r="G1732">
      <f>IFERROR(IF(ISERROR(SEARCH("dfgg",$B1731)),IF(H1732="",G1731+ROUNDUP(VLOOKUP(D1732,Feuil2!$B$2:$C$250,2,FALSE)*6,0)/6/24,G1731+ROUNDUP(VLOOKUP(D1732,Feuil2!$B$2:$C$250,2,FALSE)*6,0)/6/24+$I$1),G1731+(11/12/24)),"")</f>
    </oc>
    <nc r="G1732">
      <f>IFERROR(IF(ISERROR(SEARCH("dfgg",$B1731)),IF(H1732="",G1731+ROUNDUP(VLOOKUP(D1732,Feuil2!$B$2:$C$250,2,FALSE)*6,0)/6/24,G1731+ROUNDUP(VLOOKUP(D1732,Feuil2!$B$2:$C$250,2,FALSE)*6,0)/6/24+$I$1),G1731+(11/12/24)),"")</f>
    </nc>
  </rcc>
  <rcc rId="3006" sId="2">
    <oc r="G1733">
      <f>IFERROR(IF(ISERROR(SEARCH("dfgg",$B1732)),IF(H1733="",G1732+ROUNDUP(VLOOKUP(D1733,Feuil2!$B$2:$C$250,2,FALSE)*6,0)/6/24,G1732+ROUNDUP(VLOOKUP(D1733,Feuil2!$B$2:$C$250,2,FALSE)*6,0)/6/24+$I$1),G1732+(11/12/24)),"")</f>
    </oc>
    <nc r="G1733">
      <f>IFERROR(IF(ISERROR(SEARCH("dfgg",$B1732)),IF(H1733="",G1732+ROUNDUP(VLOOKUP(D1733,Feuil2!$B$2:$C$250,2,FALSE)*6,0)/6/24,G1732+ROUNDUP(VLOOKUP(D1733,Feuil2!$B$2:$C$250,2,FALSE)*6,0)/6/24+$I$1),G1732+(11/12/24)),"")</f>
    </nc>
  </rcc>
  <rcc rId="3007" sId="2">
    <oc r="G1734">
      <f>IFERROR(IF(ISERROR(SEARCH("dfgg",$B1733)),IF(H1734="",G1733+ROUNDUP(VLOOKUP(D1734,Feuil2!$B$2:$C$250,2,FALSE)*6,0)/6/24,G1733+ROUNDUP(VLOOKUP(D1734,Feuil2!$B$2:$C$250,2,FALSE)*6,0)/6/24+$I$1),G1733+(11/12/24)),"")</f>
    </oc>
    <nc r="G1734">
      <f>IFERROR(IF(ISERROR(SEARCH("dfgg",$B1733)),IF(H1734="",G1733+ROUNDUP(VLOOKUP(D1734,Feuil2!$B$2:$C$250,2,FALSE)*6,0)/6/24,G1733+ROUNDUP(VLOOKUP(D1734,Feuil2!$B$2:$C$250,2,FALSE)*6,0)/6/24+$I$1),G1733+(11/12/24)),"")</f>
    </nc>
  </rcc>
  <rcc rId="3008" sId="2">
    <oc r="G1735">
      <f>IFERROR(IF(ISERROR(SEARCH("dfgg",$B1734)),IF(H1735="",G1734+ROUNDUP(VLOOKUP(D1735,Feuil2!$B$2:$C$250,2,FALSE)*6,0)/6/24,G1734+ROUNDUP(VLOOKUP(D1735,Feuil2!$B$2:$C$250,2,FALSE)*6,0)/6/24+$I$1),G1734+(11/12/24)),"")</f>
    </oc>
    <nc r="G1735">
      <f>IFERROR(IF(ISERROR(SEARCH("dfgg",$B1734)),IF(H1735="",G1734+ROUNDUP(VLOOKUP(D1735,Feuil2!$B$2:$C$250,2,FALSE)*6,0)/6/24,G1734+ROUNDUP(VLOOKUP(D1735,Feuil2!$B$2:$C$250,2,FALSE)*6,0)/6/24+$I$1),G1734+(11/12/24)),"")</f>
    </nc>
  </rcc>
  <rcc rId="3009" sId="2">
    <oc r="G1736">
      <f>IFERROR(IF(ISERROR(SEARCH("dfgg",$B1735)),IF(H1736="",G1735+ROUNDUP(VLOOKUP(D1736,Feuil2!$B$2:$C$250,2,FALSE)*6,0)/6/24,G1735+ROUNDUP(VLOOKUP(D1736,Feuil2!$B$2:$C$250,2,FALSE)*6,0)/6/24+$I$1),G1735+(11/12/24)),"")</f>
    </oc>
    <nc r="G1736">
      <f>IFERROR(IF(ISERROR(SEARCH("dfgg",$B1735)),IF(H1736="",G1735+ROUNDUP(VLOOKUP(D1736,Feuil2!$B$2:$C$250,2,FALSE)*6,0)/6/24,G1735+ROUNDUP(VLOOKUP(D1736,Feuil2!$B$2:$C$250,2,FALSE)*6,0)/6/24+$I$1),G1735+(11/12/24)),"")</f>
    </nc>
  </rcc>
  <rcc rId="3010" sId="2">
    <oc r="G1737">
      <f>IFERROR(IF(ISERROR(SEARCH("dfgg",$B1736)),IF(H1737="",G1736+ROUNDUP(VLOOKUP(D1737,Feuil2!$B$2:$C$250,2,FALSE)*6,0)/6/24,G1736+ROUNDUP(VLOOKUP(D1737,Feuil2!$B$2:$C$250,2,FALSE)*6,0)/6/24+$I$1),G1736+(11/12/24)),"")</f>
    </oc>
    <nc r="G1737">
      <f>IFERROR(IF(ISERROR(SEARCH("dfgg",$B1736)),IF(H1737="",G1736+ROUNDUP(VLOOKUP(D1737,Feuil2!$B$2:$C$250,2,FALSE)*6,0)/6/24,G1736+ROUNDUP(VLOOKUP(D1737,Feuil2!$B$2:$C$250,2,FALSE)*6,0)/6/24+$I$1),G1736+(11/12/24)),"")</f>
    </nc>
  </rcc>
  <rcc rId="3011" sId="2">
    <oc r="G1738">
      <f>IFERROR(IF(ISERROR(SEARCH("dfgg",$B1737)),IF(H1738="",G1737+ROUNDUP(VLOOKUP(D1738,Feuil2!$B$2:$C$250,2,FALSE)*6,0)/6/24,G1737+ROUNDUP(VLOOKUP(D1738,Feuil2!$B$2:$C$250,2,FALSE)*6,0)/6/24+$I$1),G1737+(11/12/24)),"")</f>
    </oc>
    <nc r="G1738">
      <f>IFERROR(IF(ISERROR(SEARCH("dfgg",$B1737)),IF(H1738="",G1737+ROUNDUP(VLOOKUP(D1738,Feuil2!$B$2:$C$250,2,FALSE)*6,0)/6/24,G1737+ROUNDUP(VLOOKUP(D1738,Feuil2!$B$2:$C$250,2,FALSE)*6,0)/6/24+$I$1),G1737+(11/12/24)),"")</f>
    </nc>
  </rcc>
  <rcc rId="3012" sId="2">
    <oc r="G1739">
      <f>IFERROR(IF(ISERROR(SEARCH("dfgg",$B1738)),IF(H1739="",G1738+ROUNDUP(VLOOKUP(D1739,Feuil2!$B$2:$C$250,2,FALSE)*6,0)/6/24,G1738+ROUNDUP(VLOOKUP(D1739,Feuil2!$B$2:$C$250,2,FALSE)*6,0)/6/24+$I$1),G1738+(11/12/24)),"")</f>
    </oc>
    <nc r="G1739">
      <f>IFERROR(IF(ISERROR(SEARCH("dfgg",$B1738)),IF(H1739="",G1738+ROUNDUP(VLOOKUP(D1739,Feuil2!$B$2:$C$250,2,FALSE)*6,0)/6/24,G1738+ROUNDUP(VLOOKUP(D1739,Feuil2!$B$2:$C$250,2,FALSE)*6,0)/6/24+$I$1),G1738+(11/12/24)),"")</f>
    </nc>
  </rcc>
  <rcc rId="3013" sId="2">
    <oc r="G1740">
      <f>IFERROR(IF(ISERROR(SEARCH("dfgg",$B1739)),IF(H1740="",G1739+ROUNDUP(VLOOKUP(D1740,Feuil2!$B$2:$C$250,2,FALSE)*6,0)/6/24,G1739+ROUNDUP(VLOOKUP(D1740,Feuil2!$B$2:$C$250,2,FALSE)*6,0)/6/24+$I$1),G1739+(11/12/24)),"")</f>
    </oc>
    <nc r="G1740">
      <f>IFERROR(IF(ISERROR(SEARCH("dfgg",$B1739)),IF(H1740="",G1739+ROUNDUP(VLOOKUP(D1740,Feuil2!$B$2:$C$250,2,FALSE)*6,0)/6/24,G1739+ROUNDUP(VLOOKUP(D1740,Feuil2!$B$2:$C$250,2,FALSE)*6,0)/6/24+$I$1),G1739+(11/12/24)),"")</f>
    </nc>
  </rcc>
  <rfmt sheetId="2" xfDxf="1" sqref="G1726" start="0" length="0">
    <dxf>
      <font>
        <b/>
        <sz val="11"/>
        <name val="MS Sans Serif"/>
        <scheme val="none"/>
      </font>
      <numFmt numFmtId="166" formatCode="h&quot; h &quot;mm\ dddd\ dd"/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014" sId="2" numFmtId="23">
    <oc r="G1726">
      <f>IFERROR(IF(ISERROR(SEARCH("dfgg",$B1725)),IF(H1726="",G1725+ROUNDUP(VLOOKUP(D1726,Feuil2!$B$2:$C$250,2,FALSE)*6,0)/6/24,G1725+ROUNDUP(VLOOKUP(D1726,Feuil2!$B$2:$C$250,2,FALSE)*6,0)/6/24+$I$1),G1725+(11/12/24)),"")</f>
    </oc>
    <nc r="G1726">
      <v>43683.9375</v>
    </nc>
  </rcc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Feuil2!$B$1:$C$205</formula>
    <oldFormula>Feuil2!$B$1:$C$205</oldFormula>
  </rdn>
  <rcv guid="{F75A0FC8-0A1B-4DE0-9A32-5143F6752B3E}" action="add"/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0" sId="2">
    <nc r="H1727" t="inlineStr">
      <is>
        <t>fait</t>
      </is>
    </nc>
  </rcc>
  <rcc rId="3021" sId="2">
    <nc r="H1728" t="inlineStr">
      <is>
        <t>fait</t>
      </is>
    </nc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2" sId="2">
    <nc r="H1733" t="inlineStr">
      <is>
        <t>dangé</t>
      </is>
    </nc>
  </rcc>
  <rcc rId="3023" sId="2" odxf="1" dxf="1">
    <nc r="H1734" t="inlineStr">
      <is>
        <t>dangé</t>
      </is>
    </nc>
    <odxf/>
    <ndxf/>
  </rcc>
  <rm rId="3024" sheetId="2" source="A1732:XFD1734" destination="A1757:XFD1759" sourceSheetId="2">
    <rfmt sheetId="2" xfDxf="1" sqref="A1757:XFD1757" start="0" length="0">
      <dxf>
        <alignment horizontal="center" vertical="center"/>
      </dxf>
    </rfmt>
    <rfmt sheetId="2" xfDxf="1" sqref="A1758:XFD1758" start="0" length="0">
      <dxf>
        <alignment horizontal="center" vertical="center"/>
      </dxf>
    </rfmt>
    <rfmt sheetId="2" xfDxf="1" sqref="A1759:XFD1759" start="0" length="0">
      <dxf>
        <alignment horizontal="center" vertical="center"/>
      </dxf>
    </rfmt>
    <rfmt sheetId="2" sqref="A175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57" start="0" length="0">
      <dxf>
        <font>
          <sz val="10"/>
          <color auto="1"/>
          <name val="MS Sans Serif"/>
          <family val="2"/>
          <scheme val="none"/>
        </font>
      </dxf>
    </rfmt>
    <rfmt sheetId="2" sqref="C1757" start="0" length="0">
      <dxf>
        <alignment horizontal="general" vertical="bottom"/>
      </dxf>
    </rfmt>
    <rfmt sheetId="2" sqref="D1757" start="0" length="0">
      <dxf>
        <font>
          <sz val="10"/>
          <color auto="1"/>
          <name val="MS Sans Serif"/>
          <family val="2"/>
          <scheme val="none"/>
        </font>
      </dxf>
    </rfmt>
    <rfmt sheetId="2" sqref="E1757" start="0" length="0">
      <dxf>
        <font>
          <sz val="10"/>
          <color auto="1"/>
          <name val="MS Sans Serif"/>
          <family val="2"/>
          <scheme val="none"/>
        </font>
      </dxf>
    </rfmt>
    <rfmt sheetId="2" sqref="F1757" start="0" length="0">
      <dxf>
        <font>
          <sz val="10"/>
          <color auto="1"/>
          <name val="MS Sans Serif"/>
          <family val="2"/>
          <scheme val="none"/>
        </font>
      </dxf>
    </rfmt>
    <rfmt sheetId="2" sqref="G1757" start="0" length="0">
      <dxf>
        <font>
          <sz val="10"/>
          <color auto="1"/>
          <name val="MS Sans Serif"/>
          <family val="2"/>
          <scheme val="none"/>
        </font>
      </dxf>
    </rfmt>
    <rfmt sheetId="2" sqref="H1757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57" start="0" length="0">
      <dxf>
        <numFmt numFmtId="167" formatCode="dd\.mm\.yyyy;@"/>
      </dxf>
    </rfmt>
    <rfmt sheetId="2" sqref="A175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58" start="0" length="0">
      <dxf>
        <font>
          <sz val="10"/>
          <color auto="1"/>
          <name val="MS Sans Serif"/>
          <family val="2"/>
          <scheme val="none"/>
        </font>
      </dxf>
    </rfmt>
    <rfmt sheetId="2" sqref="C1758" start="0" length="0">
      <dxf>
        <alignment horizontal="general" vertical="bottom"/>
      </dxf>
    </rfmt>
    <rfmt sheetId="2" sqref="D1758" start="0" length="0">
      <dxf>
        <font>
          <sz val="10"/>
          <color auto="1"/>
          <name val="MS Sans Serif"/>
          <family val="2"/>
          <scheme val="none"/>
        </font>
      </dxf>
    </rfmt>
    <rfmt sheetId="2" sqref="E1758" start="0" length="0">
      <dxf>
        <font>
          <sz val="10"/>
          <color auto="1"/>
          <name val="MS Sans Serif"/>
          <family val="2"/>
          <scheme val="none"/>
        </font>
      </dxf>
    </rfmt>
    <rfmt sheetId="2" sqref="F1758" start="0" length="0">
      <dxf>
        <font>
          <sz val="10"/>
          <color auto="1"/>
          <name val="MS Sans Serif"/>
          <family val="2"/>
          <scheme val="none"/>
        </font>
      </dxf>
    </rfmt>
    <rfmt sheetId="2" sqref="G1758" start="0" length="0">
      <dxf>
        <font>
          <sz val="10"/>
          <color auto="1"/>
          <name val="MS Sans Serif"/>
          <family val="2"/>
          <scheme val="none"/>
        </font>
      </dxf>
    </rfmt>
    <rfmt sheetId="2" sqref="H1758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58" start="0" length="0">
      <dxf>
        <numFmt numFmtId="167" formatCode="dd\.mm\.yyyy;@"/>
      </dxf>
    </rfmt>
    <rfmt sheetId="2" sqref="A175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59" start="0" length="0">
      <dxf>
        <font>
          <sz val="10"/>
          <color auto="1"/>
          <name val="MS Sans Serif"/>
          <family val="2"/>
          <scheme val="none"/>
        </font>
      </dxf>
    </rfmt>
    <rfmt sheetId="2" sqref="C1759" start="0" length="0">
      <dxf>
        <alignment horizontal="general" vertical="bottom"/>
      </dxf>
    </rfmt>
    <rfmt sheetId="2" sqref="D1759" start="0" length="0">
      <dxf>
        <font>
          <sz val="10"/>
          <color auto="1"/>
          <name val="MS Sans Serif"/>
          <family val="2"/>
          <scheme val="none"/>
        </font>
      </dxf>
    </rfmt>
    <rfmt sheetId="2" sqref="E1759" start="0" length="0">
      <dxf>
        <font>
          <sz val="10"/>
          <color auto="1"/>
          <name val="MS Sans Serif"/>
          <family val="2"/>
          <scheme val="none"/>
        </font>
      </dxf>
    </rfmt>
    <rfmt sheetId="2" sqref="F1759" start="0" length="0">
      <dxf>
        <font>
          <sz val="10"/>
          <color auto="1"/>
          <name val="MS Sans Serif"/>
          <family val="2"/>
          <scheme val="none"/>
        </font>
      </dxf>
    </rfmt>
    <rfmt sheetId="2" sqref="G1759" start="0" length="0">
      <dxf>
        <font>
          <sz val="10"/>
          <color auto="1"/>
          <name val="MS Sans Serif"/>
          <family val="2"/>
          <scheme val="none"/>
        </font>
      </dxf>
    </rfmt>
    <rfmt sheetId="2" sqref="H175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59" start="0" length="0">
      <dxf>
        <numFmt numFmtId="167" formatCode="dd\.mm\.yyyy;@"/>
      </dxf>
    </rfmt>
  </rm>
  <rcc rId="3025" sId="2">
    <nc r="I1758" t="inlineStr">
      <is>
        <t>reporté</t>
      </is>
    </nc>
  </rcc>
  <rcc rId="3026" sId="2">
    <nc r="I1759" t="inlineStr">
      <is>
        <t>reporté</t>
      </is>
    </nc>
  </rcc>
  <rrc rId="3027" sId="2" ref="A1732:XFD1732" action="deleteRow">
    <undo index="65535" exp="area" ref3D="1" dr="$F$1:$F$1048576" dn="Z_F75A0FC8_0A1B_4DE0_9A32_5143F6752B3E_.wvu.Cols" sId="2"/>
    <rfmt sheetId="2" xfDxf="1" sqref="A1732:XFD1732" start="0" length="0">
      <dxf>
        <alignment horizontal="center" vertical="center"/>
      </dxf>
    </rfmt>
    <rfmt sheetId="2" sqref="A173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32" start="0" length="0">
      <dxf>
        <font>
          <sz val="10"/>
          <color auto="1"/>
          <name val="MS Sans Serif"/>
          <family val="2"/>
          <scheme val="none"/>
        </font>
      </dxf>
    </rfmt>
    <rfmt sheetId="2" sqref="C1732" start="0" length="0">
      <dxf>
        <alignment horizontal="general" vertical="bottom"/>
      </dxf>
    </rfmt>
    <rfmt sheetId="2" sqref="D1732" start="0" length="0">
      <dxf>
        <font>
          <sz val="10"/>
          <color auto="1"/>
          <name val="MS Sans Serif"/>
          <family val="2"/>
          <scheme val="none"/>
        </font>
      </dxf>
    </rfmt>
    <rfmt sheetId="2" sqref="E1732" start="0" length="0">
      <dxf>
        <font>
          <sz val="10"/>
          <color auto="1"/>
          <name val="MS Sans Serif"/>
          <family val="2"/>
          <scheme val="none"/>
        </font>
      </dxf>
    </rfmt>
    <rfmt sheetId="2" sqref="F1732" start="0" length="0">
      <dxf>
        <font>
          <sz val="10"/>
          <color auto="1"/>
          <name val="MS Sans Serif"/>
          <family val="2"/>
          <scheme val="none"/>
        </font>
      </dxf>
    </rfmt>
    <rfmt sheetId="2" sqref="G1732" start="0" length="0">
      <dxf>
        <font>
          <sz val="10"/>
          <color auto="1"/>
          <name val="MS Sans Serif"/>
          <family val="2"/>
          <scheme val="none"/>
        </font>
      </dxf>
    </rfmt>
    <rfmt sheetId="2" sqref="H173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32" start="0" length="0">
      <dxf>
        <numFmt numFmtId="167" formatCode="dd\.mm\.yyyy;@"/>
      </dxf>
    </rfmt>
  </rrc>
  <rrc rId="3028" sId="2" ref="A1732:XFD1732" action="deleteRow">
    <undo index="65535" exp="area" ref3D="1" dr="$F$1:$F$1048576" dn="Z_F75A0FC8_0A1B_4DE0_9A32_5143F6752B3E_.wvu.Cols" sId="2"/>
    <rfmt sheetId="2" xfDxf="1" sqref="A1732:XFD1732" start="0" length="0">
      <dxf>
        <alignment horizontal="center" vertical="center"/>
      </dxf>
    </rfmt>
    <rfmt sheetId="2" sqref="A173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32" start="0" length="0">
      <dxf>
        <font>
          <sz val="10"/>
          <color auto="1"/>
          <name val="MS Sans Serif"/>
          <family val="2"/>
          <scheme val="none"/>
        </font>
      </dxf>
    </rfmt>
    <rfmt sheetId="2" sqref="C1732" start="0" length="0">
      <dxf>
        <alignment horizontal="general" vertical="bottom"/>
      </dxf>
    </rfmt>
    <rfmt sheetId="2" sqref="D1732" start="0" length="0">
      <dxf>
        <font>
          <sz val="10"/>
          <color auto="1"/>
          <name val="MS Sans Serif"/>
          <family val="2"/>
          <scheme val="none"/>
        </font>
      </dxf>
    </rfmt>
    <rfmt sheetId="2" sqref="E1732" start="0" length="0">
      <dxf>
        <font>
          <sz val="10"/>
          <color auto="1"/>
          <name val="MS Sans Serif"/>
          <family val="2"/>
          <scheme val="none"/>
        </font>
      </dxf>
    </rfmt>
    <rfmt sheetId="2" sqref="F1732" start="0" length="0">
      <dxf>
        <font>
          <sz val="10"/>
          <color auto="1"/>
          <name val="MS Sans Serif"/>
          <family val="2"/>
          <scheme val="none"/>
        </font>
      </dxf>
    </rfmt>
    <rfmt sheetId="2" sqref="G1732" start="0" length="0">
      <dxf>
        <font>
          <sz val="10"/>
          <color auto="1"/>
          <name val="MS Sans Serif"/>
          <family val="2"/>
          <scheme val="none"/>
        </font>
      </dxf>
    </rfmt>
    <rfmt sheetId="2" sqref="H173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32" start="0" length="0">
      <dxf>
        <numFmt numFmtId="167" formatCode="dd\.mm\.yyyy;@"/>
      </dxf>
    </rfmt>
  </rrc>
  <rrc rId="3029" sId="2" ref="A1732:XFD1732" action="deleteRow">
    <undo index="65535" exp="area" ref3D="1" dr="$F$1:$F$1048576" dn="Z_F75A0FC8_0A1B_4DE0_9A32_5143F6752B3E_.wvu.Cols" sId="2"/>
    <rfmt sheetId="2" xfDxf="1" sqref="A1732:XFD1732" start="0" length="0">
      <dxf>
        <alignment horizontal="center" vertical="center"/>
      </dxf>
    </rfmt>
    <rfmt sheetId="2" sqref="A173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32" start="0" length="0">
      <dxf>
        <font>
          <sz val="10"/>
          <color auto="1"/>
          <name val="MS Sans Serif"/>
          <family val="2"/>
          <scheme val="none"/>
        </font>
      </dxf>
    </rfmt>
    <rfmt sheetId="2" sqref="C1732" start="0" length="0">
      <dxf>
        <alignment horizontal="general" vertical="bottom"/>
      </dxf>
    </rfmt>
    <rfmt sheetId="2" sqref="D1732" start="0" length="0">
      <dxf>
        <font>
          <sz val="10"/>
          <color auto="1"/>
          <name val="MS Sans Serif"/>
          <family val="2"/>
          <scheme val="none"/>
        </font>
      </dxf>
    </rfmt>
    <rfmt sheetId="2" sqref="E1732" start="0" length="0">
      <dxf>
        <font>
          <sz val="10"/>
          <color auto="1"/>
          <name val="MS Sans Serif"/>
          <family val="2"/>
          <scheme val="none"/>
        </font>
      </dxf>
    </rfmt>
    <rfmt sheetId="2" sqref="F1732" start="0" length="0">
      <dxf>
        <font>
          <sz val="10"/>
          <color auto="1"/>
          <name val="MS Sans Serif"/>
          <family val="2"/>
          <scheme val="none"/>
        </font>
      </dxf>
    </rfmt>
    <rfmt sheetId="2" sqref="G1732" start="0" length="0">
      <dxf>
        <font>
          <sz val="10"/>
          <color auto="1"/>
          <name val="MS Sans Serif"/>
          <family val="2"/>
          <scheme val="none"/>
        </font>
      </dxf>
    </rfmt>
    <rfmt sheetId="2" sqref="H173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32" start="0" length="0">
      <dxf>
        <numFmt numFmtId="167" formatCode="dd\.mm\.yyyy;@"/>
      </dxf>
    </rfmt>
  </rrc>
  <rcc rId="3030" sId="2">
    <oc r="G1728">
      <f>IFERROR(IF(ISERROR(SEARCH("dfgg",$B1727)),IF(H1728="",G1727+ROUNDUP(VLOOKUP(D1728,Feuil2!$B$2:$C$250,2,FALSE)*6,0)/6/24,G1727+ROUNDUP(VLOOKUP(D1728,Feuil2!$B$2:$C$250,2,FALSE)*6,0)/6/24+$I$1),G1727+(11/12/24)),"")</f>
    </oc>
    <nc r="G1728">
      <f>IFERROR(IF(ISERROR(SEARCH("dfgg",$B1727)),IF(H1728="",G1727+ROUNDUP(VLOOKUP(D1728,Feuil2!$B$2:$C$250,2,FALSE)*6,0)/6/24,G1727+ROUNDUP(VLOOKUP(D1728,Feuil2!$B$2:$C$250,2,FALSE)*6,0)/6/24+$I$1),G1727+(11/12/24)),"")</f>
    </nc>
  </rcc>
  <rcc rId="3031" sId="2">
    <oc r="G1729">
      <f>IFERROR(IF(ISERROR(SEARCH("dfgg",$B1728)),IF(H1729="",G1728+ROUNDUP(VLOOKUP(D1729,Feuil2!$B$2:$C$250,2,FALSE)*6,0)/6/24,G1728+ROUNDUP(VLOOKUP(D1729,Feuil2!$B$2:$C$250,2,FALSE)*6,0)/6/24+$I$1),G1728+(11/12/24)),"")</f>
    </oc>
    <nc r="G1729">
      <f>IFERROR(IF(ISERROR(SEARCH("dfgg",$B1728)),IF(H1729="",G1728+ROUNDUP(VLOOKUP(D1729,Feuil2!$B$2:$C$250,2,FALSE)*6,0)/6/24,G1728+ROUNDUP(VLOOKUP(D1729,Feuil2!$B$2:$C$250,2,FALSE)*6,0)/6/24+$I$1),G1728+(11/12/24)),"")</f>
    </nc>
  </rcc>
  <rcc rId="3032" sId="2">
    <oc r="G1730">
      <f>IFERROR(IF(ISERROR(SEARCH("dfgg",$B1729)),IF(H1730="",G1729+ROUNDUP(VLOOKUP(D1730,Feuil2!$B$2:$C$250,2,FALSE)*6,0)/6/24,G1729+ROUNDUP(VLOOKUP(D1730,Feuil2!$B$2:$C$250,2,FALSE)*6,0)/6/24+$I$1),G1729+(11/12/24)),"")</f>
    </oc>
    <nc r="G1730">
      <f>IFERROR(IF(ISERROR(SEARCH("dfgg",$B1729)),IF(H1730="",G1729+ROUNDUP(VLOOKUP(D1730,Feuil2!$B$2:$C$250,2,FALSE)*6,0)/6/24,G1729+ROUNDUP(VLOOKUP(D1730,Feuil2!$B$2:$C$250,2,FALSE)*6,0)/6/24+$I$1),G1729+(11/12/24)),"")</f>
    </nc>
  </rcc>
  <rcc rId="3033" sId="2">
    <oc r="G1731">
      <f>IFERROR(IF(ISERROR(SEARCH("dfgg",$B1730)),IF(H1731="",G1730+ROUNDUP(VLOOKUP(D1731,Feuil2!$B$2:$C$250,2,FALSE)*6,0)/6/24,G1730+ROUNDUP(VLOOKUP(D1731,Feuil2!$B$2:$C$250,2,FALSE)*6,0)/6/24+$I$1),G1730+(11/12/24)),"")</f>
    </oc>
    <nc r="G1731">
      <f>IFERROR(IF(ISERROR(SEARCH("dfgg",$B1730)),IF(H1731="",G1730+ROUNDUP(VLOOKUP(D1731,Feuil2!$B$2:$C$250,2,FALSE)*6,0)/6/24,G1730+ROUNDUP(VLOOKUP(D1731,Feuil2!$B$2:$C$250,2,FALSE)*6,0)/6/24+$I$1),G1730+(11/12/24)),"")</f>
    </nc>
  </rcc>
  <rcc rId="3034" sId="2">
    <oc r="G1732">
      <f>IFERROR(IF(ISERROR(SEARCH("dfgg",$B1756)),IF(H1732="",G1756+ROUNDUP(VLOOKUP(D1732,Feuil2!$B$2:$C$250,2,FALSE)*6,0)/6/24,G1756+ROUNDUP(VLOOKUP(D1732,Feuil2!$B$2:$C$250,2,FALSE)*6,0)/6/24+$I$1),G1756+(11/12/24)),"")</f>
    </oc>
    <nc r="G1732">
      <f>IFERROR(IF(ISERROR(SEARCH("dfgg",$B1731)),IF(H1732="",G1731+ROUNDUP(VLOOKUP(D1732,Feuil2!$B$2:$C$250,2,FALSE)*6,0)/6/24,G1731+ROUNDUP(VLOOKUP(D1732,Feuil2!$B$2:$C$250,2,FALSE)*6,0)/6/24+$I$1),G1731+(11/12/24)),"")</f>
    </nc>
  </rcc>
  <rcc rId="3035" sId="2">
    <oc r="G1733">
      <f>IFERROR(IF(ISERROR(SEARCH("dfgg",$B1732)),IF(H1733="",G1732+ROUNDUP(VLOOKUP(D1733,Feuil2!$B$2:$C$250,2,FALSE)*6,0)/6/24,G1732+ROUNDUP(VLOOKUP(D1733,Feuil2!$B$2:$C$250,2,FALSE)*6,0)/6/24+$I$1),G1732+(11/12/24)),"")</f>
    </oc>
    <nc r="G1733">
      <f>IFERROR(IF(ISERROR(SEARCH("dfgg",$B1732)),IF(H1733="",G1732+ROUNDUP(VLOOKUP(D1733,Feuil2!$B$2:$C$250,2,FALSE)*6,0)/6/24,G1732+ROUNDUP(VLOOKUP(D1733,Feuil2!$B$2:$C$250,2,FALSE)*6,0)/6/24+$I$1),G1732+(11/12/24)),"")</f>
    </nc>
  </rcc>
  <rcc rId="3036" sId="2">
    <oc r="G1734">
      <f>IFERROR(IF(ISERROR(SEARCH("dfgg",$B1733)),IF(H1734="",G1733+ROUNDUP(VLOOKUP(D1734,Feuil2!$B$2:$C$250,2,FALSE)*6,0)/6/24,G1733+ROUNDUP(VLOOKUP(D1734,Feuil2!$B$2:$C$250,2,FALSE)*6,0)/6/24+$I$1),G1733+(11/12/24)),"")</f>
    </oc>
    <nc r="G1734">
      <f>IFERROR(IF(ISERROR(SEARCH("dfgg",$B1733)),IF(H1734="",G1733+ROUNDUP(VLOOKUP(D1734,Feuil2!$B$2:$C$250,2,FALSE)*6,0)/6/24,G1733+ROUNDUP(VLOOKUP(D1734,Feuil2!$B$2:$C$250,2,FALSE)*6,0)/6/24+$I$1),G1733+(11/12/24)),"")</f>
    </nc>
  </rcc>
  <rcc rId="3037" sId="2">
    <oc r="G1735">
      <f>IFERROR(IF(ISERROR(SEARCH("dfgg",$B1734)),IF(H1735="",G1734+ROUNDUP(VLOOKUP(D1735,Feuil2!$B$2:$C$250,2,FALSE)*6,0)/6/24,G1734+ROUNDUP(VLOOKUP(D1735,Feuil2!$B$2:$C$250,2,FALSE)*6,0)/6/24+$I$1),G1734+(11/12/24)),"")</f>
    </oc>
    <nc r="G1735">
      <f>IFERROR(IF(ISERROR(SEARCH("dfgg",$B1734)),IF(H1735="",G1734+ROUNDUP(VLOOKUP(D1735,Feuil2!$B$2:$C$250,2,FALSE)*6,0)/6/24,G1734+ROUNDUP(VLOOKUP(D1735,Feuil2!$B$2:$C$250,2,FALSE)*6,0)/6/24+$I$1),G1734+(11/12/24)),"")</f>
    </nc>
  </rcc>
  <rcc rId="3038" sId="2">
    <oc r="G1736">
      <f>IFERROR(IF(ISERROR(SEARCH("dfgg",$B1735)),IF(H1736="",G1735+ROUNDUP(VLOOKUP(D1736,Feuil2!$B$2:$C$250,2,FALSE)*6,0)/6/24,G1735+ROUNDUP(VLOOKUP(D1736,Feuil2!$B$2:$C$250,2,FALSE)*6,0)/6/24+$I$1),G1735+(11/12/24)),"")</f>
    </oc>
    <nc r="G1736">
      <f>IFERROR(IF(ISERROR(SEARCH("dfgg",$B1735)),IF(H1736="",G1735+ROUNDUP(VLOOKUP(D1736,Feuil2!$B$2:$C$250,2,FALSE)*6,0)/6/24,G1735+ROUNDUP(VLOOKUP(D1736,Feuil2!$B$2:$C$250,2,FALSE)*6,0)/6/24+$I$1),G1735+(11/12/24)),"")</f>
    </nc>
  </rcc>
  <rcc rId="3039" sId="2">
    <oc r="G1737">
      <f>IFERROR(IF(ISERROR(SEARCH("dfgg",$B1736)),IF(H1737="",G1736+ROUNDUP(VLOOKUP(D1737,Feuil2!$B$2:$C$250,2,FALSE)*6,0)/6/24,G1736+ROUNDUP(VLOOKUP(D1737,Feuil2!$B$2:$C$250,2,FALSE)*6,0)/6/24+$I$1),G1736+(11/12/24)),"")</f>
    </oc>
    <nc r="G1737">
      <f>IFERROR(IF(ISERROR(SEARCH("dfgg",$B1736)),IF(H1737="",G1736+ROUNDUP(VLOOKUP(D1737,Feuil2!$B$2:$C$250,2,FALSE)*6,0)/6/24,G1736+ROUNDUP(VLOOKUP(D1737,Feuil2!$B$2:$C$250,2,FALSE)*6,0)/6/24+$I$1),G1736+(11/12/24)),"")</f>
    </nc>
  </rcc>
  <rcc rId="3040" sId="2">
    <oc r="G1738">
      <f>IFERROR(IF(ISERROR(SEARCH("dfgg",$B1737)),IF(H1738="",G1737+ROUNDUP(VLOOKUP(D1738,Feuil2!$B$2:$C$250,2,FALSE)*6,0)/6/24,G1737+ROUNDUP(VLOOKUP(D1738,Feuil2!$B$2:$C$250,2,FALSE)*6,0)/6/24+$I$1),G1737+(11/12/24)),"")</f>
    </oc>
    <nc r="G1738">
      <f>IFERROR(IF(ISERROR(SEARCH("dfgg",$B1737)),IF(H1738="",G1737+ROUNDUP(VLOOKUP(D1738,Feuil2!$B$2:$C$250,2,FALSE)*6,0)/6/24,G1737+ROUNDUP(VLOOKUP(D1738,Feuil2!$B$2:$C$250,2,FALSE)*6,0)/6/24+$I$1),G1737+(11/12/24)),"")</f>
    </nc>
  </rcc>
  <rcc rId="3041" sId="2">
    <oc r="G1739">
      <f>IFERROR(IF(ISERROR(SEARCH("dfgg",$B1738)),IF(H1739="",G1738+ROUNDUP(VLOOKUP(D1739,Feuil2!$B$2:$C$250,2,FALSE)*6,0)/6/24,G1738+ROUNDUP(VLOOKUP(D1739,Feuil2!$B$2:$C$250,2,FALSE)*6,0)/6/24+$I$1),G1738+(11/12/24)),"")</f>
    </oc>
    <nc r="G1739">
      <f>IFERROR(IF(ISERROR(SEARCH("dfgg",$B1738)),IF(H1739="",G1738+ROUNDUP(VLOOKUP(D1739,Feuil2!$B$2:$C$250,2,FALSE)*6,0)/6/24,G1738+ROUNDUP(VLOOKUP(D1739,Feuil2!$B$2:$C$250,2,FALSE)*6,0)/6/24+$I$1),G1738+(11/12/24)),"")</f>
    </nc>
  </rcc>
  <rcc rId="3042" sId="2">
    <oc r="G1740">
      <f>IFERROR(IF(ISERROR(SEARCH("dfgg",$B1739)),IF(H1740="",G1739+ROUNDUP(VLOOKUP(D1740,Feuil2!$B$2:$C$250,2,FALSE)*6,0)/6/24,G1739+ROUNDUP(VLOOKUP(D1740,Feuil2!$B$2:$C$250,2,FALSE)*6,0)/6/24+$I$1),G1739+(11/12/24)),"")</f>
    </oc>
    <nc r="G1740">
      <f>IFERROR(IF(ISERROR(SEARCH("dfgg",$B1739)),IF(H1740="",G1739+ROUNDUP(VLOOKUP(D1740,Feuil2!$B$2:$C$250,2,FALSE)*6,0)/6/24,G1739+ROUNDUP(VLOOKUP(D1740,Feuil2!$B$2:$C$250,2,FALSE)*6,0)/6/24+$I$1),G1739+(11/12/24)),"")</f>
    </nc>
  </rcc>
  <rcc rId="3043" sId="2">
    <oc r="G1741">
      <f>IFERROR(IF(ISERROR(SEARCH("dfgg",$B1740)),IF(H1741="",G1740+ROUNDUP(VLOOKUP(D1741,Feuil2!$B$2:$C$250,2,FALSE)*6,0)/6/24,G1740+ROUNDUP(VLOOKUP(D1741,Feuil2!$B$2:$C$250,2,FALSE)*6,0)/6/24+$I$1),G1740+(11/12/24)),"")</f>
    </oc>
    <nc r="G1741">
      <f>IFERROR(IF(ISERROR(SEARCH("dfgg",$B1740)),IF(H1741="",G1740+ROUNDUP(VLOOKUP(D1741,Feuil2!$B$2:$C$250,2,FALSE)*6,0)/6/24,G1740+ROUNDUP(VLOOKUP(D1741,Feuil2!$B$2:$C$250,2,FALSE)*6,0)/6/24+$I$1),G1740+(11/12/24)),"")</f>
    </nc>
  </rcc>
  <rcc rId="3044" sId="2">
    <oc r="G1742">
      <f>IFERROR(IF(ISERROR(SEARCH("dfgg",$B1741)),IF(H1742="",G1741+ROUNDUP(VLOOKUP(D1742,Feuil2!$B$2:$C$250,2,FALSE)*6,0)/6/24,G1741+ROUNDUP(VLOOKUP(D1742,Feuil2!$B$2:$C$250,2,FALSE)*6,0)/6/24+$I$1),G1741+(11/12/24)),"")</f>
    </oc>
    <nc r="G1742">
      <f>IFERROR(IF(ISERROR(SEARCH("dfgg",$B1741)),IF(H1742="",G1741+ROUNDUP(VLOOKUP(D1742,Feuil2!$B$2:$C$250,2,FALSE)*6,0)/6/24,G1741+ROUNDUP(VLOOKUP(D1742,Feuil2!$B$2:$C$250,2,FALSE)*6,0)/6/24+$I$1),G1741+(11/12/24)),"")</f>
    </nc>
  </rcc>
  <rcc rId="3045" sId="2">
    <oc r="G1743">
      <f>IFERROR(IF(ISERROR(SEARCH("dfgg",$B1742)),IF(H1743="",G1742+ROUNDUP(VLOOKUP(D1743,Feuil2!$B$2:$C$250,2,FALSE)*6,0)/6/24,G1742+ROUNDUP(VLOOKUP(D1743,Feuil2!$B$2:$C$250,2,FALSE)*6,0)/6/24+$I$1),G1742+(11/12/24)),"")</f>
    </oc>
    <nc r="G1743">
      <f>IFERROR(IF(ISERROR(SEARCH("dfgg",$B1742)),IF(H1743="",G1742+ROUNDUP(VLOOKUP(D1743,Feuil2!$B$2:$C$250,2,FALSE)*6,0)/6/24,G1742+ROUNDUP(VLOOKUP(D1743,Feuil2!$B$2:$C$250,2,FALSE)*6,0)/6/24+$I$1),G1742+(11/12/24)),"")</f>
    </nc>
  </rcc>
  <rcc rId="3046" sId="2">
    <oc r="G1744">
      <f>IFERROR(IF(ISERROR(SEARCH("dfgg",$B1743)),IF(H1744="",G1743+ROUNDUP(VLOOKUP(D1744,Feuil2!$B$2:$C$250,2,FALSE)*6,0)/6/24,G1743+ROUNDUP(VLOOKUP(D1744,Feuil2!$B$2:$C$250,2,FALSE)*6,0)/6/24+$I$1),G1743+(11/12/24)),"")</f>
    </oc>
    <nc r="G1744">
      <f>IFERROR(IF(ISERROR(SEARCH("dfgg",$B1743)),IF(H1744="",G1743+ROUNDUP(VLOOKUP(D1744,Feuil2!$B$2:$C$250,2,FALSE)*6,0)/6/24,G1743+ROUNDUP(VLOOKUP(D1744,Feuil2!$B$2:$C$250,2,FALSE)*6,0)/6/24+$I$1),G1743+(11/12/24)),"")</f>
    </nc>
  </rcc>
  <rcc rId="3047" sId="2">
    <oc r="G1745">
      <f>IFERROR(IF(ISERROR(SEARCH("dfgg",$B1744)),IF(H1745="",G1744+ROUNDUP(VLOOKUP(D1745,Feuil2!$B$2:$C$250,2,FALSE)*6,0)/6/24,G1744+ROUNDUP(VLOOKUP(D1745,Feuil2!$B$2:$C$250,2,FALSE)*6,0)/6/24+$I$1),G1744+(11/12/24)),"")</f>
    </oc>
    <nc r="G1745">
      <f>IFERROR(IF(ISERROR(SEARCH("dfgg",$B1744)),IF(H1745="",G1744+ROUNDUP(VLOOKUP(D1745,Feuil2!$B$2:$C$250,2,FALSE)*6,0)/6/24,G1744+ROUNDUP(VLOOKUP(D1745,Feuil2!$B$2:$C$250,2,FALSE)*6,0)/6/24+$I$1),G1744+(11/12/24)),"")</f>
    </nc>
  </rcc>
  <rcc rId="3048" sId="2">
    <oc r="G1746">
      <f>IFERROR(IF(ISERROR(SEARCH("dfgg",$B1745)),IF(H1746="",G1745+ROUNDUP(VLOOKUP(D1746,Feuil2!$B$2:$C$250,2,FALSE)*6,0)/6/24,G1745+ROUNDUP(VLOOKUP(D1746,Feuil2!$B$2:$C$250,2,FALSE)*6,0)/6/24+$I$1),G1745+(11/12/24)),"")</f>
    </oc>
    <nc r="G1746">
      <f>IFERROR(IF(ISERROR(SEARCH("dfgg",$B1745)),IF(H1746="",G1745+ROUNDUP(VLOOKUP(D1746,Feuil2!$B$2:$C$250,2,FALSE)*6,0)/6/24,G1745+ROUNDUP(VLOOKUP(D1746,Feuil2!$B$2:$C$250,2,FALSE)*6,0)/6/24+$I$1),G1745+(11/12/24)),"")</f>
    </nc>
  </rcc>
  <rcc rId="3049" sId="2">
    <oc r="G1747">
      <f>IFERROR(IF(ISERROR(SEARCH("dfgg",$B1746)),IF(H1747="",G1746+ROUNDUP(VLOOKUP(D1747,Feuil2!$B$2:$C$250,2,FALSE)*6,0)/6/24,G1746+ROUNDUP(VLOOKUP(D1747,Feuil2!$B$2:$C$250,2,FALSE)*6,0)/6/24+$I$1),G1746+(11/12/24)),"")</f>
    </oc>
    <nc r="G1747">
      <f>IFERROR(IF(ISERROR(SEARCH("dfgg",$B1746)),IF(H1747="",G1746+ROUNDUP(VLOOKUP(D1747,Feuil2!$B$2:$C$250,2,FALSE)*6,0)/6/24,G1746+ROUNDUP(VLOOKUP(D1747,Feuil2!$B$2:$C$250,2,FALSE)*6,0)/6/24+$I$1),G1746+(11/12/24)),"")</f>
    </nc>
  </rcc>
  <rcc rId="3050" sId="2">
    <oc r="G1748">
      <f>IFERROR(IF(ISERROR(SEARCH("dfgg",$B1747)),IF(H1748="",G1747+ROUNDUP(VLOOKUP(D1748,Feuil2!$B$2:$C$250,2,FALSE)*6,0)/6/24,G1747+ROUNDUP(VLOOKUP(D1748,Feuil2!$B$2:$C$250,2,FALSE)*6,0)/6/24+$I$1),G1747+(11/12/24)),"")</f>
    </oc>
    <nc r="G1748">
      <f>IFERROR(IF(ISERROR(SEARCH("dfgg",$B1747)),IF(H1748="",G1747+ROUNDUP(VLOOKUP(D1748,Feuil2!$B$2:$C$250,2,FALSE)*6,0)/6/24,G1747+ROUNDUP(VLOOKUP(D1748,Feuil2!$B$2:$C$250,2,FALSE)*6,0)/6/24+$I$1),G1747+(11/12/24)),"")</f>
    </nc>
  </rcc>
  <rcc rId="3051" sId="2">
    <oc r="G1749">
      <f>IFERROR(IF(ISERROR(SEARCH("dfgg",$B1748)),IF(H1749="",G1748+ROUNDUP(VLOOKUP(D1749,Feuil2!$B$2:$C$250,2,FALSE)*6,0)/6/24,G1748+ROUNDUP(VLOOKUP(D1749,Feuil2!$B$2:$C$250,2,FALSE)*6,0)/6/24+$I$1),G1748+(11/12/24)),"")</f>
    </oc>
    <nc r="G1749">
      <f>IFERROR(IF(ISERROR(SEARCH("dfgg",$B1748)),IF(H1749="",G1748+ROUNDUP(VLOOKUP(D1749,Feuil2!$B$2:$C$250,2,FALSE)*6,0)/6/24,G1748+ROUNDUP(VLOOKUP(D1749,Feuil2!$B$2:$C$250,2,FALSE)*6,0)/6/24+$I$1),G1748+(11/12/24)),"")</f>
    </nc>
  </rcc>
  <rcc rId="3052" sId="2">
    <oc r="G1750">
      <f>IFERROR(IF(ISERROR(SEARCH("dfgg",$B1749)),IF(H1750="",G1749+ROUNDUP(VLOOKUP(D1750,Feuil2!$B$2:$C$250,2,FALSE)*6,0)/6/24,G1749+ROUNDUP(VLOOKUP(D1750,Feuil2!$B$2:$C$250,2,FALSE)*6,0)/6/24+$I$1),G1749+(11/12/24)),"")</f>
    </oc>
    <nc r="G1750">
      <f>IFERROR(IF(ISERROR(SEARCH("dfgg",$B1749)),IF(H1750="",G1749+ROUNDUP(VLOOKUP(D1750,Feuil2!$B$2:$C$250,2,FALSE)*6,0)/6/24,G1749+ROUNDUP(VLOOKUP(D1750,Feuil2!$B$2:$C$250,2,FALSE)*6,0)/6/24+$I$1),G1749+(11/12/24)),"")</f>
    </nc>
  </rcc>
  <rcc rId="3053" sId="2">
    <oc r="G1751">
      <f>IFERROR(IF(ISERROR(SEARCH("dfgg",$B1750)),IF(H1751="",G1750+ROUNDUP(VLOOKUP(D1751,Feuil2!$B$2:$C$250,2,FALSE)*6,0)/6/24,G1750+ROUNDUP(VLOOKUP(D1751,Feuil2!$B$2:$C$250,2,FALSE)*6,0)/6/24+$I$1),G1750+(11/12/24)),"")</f>
    </oc>
    <nc r="G1751">
      <f>IFERROR(IF(ISERROR(SEARCH("dfgg",$B1750)),IF(H1751="",G1750+ROUNDUP(VLOOKUP(D1751,Feuil2!$B$2:$C$250,2,FALSE)*6,0)/6/24,G1750+ROUNDUP(VLOOKUP(D1751,Feuil2!$B$2:$C$250,2,FALSE)*6,0)/6/24+$I$1),G1750+(11/12/24)),"")</f>
    </nc>
  </rcc>
  <rcc rId="3054" sId="2">
    <oc r="G1752">
      <f>IFERROR(IF(ISERROR(SEARCH("dfgg",$B1751)),IF(H1752="",G1751+ROUNDUP(VLOOKUP(D1752,Feuil2!$B$2:$C$250,2,FALSE)*6,0)/6/24,G1751+ROUNDUP(VLOOKUP(D1752,Feuil2!$B$2:$C$250,2,FALSE)*6,0)/6/24+$I$1),G1751+(11/12/24)),"")</f>
    </oc>
    <nc r="G1752">
      <f>IFERROR(IF(ISERROR(SEARCH("dfgg",$B1751)),IF(H1752="",G1751+ROUNDUP(VLOOKUP(D1752,Feuil2!$B$2:$C$250,2,FALSE)*6,0)/6/24,G1751+ROUNDUP(VLOOKUP(D1752,Feuil2!$B$2:$C$250,2,FALSE)*6,0)/6/24+$I$1),G1751+(11/12/24)),"")</f>
    </nc>
  </rcc>
  <rcc rId="3055" sId="2" odxf="1" dxf="1" numFmtId="23">
    <oc r="G1753">
      <v>43686.875</v>
    </oc>
    <nc r="G1753">
      <f>IFERROR(IF(ISERROR(SEARCH("dfgg",$B1752)),IF(H1753="",G1752+ROUNDUP(VLOOKUP(D1753,Feuil2!$B$2:$C$250,2,FALSE)*6,0)/6/24,G1752+ROUNDUP(VLOOKUP(D1753,Feuil2!$B$2:$C$250,2,FALSE)*6,0)/6/24+$I$1),G1752+(11/12/24)),"")</f>
    </nc>
    <odxf>
      <font>
        <b val="0"/>
        <sz val="12"/>
        <name val="MS Sans Serif"/>
      </font>
      <fill>
        <patternFill patternType="solid">
          <bgColor indexed="13"/>
        </patternFill>
      </fill>
      <border outline="0">
        <top/>
      </border>
    </odxf>
    <ndxf>
      <font>
        <b/>
        <sz val="11"/>
        <name val="MS Sans Serif"/>
      </font>
      <fill>
        <patternFill patternType="none">
          <bgColor indexed="65"/>
        </patternFill>
      </fill>
      <border outline="0">
        <top style="thin">
          <color indexed="64"/>
        </top>
      </border>
    </ndxf>
  </rcc>
  <rcv guid="{80E8011E-8CC6-40AA-A1BE-46C0FB529EE2}" action="delete"/>
  <rdn rId="0" localSheetId="2" customView="1" name="Z_80E8011E_8CC6_40AA_A1BE_46C0FB529EE2_.wvu.PrintArea" hidden="1" oldHidden="1">
    <formula>PHS!$B$201:$I$224</formula>
    <oldFormula>PHS!$B$201:$I$224</oldFormula>
  </rdn>
  <rdn rId="0" localSheetId="2" customView="1" name="Z_80E8011E_8CC6_40AA_A1BE_46C0FB529EE2_.wvu.PrintTitles" hidden="1" oldHidden="1">
    <formula>PHS!$1:$1</formula>
    <oldFormula>PHS!$1:$1</oldFormula>
  </rdn>
  <rdn rId="0" localSheetId="3" customView="1" name="Z_80E8011E_8CC6_40AA_A1BE_46C0FB529EE2_.wvu.FilterData" hidden="1" oldHidden="1">
    <formula>Feuil2!$B$1:$C$205</formula>
    <oldFormula>Feuil2!$B$1:$C$205</oldFormula>
  </rdn>
  <rcv guid="{80E8011E-8CC6-40AA-A1BE-46C0FB529EE2}" action="add"/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9" sId="2" odxf="1" dxf="1">
    <oc r="B1736" t="inlineStr">
      <is>
        <t>SCE Chocolat C3 PALL/34518</t>
      </is>
    </oc>
    <nc r="B1736" t="inlineStr">
      <is>
        <t>&lt;w</t>
      </is>
    </nc>
    <odxf>
      <font>
        <sz val="12"/>
        <name val="Verdana"/>
        <scheme val="none"/>
      </font>
    </odxf>
    <ndxf>
      <font>
        <sz val="12"/>
        <name val="Verdana"/>
        <scheme val="none"/>
      </font>
    </ndxf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0" sId="2">
    <oc r="B1736" t="inlineStr">
      <is>
        <t>&lt;w</t>
      </is>
    </oc>
    <nc r="B1736" t="inlineStr">
      <is>
        <t>Sce Chocolat C3 PALL/34518</t>
      </is>
    </nc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1" sId="2">
    <nc r="H1736" t="inlineStr">
      <is>
        <t>[DANGÉ]</t>
      </is>
    </nc>
  </rcc>
  <rrc rId="3062" sId="2" ref="A1737:XFD1737" action="insertRow">
    <undo index="65535" exp="area" ref3D="1" dr="$F$1:$F$1048576" dn="Z_F75A0FC8_0A1B_4DE0_9A32_5143F6752B3E_.wvu.Cols" sId="2"/>
  </rrc>
  <rcc rId="3063" sId="2">
    <nc r="B1737" t="inlineStr">
      <is>
        <t>SCE Chocolat C3 PALL/34518</t>
      </is>
    </nc>
  </rcc>
  <rcc rId="3064" sId="2">
    <nc r="D1737">
      <v>22000473</v>
    </nc>
  </rcc>
  <rcc rId="3065" sId="2">
    <nc r="G1737">
      <f>IFERROR(IF(ISERROR(SEARCH("dfgg",$B1736)),IF(H1737="",G1736+ROUNDUP(VLOOKUP(D1737,Feuil2!$B$2:$C$250,2,FALSE)*6,0)/6/24,G1736+ROUNDUP(VLOOKUP(D1737,Feuil2!$B$2:$C$250,2,FALSE)*6,0)/6/24+$I$1),G1736+(11/12/24)),"")</f>
    </nc>
  </rcc>
  <rcc rId="3066" sId="2">
    <nc r="H1737" t="inlineStr">
      <is>
        <t>[DANGÉ]</t>
      </is>
    </nc>
  </rcc>
  <rrc rId="3067" sId="2" ref="A1738:XFD1739" action="insertRow">
    <undo index="65535" exp="area" ref3D="1" dr="$F$1:$F$1048576" dn="Z_F75A0FC8_0A1B_4DE0_9A32_5143F6752B3E_.wvu.Cols" sId="2"/>
  </rrc>
  <rcc rId="3068" sId="2">
    <nc r="B1738" t="inlineStr">
      <is>
        <t>SCE Chocolat C3 PALL/34518</t>
      </is>
    </nc>
  </rcc>
  <rcc rId="3069" sId="2">
    <nc r="C1738">
      <v>3302295</v>
    </nc>
  </rcc>
  <rcc rId="3070" sId="2">
    <nc r="G1738">
      <f>IFERROR(IF(ISERROR(SEARCH("dfgg",$B1737)),IF(H1738="",G1737+ROUNDUP(VLOOKUP(D1738,Feuil2!$B$2:$C$250,2,FALSE)*6,0)/6/24,G1737+ROUNDUP(VLOOKUP(D1738,Feuil2!$B$2:$C$250,2,FALSE)*6,0)/6/24+$I$1),G1737+(11/12/24)),"")</f>
    </nc>
  </rcc>
  <rcc rId="3071" sId="2">
    <nc r="H1738" t="inlineStr">
      <is>
        <t>[DANGÉ]</t>
      </is>
    </nc>
  </rcc>
  <rcc rId="3072" sId="2">
    <nc r="B1739" t="inlineStr">
      <is>
        <t>SCE Chocolat C3 PALL/34518</t>
      </is>
    </nc>
  </rcc>
  <rcc rId="3073" sId="2">
    <nc r="C1739">
      <v>3302295</v>
    </nc>
  </rcc>
  <rcc rId="3074" sId="2">
    <nc r="G1739">
      <f>IFERROR(IF(ISERROR(SEARCH("dfgg",$B1738)),IF(H1739="",G1738+ROUNDUP(VLOOKUP(D1739,Feuil2!$B$2:$C$250,2,FALSE)*6,0)/6/24,G1738+ROUNDUP(VLOOKUP(D1739,Feuil2!$B$2:$C$250,2,FALSE)*6,0)/6/24+$I$1),G1738+(11/12/24)),"")</f>
    </nc>
  </rcc>
  <rcc rId="3075" sId="2">
    <nc r="H1739" t="inlineStr">
      <is>
        <t>[DANGÉ]</t>
      </is>
    </nc>
  </rcc>
  <rcc rId="3076" sId="2">
    <nc r="E1738">
      <v>200</v>
    </nc>
  </rcc>
  <rcc rId="3077" sId="2">
    <nc r="E1737">
      <v>1200</v>
    </nc>
  </rcc>
  <rcc rId="3078" sId="2">
    <nc r="E1739">
      <v>1400</v>
    </nc>
  </rcc>
  <rcc rId="3079" sId="2" xfDxf="1" dxf="1">
    <nc r="C1737">
      <v>3332333</v>
    </nc>
    <ndxf>
      <font>
        <sz val="12"/>
        <color rgb="FF000000"/>
        <name val="Verdana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3080" sId="2">
    <nc r="D1738">
      <v>22000522</v>
    </nc>
  </rcc>
  <rcc rId="3081" sId="2">
    <nc r="D1739">
      <v>22000522</v>
    </nc>
  </rcc>
  <rrc rId="3082" sId="2" ref="A1738:XFD1738" action="deleteRow">
    <undo index="45" exp="ref" v="1" dr="G1738" r="G1739" sId="2"/>
    <undo index="25" exp="ref" v="1" dr="G1738" r="G1739" sId="2"/>
    <undo index="9" exp="ref" v="1" dr="G1738" r="G1739" sId="2"/>
    <undo index="1" exp="ref" v="1" dr="$B1738" r="G1739" sId="2"/>
    <undo index="65535" exp="area" ref3D="1" dr="$F$1:$F$1048576" dn="Z_F75A0FC8_0A1B_4DE0_9A32_5143F6752B3E_.wvu.Cols" sId="2"/>
    <rfmt sheetId="2" xfDxf="1" sqref="A1738:XFD1738" start="0" length="0">
      <dxf>
        <alignment horizontal="center" vertical="center"/>
      </dxf>
    </rfmt>
    <rfmt sheetId="2" sqref="A173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738" t="inlineStr">
        <is>
          <t>SCE Chocolat C3 PALL/34518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ndxf>
    </rcc>
    <rcc rId="0" sId="2" dxf="1">
      <nc r="C1738">
        <v>3302295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ndxf>
    </rcc>
    <rcc rId="0" sId="2" dxf="1">
      <nc r="D1738">
        <v>22000522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cc rId="0" sId="2" dxf="1">
      <nc r="E1738">
        <v>200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fmt sheetId="2" sqref="F173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738">
        <f>IFERROR(IF(ISERROR(SEARCH("dfgg",$B1737)),IF(H1738="",G1737+ROUNDUP(VLOOKUP(D1738,Feuil2!$B$2:$C$250,2,FALSE)*6,0)/6/24,G1737+ROUNDUP(VLOOKUP(D1738,Feuil2!$B$2:$C$250,2,FALSE)*6,0)/6/24+$I$1),G1737+(11/12/24)),"")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1738" t="inlineStr">
        <is>
          <t>[DANGÉ]</t>
        </is>
      </nc>
      <n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1738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38" start="0" length="0">
      <dxf>
        <numFmt numFmtId="167" formatCode="dd\.mm\.yyyy;@"/>
      </dxf>
    </rfmt>
  </rrc>
  <rrc rId="3083" sId="2" ref="A1738:XFD1738" action="deleteRow">
    <undo index="65535" exp="area" ref3D="1" dr="$F$1:$F$1048576" dn="Z_F75A0FC8_0A1B_4DE0_9A32_5143F6752B3E_.wvu.Cols" sId="2"/>
    <rfmt sheetId="2" xfDxf="1" sqref="A1738:XFD1738" start="0" length="0">
      <dxf>
        <alignment horizontal="center" vertical="center"/>
      </dxf>
    </rfmt>
    <rfmt sheetId="2" sqref="A173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738" t="inlineStr">
        <is>
          <t>SCE Chocolat C3 PALL/34518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ndxf>
    </rcc>
    <rcc rId="0" sId="2" dxf="1">
      <nc r="C1738">
        <v>3302295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ndxf>
    </rcc>
    <rcc rId="0" sId="2" dxf="1">
      <nc r="D1738">
        <v>22000522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cc rId="0" sId="2" dxf="1">
      <nc r="E1738">
        <v>1400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fmt sheetId="2" sqref="F173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738">
        <f>IFERROR(IF(ISERROR(SEARCH("dfgg",#REF!)),IF(H1738="",#REF!+ROUNDUP(VLOOKUP(D1738,Feuil2!$B$2:$C$250,2,FALSE)*6,0)/6/24,#REF!+ROUNDUP(VLOOKUP(D1738,Feuil2!$B$2:$C$250,2,FALSE)*6,0)/6/24+$I$1),#REF!+(11/12/24)),"")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1738" t="inlineStr">
        <is>
          <t>[DANGÉ]</t>
        </is>
      </nc>
      <n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1738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38" start="0" length="0">
      <dxf>
        <numFmt numFmtId="167" formatCode="dd\.mm\.yyyy;@"/>
      </dxf>
    </rfmt>
  </rrc>
  <rrc rId="3084" sId="2" ref="A1737:XFD1737" action="deleteRow">
    <undo index="65535" exp="area" ref3D="1" dr="$F$1:$F$1048576" dn="Z_F75A0FC8_0A1B_4DE0_9A32_5143F6752B3E_.wvu.Cols" sId="2"/>
    <rfmt sheetId="2" xfDxf="1" sqref="A1737:XFD1737" start="0" length="0">
      <dxf>
        <alignment horizontal="center" vertical="center"/>
      </dxf>
    </rfmt>
    <rfmt sheetId="2" sqref="A173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737" t="inlineStr">
        <is>
          <t>SCE Chocolat C3 PALL/34518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ndxf>
    </rcc>
    <rcc rId="0" sId="2" dxf="1">
      <nc r="C1737">
        <v>3332333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ndxf>
    </rcc>
    <rcc rId="0" sId="2" dxf="1">
      <nc r="D1737">
        <v>22000473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cc rId="0" sId="2" dxf="1">
      <nc r="E1737">
        <v>1200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fmt sheetId="2" sqref="F173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737">
        <f>IFERROR(IF(ISERROR(SEARCH("dfgg",$B1736)),IF(H1737="",G1736+ROUNDUP(VLOOKUP(D1737,Feuil2!$B$2:$C$250,2,FALSE)*6,0)/6/24,G1736+ROUNDUP(VLOOKUP(D1737,Feuil2!$B$2:$C$250,2,FALSE)*6,0)/6/24+$I$1),G1736+(11/12/24)),"")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1737" t="inlineStr">
        <is>
          <t>[DANGÉ]</t>
        </is>
      </nc>
      <n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1737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37" start="0" length="0">
      <dxf>
        <numFmt numFmtId="167" formatCode="dd\.mm\.yyyy;@"/>
      </dxf>
    </rfmt>
  </rrc>
  <rrc rId="3085" sId="2" ref="A1738:XFD1738" action="deleteRow">
    <undo index="45" exp="ref" v="1" dr="G1738" r="G1739" sId="2"/>
    <undo index="25" exp="ref" v="1" dr="G1738" r="G1739" sId="2"/>
    <undo index="9" exp="ref" v="1" dr="G1738" r="G1739" sId="2"/>
    <undo index="1" exp="ref" v="1" dr="$B1738" r="G1739" sId="2"/>
    <undo index="65535" exp="area" ref3D="1" dr="$F$1:$F$1048576" dn="Z_F75A0FC8_0A1B_4DE0_9A32_5143F6752B3E_.wvu.Cols" sId="2"/>
    <rfmt sheetId="2" xfDxf="1" sqref="A1738:XFD1738" start="0" length="0">
      <dxf>
        <alignment horizontal="center" vertical="center"/>
      </dxf>
    </rfmt>
    <rfmt sheetId="2" sqref="A173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738" t="inlineStr">
        <is>
          <t>SCE Cacao C10 PALL/36425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ndxf>
    </rcc>
    <rcc rId="0" sId="2" dxf="1">
      <nc r="C1738">
        <v>3302310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ndxf>
    </rcc>
    <rcc rId="0" sId="2" dxf="1">
      <nc r="D1738">
        <v>22000652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cc rId="0" sId="2" dxf="1">
      <nc r="E1738">
        <v>1600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fmt sheetId="2" sqref="F173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738">
        <f>IFERROR(IF(ISERROR(SEARCH("dfgg",$B1737)),IF(H1738="",G1737+ROUNDUP(VLOOKUP(D1738,Feuil2!$B$2:$C$250,2,FALSE)*6,0)/6/24,G1737+ROUNDUP(VLOOKUP(D1738,Feuil2!$B$2:$C$250,2,FALSE)*6,0)/6/24+$I$1),G1737+(11/12/24)),"")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73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38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38" start="0" length="0">
      <dxf>
        <numFmt numFmtId="167" formatCode="dd\.mm\.yyyy;@"/>
      </dxf>
    </rfmt>
  </rrc>
  <rrc rId="3086" sId="2" ref="A1741:XFD1741" action="insertRow">
    <undo index="65535" exp="area" ref3D="1" dr="$F$1:$F$1048576" dn="Z_F75A0FC8_0A1B_4DE0_9A32_5143F6752B3E_.wvu.Cols" sId="2"/>
  </rrc>
  <rm rId="3087" sheetId="2" source="A1739:XFD1739" destination="A1741:XFD1741" sourceSheetId="2">
    <rfmt sheetId="2" xfDxf="1" sqref="A1741:XFD1741" start="0" length="0">
      <dxf>
        <alignment horizontal="center" vertical="center"/>
      </dxf>
    </rfmt>
    <rfmt sheetId="2" sqref="A174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741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741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741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741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741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741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741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41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41" start="0" length="0">
      <dxf>
        <numFmt numFmtId="167" formatCode="dd\.mm\.yyyy;@"/>
      </dxf>
    </rfmt>
  </rm>
  <rrc rId="3088" sId="2" ref="A1739:XFD1739" action="deleteRow">
    <undo index="65535" exp="area" ref3D="1" dr="$F$1:$F$1048576" dn="Z_F75A0FC8_0A1B_4DE0_9A32_5143F6752B3E_.wvu.Cols" sId="2"/>
    <rfmt sheetId="2" xfDxf="1" sqref="A1739:XFD1739" start="0" length="0">
      <dxf>
        <alignment horizontal="center" vertical="center"/>
      </dxf>
    </rfmt>
    <rfmt sheetId="2" sqref="A173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39" start="0" length="0">
      <dxf>
        <font>
          <sz val="10"/>
          <color auto="1"/>
          <name val="MS Sans Serif"/>
          <family val="2"/>
          <scheme val="none"/>
        </font>
      </dxf>
    </rfmt>
    <rfmt sheetId="2" sqref="C1739" start="0" length="0">
      <dxf>
        <alignment horizontal="general" vertical="bottom"/>
      </dxf>
    </rfmt>
    <rfmt sheetId="2" sqref="D1739" start="0" length="0">
      <dxf>
        <font>
          <sz val="10"/>
          <color auto="1"/>
          <name val="MS Sans Serif"/>
          <family val="2"/>
          <scheme val="none"/>
        </font>
      </dxf>
    </rfmt>
    <rfmt sheetId="2" sqref="E1739" start="0" length="0">
      <dxf>
        <font>
          <sz val="10"/>
          <color auto="1"/>
          <name val="MS Sans Serif"/>
          <family val="2"/>
          <scheme val="none"/>
        </font>
      </dxf>
    </rfmt>
    <rfmt sheetId="2" sqref="F1739" start="0" length="0">
      <dxf>
        <font>
          <sz val="10"/>
          <color auto="1"/>
          <name val="MS Sans Serif"/>
          <family val="2"/>
          <scheme val="none"/>
        </font>
      </dxf>
    </rfmt>
    <rfmt sheetId="2" sqref="G1739" start="0" length="0">
      <dxf>
        <font>
          <sz val="10"/>
          <color auto="1"/>
          <name val="MS Sans Serif"/>
          <family val="2"/>
          <scheme val="none"/>
        </font>
      </dxf>
    </rfmt>
    <rfmt sheetId="2" sqref="H173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39" start="0" length="0">
      <dxf>
        <numFmt numFmtId="167" formatCode="dd\.mm\.yyyy;@"/>
      </dxf>
    </rfmt>
  </rrc>
  <rrc rId="3089" sId="2" ref="A1744:XFD1744" action="insertRow">
    <undo index="65535" exp="area" ref3D="1" dr="$F$1:$F$1048576" dn="Z_F75A0FC8_0A1B_4DE0_9A32_5143F6752B3E_.wvu.Cols" sId="2"/>
  </rrc>
  <rm rId="3090" sheetId="2" source="A1742:XFD1742" destination="A1744:XFD1744" sourceSheetId="2">
    <rfmt sheetId="2" xfDxf="1" sqref="A1744:XFD1744" start="0" length="0">
      <dxf>
        <alignment horizontal="center" vertical="center"/>
      </dxf>
    </rfmt>
    <rfmt sheetId="2" sqref="A174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744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744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744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744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74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744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74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4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44" start="0" length="0">
      <dxf>
        <numFmt numFmtId="167" formatCode="dd\.mm\.yyyy;@"/>
      </dxf>
    </rfmt>
  </rm>
  <rrc rId="3091" sId="2" ref="A1742:XFD1742" action="deleteRow">
    <undo index="65535" exp="area" ref3D="1" dr="$F$1:$F$1048576" dn="Z_F75A0FC8_0A1B_4DE0_9A32_5143F6752B3E_.wvu.Cols" sId="2"/>
    <rfmt sheetId="2" xfDxf="1" sqref="A1742:XFD1742" start="0" length="0">
      <dxf>
        <alignment horizontal="center" vertical="center"/>
      </dxf>
    </rfmt>
    <rfmt sheetId="2" sqref="A174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42" start="0" length="0">
      <dxf>
        <font>
          <sz val="10"/>
          <color auto="1"/>
          <name val="MS Sans Serif"/>
          <family val="2"/>
          <scheme val="none"/>
        </font>
      </dxf>
    </rfmt>
    <rfmt sheetId="2" sqref="C1742" start="0" length="0">
      <dxf>
        <alignment horizontal="general" vertical="bottom"/>
      </dxf>
    </rfmt>
    <rfmt sheetId="2" sqref="D1742" start="0" length="0">
      <dxf>
        <font>
          <sz val="10"/>
          <color auto="1"/>
          <name val="MS Sans Serif"/>
          <family val="2"/>
          <scheme val="none"/>
        </font>
      </dxf>
    </rfmt>
    <rfmt sheetId="2" sqref="E1742" start="0" length="0">
      <dxf>
        <font>
          <sz val="10"/>
          <color auto="1"/>
          <name val="MS Sans Serif"/>
          <family val="2"/>
          <scheme val="none"/>
        </font>
      </dxf>
    </rfmt>
    <rfmt sheetId="2" sqref="F1742" start="0" length="0">
      <dxf>
        <font>
          <sz val="10"/>
          <color auto="1"/>
          <name val="MS Sans Serif"/>
          <family val="2"/>
          <scheme val="none"/>
        </font>
      </dxf>
    </rfmt>
    <rfmt sheetId="2" sqref="G1742" start="0" length="0">
      <dxf>
        <font>
          <sz val="10"/>
          <color auto="1"/>
          <name val="MS Sans Serif"/>
          <family val="2"/>
          <scheme val="none"/>
        </font>
      </dxf>
    </rfmt>
    <rfmt sheetId="2" sqref="H174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42" start="0" length="0">
      <dxf>
        <numFmt numFmtId="167" formatCode="dd\.mm\.yyyy;@"/>
      </dxf>
    </rfmt>
  </rrc>
  <rcc rId="3092" sId="2">
    <oc r="G1736">
      <f>IFERROR(IF(ISERROR(SEARCH("dfgg",$B1735)),IF(H1736="",G1735+ROUNDUP(VLOOKUP(D1736,Feuil2!$B$2:$C$250,2,FALSE)*6,0)/6/24,G1735+ROUNDUP(VLOOKUP(D1736,Feuil2!$B$2:$C$250,2,FALSE)*6,0)/6/24+$I$1),G1735+(11/12/24)),"")</f>
    </oc>
    <nc r="G1736">
      <f>IFERROR(IF(ISERROR(SEARCH("dfgg",$B1735)),IF(H1736="",G1735+ROUNDUP(VLOOKUP(D1736,Feuil2!$B$2:$C$250,2,FALSE)*6,0)/6/24,G1735+ROUNDUP(VLOOKUP(D1736,Feuil2!$B$2:$C$250,2,FALSE)*6,0)/6/24+$I$1),G1735+(11/12/24)),"")</f>
    </nc>
  </rcc>
  <rcc rId="3093" sId="2">
    <oc r="G1737">
      <f>IFERROR(IF(ISERROR(SEARCH("dfgg",$B1736)),IF(H1737="",G1736+ROUNDUP(VLOOKUP(D1737,Feuil2!$B$2:$C$250,2,FALSE)*6,0)/6/24,G1736+ROUNDUP(VLOOKUP(D1737,Feuil2!$B$2:$C$250,2,FALSE)*6,0)/6/24+$I$1),G1736+(11/12/24)),"")</f>
    </oc>
    <nc r="G1737">
      <f>IFERROR(IF(ISERROR(SEARCH("dfgg",$B1736)),IF(H1737="",G1736+ROUNDUP(VLOOKUP(D1737,Feuil2!$B$2:$C$250,2,FALSE)*6,0)/6/24,G1736+ROUNDUP(VLOOKUP(D1737,Feuil2!$B$2:$C$250,2,FALSE)*6,0)/6/24+$I$1),G1736+(11/12/24)),"")</f>
    </nc>
  </rcc>
  <rcc rId="3094" sId="2">
    <oc r="G1738">
      <f>IFERROR(IF(ISERROR(SEARCH("dfgg",#REF!)),IF(H1738="",#REF!+ROUNDUP(VLOOKUP(D1738,Feuil2!$B$2:$C$250,2,FALSE)*6,0)/6/24,#REF!+ROUNDUP(VLOOKUP(D1738,Feuil2!$B$2:$C$250,2,FALSE)*6,0)/6/24+$I$1),#REF!+(11/12/24)),"")</f>
    </oc>
    <nc r="G1738">
      <f>IFERROR(IF(ISERROR(SEARCH("dfgg",$B1737)),IF(H1738="",G1737+ROUNDUP(VLOOKUP(D1738,Feuil2!$B$2:$C$250,2,FALSE)*6,0)/6/24,G1737+ROUNDUP(VLOOKUP(D1738,Feuil2!$B$2:$C$250,2,FALSE)*6,0)/6/24+$I$1),G1737+(11/12/24)),"")</f>
    </nc>
  </rcc>
  <rcc rId="3095" sId="2">
    <oc r="G1739">
      <f>IFERROR(IF(ISERROR(SEARCH("dfgg",$B1739)),IF(H1740="",G1739+ROUNDUP(VLOOKUP(D1740,Feuil2!$B$2:$C$250,2,FALSE)*6,0)/6/24,G1739+ROUNDUP(VLOOKUP(D1740,Feuil2!$B$2:$C$250,2,FALSE)*6,0)/6/24+$I$1),G1739+(11/12/24)),"")</f>
    </oc>
    <nc r="G1739">
      <f>IFERROR(IF(ISERROR(SEARCH("dfgg",$B1738)),IF(H1739="",G1738+ROUNDUP(VLOOKUP(D1739,Feuil2!$B$2:$C$250,2,FALSE)*6,0)/6/24,G1738+ROUNDUP(VLOOKUP(D1739,Feuil2!$B$2:$C$250,2,FALSE)*6,0)/6/24+$I$1),G1738+(11/12/24)),"")</f>
    </nc>
  </rcc>
  <rcc rId="3096" sId="2">
    <oc r="G1740">
      <f>IFERROR(IF(ISERROR(SEARCH("dfgg",$B1738)),IF(H1739="",G1738+ROUNDUP(VLOOKUP(D1739,Feuil2!$B$2:$C$250,2,FALSE)*6,0)/6/24,G1738+ROUNDUP(VLOOKUP(D1739,Feuil2!$B$2:$C$250,2,FALSE)*6,0)/6/24+$I$1),G1738+(11/12/24)),"")</f>
    </oc>
    <nc r="G1740">
      <f>IFERROR(IF(ISERROR(SEARCH("dfgg",$B1739)),IF(H1740="",G1739+ROUNDUP(VLOOKUP(D1740,Feuil2!$B$2:$C$250,2,FALSE)*6,0)/6/24,G1739+ROUNDUP(VLOOKUP(D1740,Feuil2!$B$2:$C$250,2,FALSE)*6,0)/6/24+$I$1),G1739+(11/12/24)),"")</f>
    </nc>
  </rcc>
  <rcc rId="3097" sId="2">
    <oc r="G1741">
      <f>IFERROR(IF(ISERROR(SEARCH("dfgg",$B1739)),IF(H1741="",G1739+ROUNDUP(VLOOKUP(D1741,Feuil2!$B$2:$C$250,2,FALSE)*6,0)/6/24,G1739+ROUNDUP(VLOOKUP(D1741,Feuil2!$B$2:$C$250,2,FALSE)*6,0)/6/24+$I$1),G1739+(11/12/24)),"")</f>
    </oc>
    <nc r="G1741">
      <f>IFERROR(IF(ISERROR(SEARCH("dfgg",$B1740)),IF(H1741="",G1740+ROUNDUP(VLOOKUP(D1741,Feuil2!$B$2:$C$250,2,FALSE)*6,0)/6/24,G1740+ROUNDUP(VLOOKUP(D1741,Feuil2!$B$2:$C$250,2,FALSE)*6,0)/6/24+$I$1),G1740+(11/12/24)),"")</f>
    </nc>
  </rcc>
  <rcc rId="3098" sId="2">
    <oc r="G1742">
      <f>IFERROR(IF(ISERROR(SEARCH("dfgg",$B1743)),IF(H1742="",G1743+ROUNDUP(VLOOKUP(D1742,Feuil2!$B$2:$C$250,2,FALSE)*6,0)/6/24,G1743+ROUNDUP(VLOOKUP(D1742,Feuil2!$B$2:$C$250,2,FALSE)*6,0)/6/24+$I$1),G1743+(11/12/24)),"")</f>
    </oc>
    <nc r="G1742">
      <f>IFERROR(IF(ISERROR(SEARCH("dfgg",$B1741)),IF(H1742="",G1741+ROUNDUP(VLOOKUP(D1742,Feuil2!$B$2:$C$250,2,FALSE)*6,0)/6/24,G1741+ROUNDUP(VLOOKUP(D1742,Feuil2!$B$2:$C$250,2,FALSE)*6,0)/6/24+$I$1),G1741+(11/12/24)),"")</f>
    </nc>
  </rcc>
  <rcc rId="3099" sId="2">
    <oc r="G1743">
      <f>IFERROR(IF(ISERROR(SEARCH("dfgg",$B1741)),IF(H1743="",G1741+ROUNDUP(VLOOKUP(D1743,Feuil2!$B$2:$C$250,2,FALSE)*6,0)/6/24,G1741+ROUNDUP(VLOOKUP(D1743,Feuil2!$B$2:$C$250,2,FALSE)*6,0)/6/24+$I$1),G1741+(11/12/24)),"")</f>
    </oc>
    <nc r="G1743">
      <f>IFERROR(IF(ISERROR(SEARCH("dfgg",$B1742)),IF(H1743="",G1742+ROUNDUP(VLOOKUP(D1743,Feuil2!$B$2:$C$250,2,FALSE)*6,0)/6/24,G1742+ROUNDUP(VLOOKUP(D1743,Feuil2!$B$2:$C$250,2,FALSE)*6,0)/6/24+$I$1),G1742+(11/12/24)),"")</f>
    </nc>
  </rcc>
  <rcc rId="3100" sId="2">
    <oc r="G1744">
      <f>IFERROR(IF(ISERROR(SEARCH("dfgg",$B1742)),IF(H1744="",G1742+ROUNDUP(VLOOKUP(D1744,Feuil2!$B$2:$C$250,2,FALSE)*6,0)/6/24,G1742+ROUNDUP(VLOOKUP(D1744,Feuil2!$B$2:$C$250,2,FALSE)*6,0)/6/24+$I$1),G1742+(11/12/24)),"")</f>
    </oc>
    <nc r="G1744">
      <f>IFERROR(IF(ISERROR(SEARCH("dfgg",$B1743)),IF(H1744="",G1743+ROUNDUP(VLOOKUP(D1744,Feuil2!$B$2:$C$250,2,FALSE)*6,0)/6/24,G1743+ROUNDUP(VLOOKUP(D1744,Feuil2!$B$2:$C$250,2,FALSE)*6,0)/6/24+$I$1),G1743+(11/12/24)),"")</f>
    </nc>
  </rcc>
  <rcc rId="3101" sId="2">
    <oc r="G1745">
      <f>IFERROR(IF(ISERROR(SEARCH("dfgg",$B1744)),IF(H1745="",G1744+ROUNDUP(VLOOKUP(D1745,Feuil2!$B$2:$C$250,2,FALSE)*6,0)/6/24,G1744+ROUNDUP(VLOOKUP(D1745,Feuil2!$B$2:$C$250,2,FALSE)*6,0)/6/24+$I$1),G1744+(11/12/24)),"")</f>
    </oc>
    <nc r="G1745">
      <f>IFERROR(IF(ISERROR(SEARCH("dfgg",$B1744)),IF(H1745="",G1744+ROUNDUP(VLOOKUP(D1745,Feuil2!$B$2:$C$250,2,FALSE)*6,0)/6/24,G1744+ROUNDUP(VLOOKUP(D1745,Feuil2!$B$2:$C$250,2,FALSE)*6,0)/6/24+$I$1),G1744+(11/12/24)),"")</f>
    </nc>
  </rcc>
  <rcc rId="3102" sId="2">
    <oc r="G1746">
      <f>IFERROR(IF(ISERROR(SEARCH("dfgg",$B1745)),IF(H1746="",G1745+ROUNDUP(VLOOKUP(D1746,Feuil2!$B$2:$C$250,2,FALSE)*6,0)/6/24,G1745+ROUNDUP(VLOOKUP(D1746,Feuil2!$B$2:$C$250,2,FALSE)*6,0)/6/24+$I$1),G1745+(11/12/24)),"")</f>
    </oc>
    <nc r="G1746">
      <f>IFERROR(IF(ISERROR(SEARCH("dfgg",$B1745)),IF(H1746="",G1745+ROUNDUP(VLOOKUP(D1746,Feuil2!$B$2:$C$250,2,FALSE)*6,0)/6/24,G1745+ROUNDUP(VLOOKUP(D1746,Feuil2!$B$2:$C$250,2,FALSE)*6,0)/6/24+$I$1),G1745+(11/12/24)),"")</f>
    </nc>
  </rcc>
  <rcc rId="3103" sId="2">
    <oc r="G1747">
      <f>IFERROR(IF(ISERROR(SEARCH("dfgg",$B1746)),IF(H1747="",G1746+ROUNDUP(VLOOKUP(D1747,Feuil2!$B$2:$C$250,2,FALSE)*6,0)/6/24,G1746+ROUNDUP(VLOOKUP(D1747,Feuil2!$B$2:$C$250,2,FALSE)*6,0)/6/24+$I$1),G1746+(11/12/24)),"")</f>
    </oc>
    <nc r="G1747">
      <f>IFERROR(IF(ISERROR(SEARCH("dfgg",$B1746)),IF(H1747="",G1746+ROUNDUP(VLOOKUP(D1747,Feuil2!$B$2:$C$250,2,FALSE)*6,0)/6/24,G1746+ROUNDUP(VLOOKUP(D1747,Feuil2!$B$2:$C$250,2,FALSE)*6,0)/6/24+$I$1),G1746+(11/12/24)),"")</f>
    </nc>
  </rcc>
  <rfmt sheetId="2" xfDxf="1" sqref="D1756" start="0" length="0">
    <dxf>
      <font>
        <name val="MS Sans Serif"/>
      </font>
      <alignment horizontal="center" vertical="center"/>
    </dxf>
  </rfmt>
  <rfmt sheetId="2" xfDxf="1" sqref="C1756" start="0" length="0"/>
  <rfmt sheetId="2" xfDxf="1" sqref="C1757" start="0" length="0"/>
  <rfmt sheetId="2" xfDxf="1" sqref="B1756" start="0" length="0">
    <dxf>
      <font>
        <name val="MS Sans Serif"/>
      </font>
      <alignment horizontal="center" vertical="center"/>
    </dxf>
  </rfmt>
  <rfmt sheetId="2" sqref="A1756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104" sId="2" odxf="1" dxf="1">
    <nc r="B1756" t="inlineStr">
      <is>
        <t>SCE Caramel Arom C13 /35974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3105" sId="2" odxf="1" dxf="1">
    <nc r="C1756">
      <v>3347290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3106" sId="2" odxf="1" dxf="1">
    <nc r="D1756">
      <v>22000552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3107" sId="2" odxf="1" dxf="1">
    <nc r="E1756">
      <v>1600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56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56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56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56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57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108" sId="2" odxf="1" dxf="1">
    <nc r="B1757" t="inlineStr">
      <is>
        <t>SCE Caramel Arom C13 /35974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3109" sId="2" odxf="1" dxf="1">
    <nc r="C1757">
      <v>3347291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3110" sId="2" odxf="1" dxf="1">
    <nc r="D1757">
      <v>22000552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3111" sId="2" odxf="1" dxf="1">
    <nc r="E1757">
      <v>1600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57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57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57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57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16" sId="2">
    <oc r="G1735">
      <f>IFERROR(IF(ISERROR(SEARCH("dfgg",$B1734)),IF(H1735="",G1734+ROUNDUP(VLOOKUP(D1735,Feuil2!$B$2:$C$250,2,FALSE)*6,0)/6/24,G1734+ROUNDUP(VLOOKUP(D1735,Feuil2!$B$2:$C$250,2,FALSE)*6,0)/6/24+$I$1),G1734+(11/12/24)),"")</f>
    </oc>
    <nc r="G1735">
      <f>IFERROR(IF(ISERROR(SEARCH("dfgg",$B1734)),IF(H1735="",G1734+ROUNDUP(VLOOKUP(D1735,Feuil2!$B$2:$C$250,2,FALSE)*6,0)/6/24,G1734+ROUNDUP(VLOOKUP(D1735,Feuil2!$B$2:$C$250,2,FALSE)*6,0)/6/24+$I$1),G1734+(11/12/24)),"")</f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117" sId="2" ref="A1754:XFD1756" action="insertRow">
    <undo index="65535" exp="area" ref3D="1" dr="$F$1:$F$1048576" dn="Z_F75A0FC8_0A1B_4DE0_9A32_5143F6752B3E_.wvu.Cols" sId="2"/>
  </rrc>
  <rm rId="3118" sheetId="2" source="A1747:XFD1749" destination="A1754:XFD1756" sourceSheetId="2">
    <rfmt sheetId="2" xfDxf="1" sqref="A1754:XFD1754" start="0" length="0">
      <dxf>
        <alignment horizontal="center" vertical="center"/>
      </dxf>
    </rfmt>
    <rfmt sheetId="2" xfDxf="1" sqref="A1755:XFD1755" start="0" length="0">
      <dxf>
        <alignment horizontal="center" vertical="center"/>
      </dxf>
    </rfmt>
    <rfmt sheetId="2" xfDxf="1" sqref="A1756:XFD1756" start="0" length="0">
      <dxf>
        <alignment horizontal="center" vertical="center"/>
      </dxf>
    </rfmt>
    <rfmt sheetId="2" sqref="A175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754" start="0" length="0">
      <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754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754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754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754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754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75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5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54" start="0" length="0">
      <dxf>
        <numFmt numFmtId="167" formatCode="dd\.mm\.yyyy;@"/>
      </dxf>
    </rfmt>
    <rfmt sheetId="2" sqref="A175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755" start="0" length="0">
      <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755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755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755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755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755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755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55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55" start="0" length="0">
      <dxf>
        <numFmt numFmtId="167" formatCode="dd\.mm\.yyyy;@"/>
      </dxf>
    </rfmt>
    <rfmt sheetId="2" sqref="A175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756" start="0" length="0">
      <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756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756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756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756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756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75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56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56" start="0" length="0">
      <dxf>
        <numFmt numFmtId="167" formatCode="dd\.mm\.yyyy;@"/>
      </dxf>
    </rfmt>
  </rm>
  <rrc rId="3119" sId="2" ref="A1747:XFD1747" action="deleteRow">
    <undo index="65535" exp="area" ref3D="1" dr="$F$1:$F$1048576" dn="Z_F75A0FC8_0A1B_4DE0_9A32_5143F6752B3E_.wvu.Cols" sId="2"/>
    <rfmt sheetId="2" xfDxf="1" sqref="A1747:XFD1747" start="0" length="0">
      <dxf>
        <alignment horizontal="center" vertical="center"/>
      </dxf>
    </rfmt>
    <rfmt sheetId="2" sqref="A174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47" start="0" length="0">
      <dxf>
        <font>
          <sz val="10"/>
          <color auto="1"/>
          <name val="MS Sans Serif"/>
          <family val="2"/>
          <scheme val="none"/>
        </font>
      </dxf>
    </rfmt>
    <rfmt sheetId="2" sqref="C1747" start="0" length="0">
      <dxf>
        <alignment horizontal="general" vertical="bottom"/>
      </dxf>
    </rfmt>
    <rfmt sheetId="2" sqref="D1747" start="0" length="0">
      <dxf>
        <font>
          <sz val="10"/>
          <color auto="1"/>
          <name val="MS Sans Serif"/>
          <family val="2"/>
          <scheme val="none"/>
        </font>
      </dxf>
    </rfmt>
    <rfmt sheetId="2" sqref="E1747" start="0" length="0">
      <dxf>
        <font>
          <sz val="10"/>
          <color auto="1"/>
          <name val="MS Sans Serif"/>
          <family val="2"/>
          <scheme val="none"/>
        </font>
      </dxf>
    </rfmt>
    <rfmt sheetId="2" sqref="F1747" start="0" length="0">
      <dxf>
        <font>
          <sz val="10"/>
          <color auto="1"/>
          <name val="MS Sans Serif"/>
          <family val="2"/>
          <scheme val="none"/>
        </font>
      </dxf>
    </rfmt>
    <rfmt sheetId="2" sqref="G1747" start="0" length="0">
      <dxf>
        <font>
          <sz val="10"/>
          <color auto="1"/>
          <name val="MS Sans Serif"/>
          <family val="2"/>
          <scheme val="none"/>
        </font>
      </dxf>
    </rfmt>
    <rfmt sheetId="2" sqref="H1747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47" start="0" length="0">
      <dxf>
        <numFmt numFmtId="167" formatCode="dd\.mm\.yyyy;@"/>
      </dxf>
    </rfmt>
  </rrc>
  <rrc rId="3120" sId="2" ref="A1747:XFD1747" action="deleteRow">
    <undo index="65535" exp="area" ref3D="1" dr="$F$1:$F$1048576" dn="Z_F75A0FC8_0A1B_4DE0_9A32_5143F6752B3E_.wvu.Cols" sId="2"/>
    <rfmt sheetId="2" xfDxf="1" sqref="A1747:XFD1747" start="0" length="0">
      <dxf>
        <alignment horizontal="center" vertical="center"/>
      </dxf>
    </rfmt>
    <rfmt sheetId="2" sqref="A174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47" start="0" length="0">
      <dxf>
        <font>
          <sz val="10"/>
          <color auto="1"/>
          <name val="MS Sans Serif"/>
          <family val="2"/>
          <scheme val="none"/>
        </font>
      </dxf>
    </rfmt>
    <rfmt sheetId="2" sqref="C1747" start="0" length="0">
      <dxf>
        <alignment horizontal="general" vertical="bottom"/>
      </dxf>
    </rfmt>
    <rfmt sheetId="2" sqref="D1747" start="0" length="0">
      <dxf>
        <font>
          <sz val="10"/>
          <color auto="1"/>
          <name val="MS Sans Serif"/>
          <family val="2"/>
          <scheme val="none"/>
        </font>
      </dxf>
    </rfmt>
    <rfmt sheetId="2" sqref="E1747" start="0" length="0">
      <dxf>
        <font>
          <sz val="10"/>
          <color auto="1"/>
          <name val="MS Sans Serif"/>
          <family val="2"/>
          <scheme val="none"/>
        </font>
      </dxf>
    </rfmt>
    <rfmt sheetId="2" sqref="F1747" start="0" length="0">
      <dxf>
        <font>
          <sz val="10"/>
          <color auto="1"/>
          <name val="MS Sans Serif"/>
          <family val="2"/>
          <scheme val="none"/>
        </font>
      </dxf>
    </rfmt>
    <rfmt sheetId="2" sqref="G1747" start="0" length="0">
      <dxf>
        <font>
          <sz val="10"/>
          <color auto="1"/>
          <name val="MS Sans Serif"/>
          <family val="2"/>
          <scheme val="none"/>
        </font>
      </dxf>
    </rfmt>
    <rfmt sheetId="2" sqref="H1747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47" start="0" length="0">
      <dxf>
        <numFmt numFmtId="167" formatCode="dd\.mm\.yyyy;@"/>
      </dxf>
    </rfmt>
  </rrc>
  <rrc rId="3121" sId="2" ref="A1747:XFD1747" action="deleteRow">
    <undo index="65535" exp="area" ref3D="1" dr="$F$1:$F$1048576" dn="Z_F75A0FC8_0A1B_4DE0_9A32_5143F6752B3E_.wvu.Cols" sId="2"/>
    <rfmt sheetId="2" xfDxf="1" sqref="A1747:XFD1747" start="0" length="0">
      <dxf>
        <alignment horizontal="center" vertical="center"/>
      </dxf>
    </rfmt>
    <rfmt sheetId="2" sqref="A174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47" start="0" length="0">
      <dxf>
        <font>
          <sz val="10"/>
          <color auto="1"/>
          <name val="MS Sans Serif"/>
          <family val="2"/>
          <scheme val="none"/>
        </font>
      </dxf>
    </rfmt>
    <rfmt sheetId="2" sqref="C1747" start="0" length="0">
      <dxf>
        <alignment horizontal="general" vertical="bottom"/>
      </dxf>
    </rfmt>
    <rfmt sheetId="2" sqref="D1747" start="0" length="0">
      <dxf>
        <font>
          <sz val="10"/>
          <color auto="1"/>
          <name val="MS Sans Serif"/>
          <family val="2"/>
          <scheme val="none"/>
        </font>
      </dxf>
    </rfmt>
    <rfmt sheetId="2" sqref="E1747" start="0" length="0">
      <dxf>
        <font>
          <sz val="10"/>
          <color auto="1"/>
          <name val="MS Sans Serif"/>
          <family val="2"/>
          <scheme val="none"/>
        </font>
      </dxf>
    </rfmt>
    <rfmt sheetId="2" sqref="F1747" start="0" length="0">
      <dxf>
        <font>
          <sz val="10"/>
          <color auto="1"/>
          <name val="MS Sans Serif"/>
          <family val="2"/>
          <scheme val="none"/>
        </font>
      </dxf>
    </rfmt>
    <rfmt sheetId="2" sqref="G1747" start="0" length="0">
      <dxf>
        <font>
          <sz val="10"/>
          <color auto="1"/>
          <name val="MS Sans Serif"/>
          <family val="2"/>
          <scheme val="none"/>
        </font>
      </dxf>
    </rfmt>
    <rfmt sheetId="2" sqref="H1747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47" start="0" length="0">
      <dxf>
        <numFmt numFmtId="167" formatCode="dd\.mm\.yyyy;@"/>
      </dxf>
    </rfmt>
  </rrc>
  <rrc rId="3122" sId="2" ref="A1754:XFD1754" action="deleteRow">
    <undo index="45" exp="ref" v="1" dr="G1754" r="G1755" sId="2"/>
    <undo index="25" exp="ref" v="1" dr="G1754" r="G1755" sId="2"/>
    <undo index="9" exp="ref" v="1" dr="G1754" r="G1755" sId="2"/>
    <undo index="1" exp="ref" v="1" dr="$B1754" r="G1755" sId="2"/>
    <undo index="65535" exp="area" ref3D="1" dr="$F$1:$F$1048576" dn="Z_F75A0FC8_0A1B_4DE0_9A32_5143F6752B3E_.wvu.Cols" sId="2"/>
    <rfmt sheetId="2" xfDxf="1" sqref="A1754:XFD1754" start="0" length="0">
      <dxf>
        <alignment horizontal="center" vertical="center"/>
      </dxf>
    </rfmt>
    <rfmt sheetId="2" sqref="A175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754" t="inlineStr">
        <is>
          <t>SCE Caramel BS C5 FUT /0371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ndxf>
    </rcc>
    <rcc rId="0" sId="2" dxf="1">
      <nc r="C1754">
        <v>3270798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ndxf>
    </rcc>
    <rcc rId="0" sId="2" dxf="1">
      <nc r="D1754">
        <v>22000523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cc rId="0" sId="2" dxf="1">
      <nc r="E1754">
        <v>1250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fmt sheetId="2" sqref="F175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754">
        <f>IFERROR(IF(ISERROR(SEARCH("dfgg",$B1750)),IF(H1754="",G1750+ROUNDUP(VLOOKUP(D1754,Feuil2!$B$2:$C$250,2,FALSE)*6,0)/6/24,G1750+ROUNDUP(VLOOKUP(D1754,Feuil2!$B$2:$C$250,2,FALSE)*6,0)/6/24+$I$1),G1750+(11/12/24)),"")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1754" t="inlineStr">
        <is>
          <t>dangé</t>
        </is>
      </nc>
      <n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I1754" t="inlineStr">
        <is>
          <t>reporté</t>
        </is>
      </nc>
      <n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J1754" start="0" length="0">
      <dxf>
        <numFmt numFmtId="167" formatCode="dd\.mm\.yyyy;@"/>
      </dxf>
    </rfmt>
  </rrc>
  <rrc rId="3123" sId="2" ref="A1754:XFD1754" action="deleteRow">
    <undo index="65535" exp="area" ref3D="1" dr="$F$1:$F$1048576" dn="Z_F75A0FC8_0A1B_4DE0_9A32_5143F6752B3E_.wvu.Cols" sId="2"/>
    <rfmt sheetId="2" xfDxf="1" sqref="A1754:XFD1754" start="0" length="0">
      <dxf>
        <alignment horizontal="center" vertical="center"/>
      </dxf>
    </rfmt>
    <rfmt sheetId="2" sqref="A175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754" t="inlineStr">
        <is>
          <t>SCE Caramel BS C5 FUT /0371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ndxf>
    </rcc>
    <rcc rId="0" sId="2" dxf="1">
      <nc r="C1754">
        <v>3313770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ndxf>
    </rcc>
    <rcc rId="0" sId="2" dxf="1">
      <nc r="D1754">
        <v>22000523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cc rId="0" sId="2" dxf="1">
      <nc r="E1754">
        <v>1250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fmt sheetId="2" sqref="F175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754">
        <f>IFERROR(IF(ISERROR(SEARCH("dfgg",#REF!)),IF(H1754="",#REF!+ROUNDUP(VLOOKUP(D1754,Feuil2!$B$2:$C$250,2,FALSE)*6,0)/6/24,#REF!+ROUNDUP(VLOOKUP(D1754,Feuil2!$B$2:$C$250,2,FALSE)*6,0)/6/24+$I$1),#REF!+(11/12/24)),"")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1754" t="inlineStr">
        <is>
          <t>dangé</t>
        </is>
      </nc>
      <n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I1754" t="inlineStr">
        <is>
          <t>reporté</t>
        </is>
      </nc>
      <n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J1754" start="0" length="0">
      <dxf>
        <numFmt numFmtId="167" formatCode="dd\.mm\.yyyy;@"/>
      </dxf>
    </rfmt>
  </rrc>
  <rrc rId="3124" sId="2" ref="A1746:XFD1746" action="deleteRow">
    <undo index="45" exp="ref" v="1" dr="G1746" r="G1751" sId="2"/>
    <undo index="25" exp="ref" v="1" dr="G1746" r="G1751" sId="2"/>
    <undo index="9" exp="ref" v="1" dr="G1746" r="G1751" sId="2"/>
    <undo index="1" exp="ref" v="1" dr="$B1746" r="G1751" sId="2"/>
    <undo index="65535" exp="area" ref3D="1" dr="$F$1:$F$1048576" dn="Z_F75A0FC8_0A1B_4DE0_9A32_5143F6752B3E_.wvu.Cols" sId="2"/>
    <rfmt sheetId="2" xfDxf="1" sqref="A1746:XFD1746" start="0" length="0">
      <dxf>
        <alignment horizontal="center" vertical="center"/>
      </dxf>
    </rfmt>
    <rfmt sheetId="2" sqref="A174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746" start="0" length="0">
      <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746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cc rId="0" sId="2" dxf="1">
      <nc r="D1746" t="inlineStr">
        <is>
          <t>RINÇAGE</t>
        </is>
      </nc>
      <n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ndxf>
    </rcc>
    <rfmt sheetId="2" sqref="E1746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746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746">
        <f>IFERROR(IF(ISERROR(SEARCH("dfgg",$B1745)),IF(H1746="",G1745+ROUNDUP(VLOOKUP(D1746,Feuil2!$B$2:$C$250,2,FALSE)*6,0)/6/24,G1745+ROUNDUP(VLOOKUP(D1746,Feuil2!$B$2:$C$250,2,FALSE)*6,0)/6/24+$I$1),G1745+(11/12/24)),"")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74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46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46" start="0" length="0">
      <dxf>
        <numFmt numFmtId="167" formatCode="dd\.mm\.yyyy;@"/>
      </dxf>
    </rfmt>
  </rrc>
  <rcc rId="3125" sId="2">
    <oc r="G1745">
      <f>IFERROR(IF(ISERROR(SEARCH("dfgg",$B1744)),IF(H1745="",G1744+ROUNDUP(VLOOKUP(D1745,Feuil2!$B$2:$C$250,2,FALSE)*6,0)/6/24,G1744+ROUNDUP(VLOOKUP(D1745,Feuil2!$B$2:$C$250,2,FALSE)*6,0)/6/24+$I$1),G1744+(11/12/24)),"")</f>
    </oc>
    <nc r="G1745">
      <f>IFERROR(IF(ISERROR(SEARCH("dfgg",$B1744)),IF(H1745="",G1744+ROUNDUP(VLOOKUP(D1745,Feuil2!$B$2:$C$250,2,FALSE)*6,0)/6/24,G1744+ROUNDUP(VLOOKUP(D1745,Feuil2!$B$2:$C$250,2,FALSE)*6,0)/6/24+$I$1),G1744+(11/12/24)),"")</f>
    </nc>
  </rcc>
  <rcc rId="3126" sId="2">
    <oc r="G1746">
      <f>IFERROR(IF(ISERROR(SEARCH("dfgg",$B1752)),IF(H1746="",G1752+ROUNDUP(VLOOKUP(D1746,Feuil2!$B$2:$C$250,2,FALSE)*6,0)/6/24,G1752+ROUNDUP(VLOOKUP(D1746,Feuil2!$B$2:$C$250,2,FALSE)*6,0)/6/24+$I$1),G1752+(11/12/24)),"")</f>
    </oc>
    <nc r="G1746">
      <f>IFERROR(IF(ISERROR(SEARCH("dfgg",$B1745)),IF(H1746="",G1745+ROUNDUP(VLOOKUP(D1746,Feuil2!$B$2:$C$250,2,FALSE)*6,0)/6/24,G1745+ROUNDUP(VLOOKUP(D1746,Feuil2!$B$2:$C$250,2,FALSE)*6,0)/6/24+$I$1),G1745+(11/12/24)),"")</f>
    </nc>
  </rcc>
  <rcc rId="3127" sId="2">
    <oc r="G1747">
      <f>IFERROR(IF(ISERROR(SEARCH("dfgg",$B1746)),IF(H1747="",G1746+ROUNDUP(VLOOKUP(D1747,Feuil2!$B$2:$C$250,2,FALSE)*6,0)/6/24,G1746+ROUNDUP(VLOOKUP(D1747,Feuil2!$B$2:$C$250,2,FALSE)*6,0)/6/24+$I$1),G1746+(11/12/24)),"")</f>
    </oc>
    <nc r="G1747">
      <f>IFERROR(IF(ISERROR(SEARCH("dfgg",$B1746)),IF(H1747="",G1746+ROUNDUP(VLOOKUP(D1747,Feuil2!$B$2:$C$250,2,FALSE)*6,0)/6/24,G1746+ROUNDUP(VLOOKUP(D1747,Feuil2!$B$2:$C$250,2,FALSE)*6,0)/6/24+$I$1),G1746+(11/12/24)),"")</f>
    </nc>
  </rcc>
  <rfmt sheetId="2" xfDxf="1" sqref="C1755" start="0" length="0"/>
  <rfmt sheetId="2" xfDxf="1" sqref="B1755" start="0" length="0">
    <dxf>
      <font>
        <name val="MS Sans Serif"/>
      </font>
      <alignment horizontal="center" vertical="center"/>
    </dxf>
  </rfmt>
  <rfmt sheetId="2" sqref="A1755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128" sId="2" odxf="1" dxf="1">
    <nc r="B1755" t="inlineStr">
      <is>
        <t>SCE Fraise C12 FUT/0349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3129" sId="2" odxf="1" dxf="1">
    <nc r="C1755">
      <v>3397060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3130" sId="2" odxf="1" dxf="1">
    <nc r="D1755">
      <v>22000155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3131" sId="2" odxf="1" dxf="1">
    <nc r="E1755">
      <v>1600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55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55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55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55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132" sId="2">
    <nc r="H1755" t="inlineStr">
      <is>
        <t>[VAYRES]</t>
      </is>
    </nc>
  </rcc>
  <rrc rId="3133" sId="2" ref="A1750:XFD1750" action="deleteRow">
    <undo index="45" exp="ref" v="1" dr="G1750" r="G1751" sId="2"/>
    <undo index="25" exp="ref" v="1" dr="G1750" r="G1751" sId="2"/>
    <undo index="9" exp="ref" v="1" dr="G1750" r="G1751" sId="2"/>
    <undo index="1" exp="ref" v="1" dr="$B1750" r="G1751" sId="2"/>
    <undo index="65535" exp="area" ref3D="1" dr="$F$1:$F$1048576" dn="Z_F75A0FC8_0A1B_4DE0_9A32_5143F6752B3E_.wvu.Cols" sId="2"/>
    <rfmt sheetId="2" xfDxf="1" sqref="A1750:XFD1750" start="0" length="0">
      <dxf>
        <alignment horizontal="center" vertical="center"/>
      </dxf>
    </rfmt>
    <rfmt sheetId="2" sqref="A175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750" t="inlineStr">
        <is>
          <t>A/SCE Chocolat C3 PALL/0278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ndxf>
    </rcc>
    <rcc rId="0" sId="2" dxf="1">
      <nc r="C1750">
        <v>3332295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ndxf>
    </rcc>
    <rcc rId="0" sId="2" dxf="1">
      <nc r="D1750">
        <v>22000049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cc rId="0" sId="2" dxf="1">
      <nc r="E1750">
        <v>1600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fmt sheetId="2" sqref="F1750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750">
        <f>IFERROR(IF(ISERROR(SEARCH("dfgg",#REF!)),IF(H1750="",#REF!+ROUNDUP(VLOOKUP(D1750,Feuil2!$B$2:$C$250,2,FALSE)*6,0)/6/24,#REF!+ROUNDUP(VLOOKUP(D1750,Feuil2!$B$2:$C$250,2,FALSE)*6,0)/6/24+$I$1),#REF!+(11/12/24)),"")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1750" t="inlineStr">
        <is>
          <t xml:space="preserve"> attendre, si retour DA001</t>
        </is>
      </nc>
      <n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1750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50" start="0" length="0">
      <dxf>
        <numFmt numFmtId="167" formatCode="dd\.mm\.yyyy;@"/>
      </dxf>
    </rfmt>
  </rrc>
  <rrc rId="3134" sId="2" ref="A1750:XFD1750" action="deleteRow">
    <undo index="45" exp="ref" v="1" dr="G1750" r="G1751" sId="2"/>
    <undo index="25" exp="ref" v="1" dr="G1750" r="G1751" sId="2"/>
    <undo index="9" exp="ref" v="1" dr="G1750" r="G1751" sId="2"/>
    <undo index="1" exp="ref" v="1" dr="$B1750" r="G1751" sId="2"/>
    <undo index="65535" exp="area" ref3D="1" dr="$F$1:$F$1048576" dn="Z_F75A0FC8_0A1B_4DE0_9A32_5143F6752B3E_.wvu.Cols" sId="2"/>
    <rfmt sheetId="2" xfDxf="1" sqref="A1750:XFD1750" start="0" length="0">
      <dxf>
        <alignment horizontal="center" vertical="center"/>
      </dxf>
    </rfmt>
    <rfmt sheetId="2" sqref="A175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750" t="inlineStr">
        <is>
          <t>A/SCE Chocolat C3 PALL/0278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ndxf>
    </rcc>
    <rcc rId="0" sId="2" dxf="1">
      <nc r="C1750">
        <v>3347281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ndxf>
    </rcc>
    <rcc rId="0" sId="2" dxf="1">
      <nc r="D1750">
        <v>22000049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cc rId="0" sId="2" dxf="1">
      <nc r="E1750">
        <v>1600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fmt sheetId="2" sqref="F1750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750">
        <f>IFERROR(IF(ISERROR(SEARCH("dfgg",#REF!)),IF(H1750="",#REF!+ROUNDUP(VLOOKUP(D1750,Feuil2!$B$2:$C$250,2,FALSE)*6,0)/6/24,#REF!+ROUNDUP(VLOOKUP(D1750,Feuil2!$B$2:$C$250,2,FALSE)*6,0)/6/24+$I$1),#REF!+(11/12/24)),"")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1750" t="inlineStr">
        <is>
          <t xml:space="preserve"> attendre, si retour DA001</t>
        </is>
      </nc>
      <n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1750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50" start="0" length="0">
      <dxf>
        <numFmt numFmtId="167" formatCode="dd\.mm\.yyyy;@"/>
      </dxf>
    </rfmt>
  </rrc>
  <rrc rId="3135" sId="2" ref="A1750:XFD1750" action="deleteRow">
    <undo index="65535" exp="area" ref3D="1" dr="$F$1:$F$1048576" dn="Z_F75A0FC8_0A1B_4DE0_9A32_5143F6752B3E_.wvu.Cols" sId="2"/>
    <rfmt sheetId="2" xfDxf="1" sqref="A1750:XFD1750" start="0" length="0">
      <dxf>
        <alignment horizontal="center" vertical="center"/>
      </dxf>
    </rfmt>
    <rfmt sheetId="2" sqref="A175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750" t="inlineStr">
        <is>
          <t>A/SCE Chocolat C3 PALL/0278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ndxf>
    </rcc>
    <rcc rId="0" sId="2" dxf="1">
      <nc r="C1750">
        <v>3378170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ndxf>
    </rcc>
    <rcc rId="0" sId="2" dxf="1">
      <nc r="D1750">
        <v>22000049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cc rId="0" sId="2" dxf="1">
      <nc r="E1750">
        <v>1600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fmt sheetId="2" sqref="F1750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750">
        <f>IFERROR(IF(ISERROR(SEARCH("dfgg",#REF!)),IF(H1750="",#REF!+ROUNDUP(VLOOKUP(D1750,Feuil2!$B$2:$C$250,2,FALSE)*6,0)/6/24,#REF!+ROUNDUP(VLOOKUP(D1750,Feuil2!$B$2:$C$250,2,FALSE)*6,0)/6/24+$I$1),#REF!+(11/12/24)),"")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1750" t="inlineStr">
        <is>
          <t xml:space="preserve"> attendre, si retour DA001</t>
        </is>
      </nc>
      <n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1750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50" start="0" length="0">
      <dxf>
        <numFmt numFmtId="167" formatCode="dd\.mm\.yyyy;@"/>
      </dxf>
    </rfmt>
  </rrc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40" sId="2">
    <nc r="I1752" t="inlineStr">
      <is>
        <t>13.08</t>
      </is>
    </nc>
  </rcc>
  <rrc rId="3141" sId="2" ref="A1748:XFD1748" action="insertRow">
    <undo index="65535" exp="area" ref3D="1" dr="$F$1:$F$1048576" dn="Z_F75A0FC8_0A1B_4DE0_9A32_5143F6752B3E_.wvu.Cols" sId="2"/>
  </rrc>
  <rm rId="3142" sheetId="2" source="A1753:XFD1753" destination="A1748:XFD1748" sourceSheetId="2">
    <rfmt sheetId="2" xfDxf="1" sqref="A1748:XFD1748" start="0" length="0">
      <dxf>
        <alignment horizontal="center" vertical="center"/>
      </dxf>
    </rfmt>
    <rfmt sheetId="2" sqref="A174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B1748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74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74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74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74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748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74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48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48" start="0" length="0">
      <dxf>
        <numFmt numFmtId="167" formatCode="dd\.mm\.yyyy;@"/>
      </dxf>
    </rfmt>
  </rm>
  <rrc rId="3143" sId="2" ref="A1753:XFD1753" action="deleteRow">
    <undo index="65535" exp="area" ref3D="1" dr="$F$1:$F$1048576" dn="Z_F75A0FC8_0A1B_4DE0_9A32_5143F6752B3E_.wvu.Cols" sId="2"/>
    <rfmt sheetId="2" xfDxf="1" sqref="A1753:XFD1753" start="0" length="0">
      <dxf>
        <alignment horizontal="center" vertical="center"/>
      </dxf>
    </rfmt>
    <rfmt sheetId="2" sqref="A175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53" start="0" length="0">
      <dxf>
        <font>
          <sz val="10"/>
          <color auto="1"/>
          <name val="MS Sans Serif"/>
          <family val="2"/>
          <scheme val="none"/>
        </font>
      </dxf>
    </rfmt>
    <rfmt sheetId="2" sqref="C1753" start="0" length="0">
      <dxf>
        <alignment horizontal="general" vertical="bottom"/>
      </dxf>
    </rfmt>
    <rfmt sheetId="2" sqref="D1753" start="0" length="0">
      <dxf>
        <font>
          <sz val="10"/>
          <color auto="1"/>
          <name val="MS Sans Serif"/>
          <family val="2"/>
          <scheme val="none"/>
        </font>
      </dxf>
    </rfmt>
    <rfmt sheetId="2" sqref="E1753" start="0" length="0">
      <dxf>
        <font>
          <sz val="10"/>
          <color auto="1"/>
          <name val="MS Sans Serif"/>
          <family val="2"/>
          <scheme val="none"/>
        </font>
      </dxf>
    </rfmt>
    <rfmt sheetId="2" sqref="F1753" start="0" length="0">
      <dxf>
        <font>
          <sz val="10"/>
          <color auto="1"/>
          <name val="MS Sans Serif"/>
          <family val="2"/>
          <scheme val="none"/>
        </font>
      </dxf>
    </rfmt>
    <rfmt sheetId="2" sqref="G1753" start="0" length="0">
      <dxf>
        <font>
          <sz val="10"/>
          <color auto="1"/>
          <name val="MS Sans Serif"/>
          <family val="2"/>
          <scheme val="none"/>
        </font>
      </dxf>
    </rfmt>
    <rfmt sheetId="2" sqref="H1753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53" start="0" length="0">
      <dxf>
        <numFmt numFmtId="167" formatCode="dd\.mm\.yyyy;@"/>
      </dxf>
    </rfmt>
  </rrc>
  <rrc rId="3144" sId="2" ref="A1746:XFD1746" action="insertRow">
    <undo index="65535" exp="area" ref3D="1" dr="$F$1:$F$1048576" dn="Z_F75A0FC8_0A1B_4DE0_9A32_5143F6752B3E_.wvu.Cols" sId="2"/>
  </rrc>
  <rm rId="3145" sheetId="2" source="A1749:XFD1749" destination="A1746:XFD1746" sourceSheetId="2">
    <rfmt sheetId="2" xfDxf="1" sqref="A1746:XFD1746" start="0" length="0">
      <dxf>
        <alignment horizontal="center" vertical="center"/>
      </dxf>
    </rfmt>
    <rfmt sheetId="2" sqref="A174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746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746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746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746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74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746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74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46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46" start="0" length="0">
      <dxf>
        <numFmt numFmtId="167" formatCode="dd\.mm\.yyyy;@"/>
      </dxf>
    </rfmt>
  </rm>
  <rrc rId="3146" sId="2" ref="A1749:XFD1749" action="deleteRow">
    <undo index="65535" exp="area" ref3D="1" dr="$F$1:$F$1048576" dn="Z_F75A0FC8_0A1B_4DE0_9A32_5143F6752B3E_.wvu.Cols" sId="2"/>
    <rfmt sheetId="2" xfDxf="1" sqref="A1749:XFD1749" start="0" length="0">
      <dxf>
        <alignment horizontal="center" vertical="center"/>
      </dxf>
    </rfmt>
    <rfmt sheetId="2" sqref="A174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49" start="0" length="0">
      <dxf>
        <font>
          <sz val="10"/>
          <color auto="1"/>
          <name val="MS Sans Serif"/>
          <family val="2"/>
          <scheme val="none"/>
        </font>
      </dxf>
    </rfmt>
    <rfmt sheetId="2" sqref="C1749" start="0" length="0">
      <dxf>
        <alignment horizontal="general" vertical="bottom"/>
      </dxf>
    </rfmt>
    <rfmt sheetId="2" sqref="D1749" start="0" length="0">
      <dxf>
        <font>
          <sz val="10"/>
          <color auto="1"/>
          <name val="MS Sans Serif"/>
          <family val="2"/>
          <scheme val="none"/>
        </font>
      </dxf>
    </rfmt>
    <rfmt sheetId="2" sqref="E1749" start="0" length="0">
      <dxf>
        <font>
          <sz val="10"/>
          <color auto="1"/>
          <name val="MS Sans Serif"/>
          <family val="2"/>
          <scheme val="none"/>
        </font>
      </dxf>
    </rfmt>
    <rfmt sheetId="2" sqref="F1749" start="0" length="0">
      <dxf>
        <font>
          <sz val="10"/>
          <color auto="1"/>
          <name val="MS Sans Serif"/>
          <family val="2"/>
          <scheme val="none"/>
        </font>
      </dxf>
    </rfmt>
    <rfmt sheetId="2" sqref="G1749" start="0" length="0">
      <dxf>
        <font>
          <sz val="10"/>
          <color auto="1"/>
          <name val="MS Sans Serif"/>
          <family val="2"/>
          <scheme val="none"/>
        </font>
      </dxf>
    </rfmt>
    <rfmt sheetId="2" sqref="H174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49" start="0" length="0">
      <dxf>
        <numFmt numFmtId="167" formatCode="dd\.mm\.yyyy;@"/>
      </dxf>
    </rfmt>
  </rrc>
  <rrc rId="3147" sId="2" ref="A1746:XFD1746" action="insertRow">
    <undo index="65535" exp="area" ref3D="1" dr="$F$1:$F$1048576" dn="Z_F75A0FC8_0A1B_4DE0_9A32_5143F6752B3E_.wvu.Cols" sId="2"/>
  </rrc>
  <rfmt sheetId="2" sqref="B1746" start="0" length="0">
    <dxf>
      <font>
        <b/>
        <sz val="12"/>
        <color rgb="FFFF0000"/>
        <name val="MS Sans Serif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C1746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</dxf>
  </rfmt>
  <rcc rId="3148" sId="2" odxf="1" dxf="1">
    <nc r="D1746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</ndxf>
  </rcc>
  <rfmt sheetId="2" sqref="E1746" start="0" length="0">
    <dxf>
      <fill>
        <patternFill>
          <bgColor theme="4" tint="0.59999389629810485"/>
        </patternFill>
      </fill>
    </dxf>
  </rfmt>
  <rfmt sheetId="2" sqref="F1746" start="0" length="0">
    <dxf>
      <fill>
        <patternFill patternType="solid">
          <bgColor theme="4" tint="0.59999389629810485"/>
        </patternFill>
      </fill>
    </dxf>
  </rfmt>
  <rfmt sheetId="2" sqref="H1746" start="0" length="0">
    <dxf>
      <numFmt numFmtId="0" formatCode="General"/>
    </dxf>
  </rfmt>
  <rcc rId="3149" sId="2">
    <nc r="J1746" t="inlineStr">
      <is>
        <t/>
      </is>
    </nc>
  </rcc>
  <rcc rId="3150" sId="2">
    <nc r="K1746" t="inlineStr">
      <is>
        <t/>
      </is>
    </nc>
  </rcc>
  <rfmt sheetId="2" sqref="L1746" start="0" length="0">
    <dxf>
      <numFmt numFmtId="19" formatCode="dd/mm/yyyy"/>
    </dxf>
  </rfmt>
  <rrc rId="3151" sId="2" ref="A1748:XFD1750" action="insertRow">
    <undo index="65535" exp="area" ref3D="1" dr="$F$1:$F$1048576" dn="Z_F75A0FC8_0A1B_4DE0_9A32_5143F6752B3E_.wvu.Cols" sId="2"/>
  </rrc>
  <rm rId="3152" sheetId="2" source="A1754:XFD1756" destination="A1748:XFD1750" sourceSheetId="2">
    <rfmt sheetId="2" xfDxf="1" sqref="A1748:XFD1748" start="0" length="0">
      <dxf>
        <alignment horizontal="center" vertical="center"/>
      </dxf>
    </rfmt>
    <rfmt sheetId="2" xfDxf="1" sqref="A1749:XFD1749" start="0" length="0">
      <dxf>
        <alignment horizontal="center" vertical="center"/>
      </dxf>
    </rfmt>
    <rfmt sheetId="2" xfDxf="1" sqref="A1750:XFD1750" start="0" length="0">
      <dxf>
        <alignment horizontal="center" vertical="center"/>
      </dxf>
    </rfmt>
    <rfmt sheetId="2" sqref="A174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748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74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74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74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74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748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74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48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48" start="0" length="0">
      <dxf>
        <numFmt numFmtId="167" formatCode="dd\.mm\.yyyy;@"/>
      </dxf>
    </rfmt>
    <rfmt sheetId="2" sqref="A174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749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749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749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749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749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749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749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49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49" start="0" length="0">
      <dxf>
        <numFmt numFmtId="167" formatCode="dd\.mm\.yyyy;@"/>
      </dxf>
    </rfmt>
    <rfmt sheetId="2" sqref="A175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750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750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750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750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750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750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750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50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50" start="0" length="0">
      <dxf>
        <numFmt numFmtId="167" formatCode="dd\.mm\.yyyy;@"/>
      </dxf>
    </rfmt>
  </rm>
  <rrc rId="3153" sId="2" ref="A1754:XFD1754" action="deleteRow">
    <undo index="65535" exp="area" ref3D="1" dr="$F$1:$F$1048576" dn="Z_F75A0FC8_0A1B_4DE0_9A32_5143F6752B3E_.wvu.Cols" sId="2"/>
    <rfmt sheetId="2" xfDxf="1" sqref="A1754:XFD1754" start="0" length="0">
      <dxf>
        <alignment horizontal="center" vertical="center"/>
      </dxf>
    </rfmt>
    <rfmt sheetId="2" sqref="A175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54" start="0" length="0">
      <dxf>
        <font>
          <sz val="10"/>
          <color auto="1"/>
          <name val="MS Sans Serif"/>
          <family val="2"/>
          <scheme val="none"/>
        </font>
      </dxf>
    </rfmt>
    <rfmt sheetId="2" sqref="C1754" start="0" length="0">
      <dxf>
        <alignment horizontal="general" vertical="bottom"/>
      </dxf>
    </rfmt>
    <rfmt sheetId="2" sqref="D1754" start="0" length="0">
      <dxf>
        <font>
          <sz val="10"/>
          <color auto="1"/>
          <name val="MS Sans Serif"/>
          <family val="2"/>
          <scheme val="none"/>
        </font>
      </dxf>
    </rfmt>
    <rfmt sheetId="2" sqref="E1754" start="0" length="0">
      <dxf>
        <font>
          <sz val="10"/>
          <color auto="1"/>
          <name val="MS Sans Serif"/>
          <family val="2"/>
          <scheme val="none"/>
        </font>
      </dxf>
    </rfmt>
    <rfmt sheetId="2" sqref="F1754" start="0" length="0">
      <dxf>
        <font>
          <sz val="10"/>
          <color auto="1"/>
          <name val="MS Sans Serif"/>
          <family val="2"/>
          <scheme val="none"/>
        </font>
      </dxf>
    </rfmt>
    <rfmt sheetId="2" sqref="G1754" start="0" length="0">
      <dxf>
        <font>
          <sz val="10"/>
          <color auto="1"/>
          <name val="MS Sans Serif"/>
          <family val="2"/>
          <scheme val="none"/>
        </font>
      </dxf>
    </rfmt>
    <rfmt sheetId="2" sqref="H1754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54" start="0" length="0">
      <dxf>
        <numFmt numFmtId="167" formatCode="dd\.mm\.yyyy;@"/>
      </dxf>
    </rfmt>
  </rrc>
  <rrc rId="3154" sId="2" ref="A1754:XFD1754" action="deleteRow">
    <undo index="65535" exp="area" ref3D="1" dr="$F$1:$F$1048576" dn="Z_F75A0FC8_0A1B_4DE0_9A32_5143F6752B3E_.wvu.Cols" sId="2"/>
    <rfmt sheetId="2" xfDxf="1" sqref="A1754:XFD1754" start="0" length="0">
      <dxf>
        <alignment horizontal="center" vertical="center"/>
      </dxf>
    </rfmt>
    <rfmt sheetId="2" sqref="A175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54" start="0" length="0">
      <dxf>
        <font>
          <sz val="10"/>
          <color auto="1"/>
          <name val="MS Sans Serif"/>
          <family val="2"/>
          <scheme val="none"/>
        </font>
      </dxf>
    </rfmt>
    <rfmt sheetId="2" sqref="C1754" start="0" length="0">
      <dxf>
        <alignment horizontal="general" vertical="bottom"/>
      </dxf>
    </rfmt>
    <rfmt sheetId="2" sqref="D1754" start="0" length="0">
      <dxf>
        <font>
          <sz val="10"/>
          <color auto="1"/>
          <name val="MS Sans Serif"/>
          <family val="2"/>
          <scheme val="none"/>
        </font>
      </dxf>
    </rfmt>
    <rfmt sheetId="2" sqref="E1754" start="0" length="0">
      <dxf>
        <font>
          <sz val="10"/>
          <color auto="1"/>
          <name val="MS Sans Serif"/>
          <family val="2"/>
          <scheme val="none"/>
        </font>
      </dxf>
    </rfmt>
    <rfmt sheetId="2" sqref="F1754" start="0" length="0">
      <dxf>
        <font>
          <sz val="10"/>
          <color auto="1"/>
          <name val="MS Sans Serif"/>
          <family val="2"/>
          <scheme val="none"/>
        </font>
      </dxf>
    </rfmt>
    <rfmt sheetId="2" sqref="G1754" start="0" length="0">
      <dxf>
        <font>
          <sz val="10"/>
          <color auto="1"/>
          <name val="MS Sans Serif"/>
          <family val="2"/>
          <scheme val="none"/>
        </font>
      </dxf>
    </rfmt>
    <rfmt sheetId="2" sqref="H1754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54" start="0" length="0">
      <dxf>
        <numFmt numFmtId="167" formatCode="dd\.mm\.yyyy;@"/>
      </dxf>
    </rfmt>
  </rrc>
  <rrc rId="3155" sId="2" ref="A1754:XFD1754" action="deleteRow">
    <undo index="65535" exp="area" ref3D="1" dr="$F$1:$F$1048576" dn="Z_F75A0FC8_0A1B_4DE0_9A32_5143F6752B3E_.wvu.Cols" sId="2"/>
    <rfmt sheetId="2" xfDxf="1" sqref="A1754:XFD1754" start="0" length="0">
      <dxf>
        <alignment horizontal="center" vertical="center"/>
      </dxf>
    </rfmt>
    <rfmt sheetId="2" sqref="A175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54" start="0" length="0">
      <dxf>
        <font>
          <sz val="10"/>
          <color auto="1"/>
          <name val="MS Sans Serif"/>
          <family val="2"/>
          <scheme val="none"/>
        </font>
      </dxf>
    </rfmt>
    <rfmt sheetId="2" sqref="C1754" start="0" length="0">
      <dxf>
        <alignment horizontal="general" vertical="bottom"/>
      </dxf>
    </rfmt>
    <rfmt sheetId="2" sqref="D1754" start="0" length="0">
      <dxf>
        <font>
          <sz val="10"/>
          <color auto="1"/>
          <name val="MS Sans Serif"/>
          <family val="2"/>
          <scheme val="none"/>
        </font>
      </dxf>
    </rfmt>
    <rfmt sheetId="2" sqref="E1754" start="0" length="0">
      <dxf>
        <font>
          <sz val="10"/>
          <color auto="1"/>
          <name val="MS Sans Serif"/>
          <family val="2"/>
          <scheme val="none"/>
        </font>
      </dxf>
    </rfmt>
    <rfmt sheetId="2" sqref="F1754" start="0" length="0">
      <dxf>
        <font>
          <sz val="10"/>
          <color auto="1"/>
          <name val="MS Sans Serif"/>
          <family val="2"/>
          <scheme val="none"/>
        </font>
      </dxf>
    </rfmt>
    <rfmt sheetId="2" sqref="G1754" start="0" length="0">
      <dxf>
        <font>
          <sz val="10"/>
          <color auto="1"/>
          <name val="MS Sans Serif"/>
          <family val="2"/>
          <scheme val="none"/>
        </font>
      </dxf>
    </rfmt>
    <rfmt sheetId="2" sqref="H1754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54" start="0" length="0">
      <dxf>
        <numFmt numFmtId="167" formatCode="dd\.mm\.yyyy;@"/>
      </dxf>
    </rfmt>
  </rrc>
  <rcc rId="3156" sId="2">
    <nc r="G1746">
      <f>IFERROR(IF(ISERROR(SEARCH("dfgg",$B1745)),IF(H1746="",G1745+ROUNDUP(VLOOKUP(D1746,Feuil2!$B$2:$C$250,2,FALSE)*6,0)/6/24,G1745+ROUNDUP(VLOOKUP(D1746,Feuil2!$B$2:$C$250,2,FALSE)*6,0)/6/24+$I$1),G1745+(11/12/24)),"")</f>
    </nc>
  </rcc>
  <rcc rId="3157" sId="2">
    <nc r="G1747">
      <f>IFERROR(IF(ISERROR(SEARCH("dfgg",$B1746)),IF(H1747="",G1746+ROUNDUP(VLOOKUP(D1747,Feuil2!$B$2:$C$250,2,FALSE)*6,0)/6/24,G1746+ROUNDUP(VLOOKUP(D1747,Feuil2!$B$2:$C$250,2,FALSE)*6,0)/6/24+$I$1),G1746+(11/12/24)),"")</f>
    </nc>
  </rcc>
  <rcc rId="3158" sId="2">
    <oc r="G1748">
      <f>IFERROR(IF(ISERROR(SEARCH("dfgg",$B1731)),IF(H1748="",G1731+ROUNDUP(VLOOKUP(D1748,Feuil2!$B$2:$C$250,2,FALSE)*6,0)/6/24,G1731+ROUNDUP(VLOOKUP(D1748,Feuil2!$B$2:$C$250,2,FALSE)*6,0)/6/24+$I$1),G1731+(11/12/24)),"")</f>
    </oc>
    <nc r="G1748">
      <f>IFERROR(IF(ISERROR(SEARCH("dfgg",$B1747)),IF(H1748="",G1747+ROUNDUP(VLOOKUP(D1748,Feuil2!$B$2:$C$250,2,FALSE)*6,0)/6/24,G1747+ROUNDUP(VLOOKUP(D1748,Feuil2!$B$2:$C$250,2,FALSE)*6,0)/6/24+$I$1),G1747+(11/12/24)),"")</f>
    </nc>
  </rcc>
  <rcc rId="3159" sId="2">
    <nc r="G1749">
      <f>IFERROR(IF(ISERROR(SEARCH("dfgg",$B1748)),IF(H1749="",G1748+ROUNDUP(VLOOKUP(D1749,Feuil2!$B$2:$C$250,2,FALSE)*6,0)/6/24,G1748+ROUNDUP(VLOOKUP(D1749,Feuil2!$B$2:$C$250,2,FALSE)*6,0)/6/24+$I$1),G1748+(11/12/24)),"")</f>
    </nc>
  </rcc>
  <rcc rId="3160" sId="2">
    <nc r="G1750">
      <f>IFERROR(IF(ISERROR(SEARCH("dfgg",$B1749)),IF(H1750="",G1749+ROUNDUP(VLOOKUP(D1750,Feuil2!$B$2:$C$250,2,FALSE)*6,0)/6/24,G1749+ROUNDUP(VLOOKUP(D1750,Feuil2!$B$2:$C$250,2,FALSE)*6,0)/6/24+$I$1),G1749+(11/12/24)),"")</f>
    </nc>
  </rcc>
  <rcc rId="3161" sId="2">
    <oc r="G1751">
      <f>IFERROR(IF(ISERROR(SEARCH("dfgg",$B1745)),IF(H1751="",G1745+ROUNDUP(VLOOKUP(D1751,Feuil2!$B$2:$C$250,2,FALSE)*6,0)/6/24,G1745+ROUNDUP(VLOOKUP(D1751,Feuil2!$B$2:$C$250,2,FALSE)*6,0)/6/24+$I$1),G1745+(11/12/24)),"")</f>
    </oc>
    <nc r="G1751">
      <f>IFERROR(IF(ISERROR(SEARCH("dfgg",$B1750)),IF(H1751="",G1750+ROUNDUP(VLOOKUP(D1751,Feuil2!$B$2:$C$250,2,FALSE)*6,0)/6/24,G1750+ROUNDUP(VLOOKUP(D1751,Feuil2!$B$2:$C$250,2,FALSE)*6,0)/6/24+$I$1),G1750+(11/12/24)),"")</f>
    </nc>
  </rcc>
  <rcc rId="3162" sId="2">
    <oc r="G1752">
      <f>IFERROR(IF(ISERROR(SEARCH("dfgg",$B1751)),IF(H1752="",G1751+ROUNDUP(VLOOKUP(D1752,Feuil2!$B$2:$C$250,2,FALSE)*6,0)/6/24,G1751+ROUNDUP(VLOOKUP(D1752,Feuil2!$B$2:$C$250,2,FALSE)*6,0)/6/24+$I$1),G1751+(11/12/24)),"")</f>
    </oc>
    <nc r="G1752">
      <f>IFERROR(IF(ISERROR(SEARCH("dfgg",$B1751)),IF(H1752="",G1751+ROUNDUP(VLOOKUP(D1752,Feuil2!$B$2:$C$250,2,FALSE)*6,0)/6/24,G1751+ROUNDUP(VLOOKUP(D1752,Feuil2!$B$2:$C$250,2,FALSE)*6,0)/6/24+$I$1),G1751+(11/12/24)),"")</f>
    </nc>
  </rcc>
  <rcc rId="3163" sId="2">
    <oc r="I1733" t="inlineStr">
      <is>
        <t>BESOIN 12.08</t>
      </is>
    </oc>
    <nc r="I1733" t="inlineStr">
      <is>
        <t>BESOIN 13.08</t>
      </is>
    </nc>
  </rcc>
  <rcc rId="3164" sId="2">
    <oc r="I1734" t="inlineStr">
      <is>
        <t>BESOIN 12.08</t>
      </is>
    </oc>
    <nc r="I1734" t="inlineStr">
      <is>
        <t>BESOIN 13.08</t>
      </is>
    </nc>
  </rcc>
  <rfmt sheetId="2" sqref="B1734" start="0" length="2147483647">
    <dxf>
      <font>
        <color auto="1"/>
      </font>
    </dxf>
  </rfmt>
  <rrc rId="3165" sId="2" ref="A1756:XFD1758" action="insertRow">
    <undo index="65535" exp="area" ref3D="1" dr="$F$1:$F$1048576" dn="Z_F75A0FC8_0A1B_4DE0_9A32_5143F6752B3E_.wvu.Cols" sId="2"/>
  </rrc>
  <rfmt sheetId="2" sqref="A1756" start="0" length="0">
    <dxf>
      <font>
        <b val="0"/>
        <sz val="18"/>
      </font>
      <fill>
        <patternFill patternType="none">
          <bgColor indexed="65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3166" sId="2" odxf="1" dxf="1">
    <nc r="B1756" t="inlineStr">
      <is>
        <t>SEMAINE</t>
      </is>
    </nc>
    <odxf>
      <font>
        <b val="0"/>
        <name val="MS Sans Serif"/>
      </font>
      <fill>
        <patternFill patternType="none">
          <bgColor indexed="65"/>
        </patternFill>
      </fill>
      <alignment horizontal="center" wrapText="0"/>
      <border outline="0">
        <left/>
        <top/>
        <bottom/>
      </border>
    </odxf>
    <ndxf>
      <font>
        <b/>
        <sz val="18"/>
        <name val="Verdana"/>
      </font>
      <fill>
        <patternFill patternType="solid">
          <bgColor theme="0"/>
        </patternFill>
      </fill>
      <alignment horizontal="right"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2" sqref="C1756" start="0" length="0">
    <dxf>
      <font>
        <b/>
        <sz val="18"/>
        <color rgb="FF000000"/>
        <name val="Verdana"/>
        <family val="2"/>
        <scheme val="none"/>
      </font>
      <fill>
        <patternFill patternType="solid">
          <bgColor theme="0"/>
        </patternFill>
      </fill>
      <alignment horizontal="left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D1756" start="0" length="0">
    <dxf>
      <font>
        <sz val="11"/>
        <color rgb="FF000000"/>
        <name val="Verdana"/>
      </font>
      <fill>
        <patternFill patternType="solid">
          <bgColor theme="0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E1756" start="0" length="0">
    <dxf>
      <font>
        <sz val="11"/>
        <color rgb="FF000000"/>
        <name val="Verdana"/>
      </font>
      <fill>
        <patternFill patternType="solid">
          <bgColor theme="0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F1756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0"/>
        </patternFill>
      </fill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756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0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H1756" start="0" length="0">
    <dxf>
      <numFmt numFmtId="21" formatCode="dd\-mmm"/>
      <fill>
        <patternFill patternType="solid">
          <bgColor theme="0"/>
        </patternFill>
      </fill>
      <border outline="0">
        <top style="thin">
          <color indexed="64"/>
        </top>
        <bottom style="thin">
          <color indexed="64"/>
        </bottom>
      </border>
    </dxf>
  </rfmt>
  <rfmt sheetId="2" sqref="I1756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167" sId="2" odxf="1" dxf="1">
    <nc r="J1756" t="inlineStr">
      <is>
        <t>DATE PROD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wrapText="0"/>
      <border outline="0">
        <bottom/>
      </border>
    </odxf>
    <ndxf>
      <font>
        <b/>
        <sz val="12"/>
        <color auto="1"/>
        <name val="MS Sans Serif"/>
        <family val="2"/>
        <scheme val="none"/>
      </font>
      <fill>
        <patternFill patternType="solid">
          <bgColor indexed="41"/>
        </patternFill>
      </fill>
      <alignment wrapText="1"/>
      <border outline="0">
        <bottom style="thin">
          <color indexed="64"/>
        </bottom>
      </border>
    </ndxf>
  </rcc>
  <rcc rId="3168" sId="2" odxf="1" dxf="1">
    <nc r="K1756" t="inlineStr">
      <is>
        <t>SITE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wrapText="0"/>
      <border outline="0">
        <right/>
        <bottom/>
      </border>
    </odxf>
    <ndxf>
      <font>
        <b/>
        <sz val="12"/>
        <color auto="1"/>
        <name val="MS Sans Serif"/>
        <family val="2"/>
        <scheme val="none"/>
      </font>
      <fill>
        <patternFill patternType="solid">
          <bgColor indexed="41"/>
        </patternFill>
      </fill>
      <alignment wrapText="1"/>
      <border outline="0">
        <right style="thin">
          <color indexed="64"/>
        </right>
        <bottom style="thin">
          <color indexed="64"/>
        </bottom>
      </border>
    </ndxf>
  </rcc>
  <rcc rId="3169" sId="2" odxf="1" dxf="1">
    <nc r="L1756" t="inlineStr">
      <is>
        <t>Comm.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wrapText="0"/>
      <border outline="0">
        <right/>
        <bottom/>
      </border>
    </odxf>
    <ndxf>
      <font>
        <b/>
        <sz val="12"/>
        <color auto="1"/>
        <name val="MS Sans Serif"/>
        <family val="2"/>
        <scheme val="none"/>
      </font>
      <fill>
        <patternFill patternType="solid">
          <bgColor indexed="41"/>
        </patternFill>
      </fill>
      <alignment wrapText="1"/>
      <border outline="0">
        <right style="thin">
          <color indexed="64"/>
        </right>
        <bottom style="thin">
          <color indexed="64"/>
        </bottom>
      </border>
    </ndxf>
  </rcc>
  <rfmt sheetId="2" sqref="A1757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757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757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cc rId="3170" sId="2" odxf="1" dxf="1">
    <nc r="D1757" t="inlineStr">
      <is>
        <t>lundi</t>
      </is>
    </nc>
    <odxf>
      <font>
        <b val="0"/>
        <name val="MS Sans Serif"/>
      </font>
      <fill>
        <patternFill patternType="none">
          <bgColor indexed="65"/>
        </patternFill>
      </fill>
      <border outline="0">
        <bottom/>
      </border>
    </odxf>
    <ndxf>
      <font>
        <b/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ndxf>
  </rcc>
  <rfmt sheetId="2" sqref="E1757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757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757" start="0" length="0">
    <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H1757" start="0" length="0"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I1757" start="0" length="0">
    <dxf>
      <font>
        <b/>
        <sz val="12"/>
        <color auto="1"/>
        <name val="MS Sans Serif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A1758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758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758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cc rId="3171" sId="2" odxf="1" dxf="1">
    <nc r="D1758" t="inlineStr">
      <is>
        <t>lundi</t>
      </is>
    </nc>
    <odxf>
      <font>
        <b val="0"/>
        <name val="MS Sans Serif"/>
      </font>
      <fill>
        <patternFill patternType="none">
          <bgColor indexed="65"/>
        </patternFill>
      </fill>
      <border outline="0">
        <bottom/>
      </border>
    </odxf>
    <ndxf>
      <font>
        <b/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ndxf>
  </rcc>
  <rfmt sheetId="2" sqref="E1758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758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758" start="0" length="0">
    <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H175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58" start="0" length="0">
    <dxf>
      <font>
        <b/>
        <sz val="12"/>
        <color auto="1"/>
        <name val="MS Sans Serif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A1759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172" sId="2" odxf="1" dxf="1">
    <nc r="B1759" t="inlineStr">
      <is>
        <t>SCE Framboise C3 PALL/35143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3173" sId="2" odxf="1" dxf="1">
    <nc r="C1759">
      <v>3313758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3174" sId="2" odxf="1" dxf="1">
    <nc r="D1759">
      <v>22000492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3175" sId="2" odxf="1" dxf="1">
    <nc r="E1759">
      <v>1600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59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59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59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59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60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176" sId="2" odxf="1" dxf="1">
    <nc r="B1760" t="inlineStr">
      <is>
        <t>SCE Caramel BS C10 PALL/35135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3177" sId="2" odxf="1" dxf="1">
    <nc r="C1760">
      <v>3387677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3178" sId="2" odxf="1" dxf="1">
    <nc r="D1760">
      <v>22000445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3179" sId="2" odxf="1" dxf="1">
    <nc r="E1760">
      <v>1100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60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60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60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60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61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180" sId="2" odxf="1" dxf="1">
    <nc r="B1761" t="inlineStr">
      <is>
        <t>SCE Caramel BS C10 PALL/35135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3181" sId="2" odxf="1" dxf="1">
    <nc r="C1761">
      <v>3387678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3182" sId="2" odxf="1" dxf="1">
    <nc r="D1761">
      <v>22000445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3183" sId="2" odxf="1" dxf="1">
    <nc r="E1761">
      <v>1100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61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61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61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61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62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184" sId="2" odxf="1" dxf="1">
    <nc r="B1762" t="inlineStr">
      <is>
        <t>SCE Caramel BS C5 FUT /0371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3185" sId="2" odxf="1" dxf="1">
    <nc r="C1762">
      <v>3313770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3186" sId="2" odxf="1" dxf="1">
    <nc r="D1762">
      <v>22000523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3187" sId="2" odxf="1" dxf="1">
    <nc r="E1762">
      <v>1250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62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62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62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62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64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188" sId="2" odxf="1" dxf="1">
    <nc r="B1764" t="inlineStr">
      <is>
        <t>SCE Chocolat C9 PALL/0334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3189" sId="2" odxf="1" dxf="1">
    <nc r="C1764">
      <v>3347282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3190" sId="2" odxf="1" dxf="1">
    <nc r="D1764">
      <v>22000057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3191" sId="2" odxf="1" dxf="1">
    <nc r="E1764">
      <v>1450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64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64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64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64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65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192" sId="2" odxf="1" dxf="1">
    <nc r="B1765" t="inlineStr">
      <is>
        <t>SCE Chocolat C9 PALL/0334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3193" sId="2" odxf="1" dxf="1">
    <nc r="C1765">
      <v>3363325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3194" sId="2" odxf="1" dxf="1">
    <nc r="D1765">
      <v>22000057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3195" sId="2" odxf="1" dxf="1">
    <nc r="E1765">
      <v>1450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65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65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65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65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66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196" sId="2" odxf="1" dxf="1">
    <nc r="B1766" t="inlineStr">
      <is>
        <t>SCE Chocolat C9 PALL/0334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3197" sId="2" odxf="1" dxf="1">
    <nc r="C1766">
      <v>3363326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3198" sId="2" odxf="1" dxf="1">
    <nc r="D1766">
      <v>22000057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3199" sId="2" odxf="1" dxf="1">
    <nc r="E1766">
      <v>1450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66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66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66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66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67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200" sId="2" odxf="1" dxf="1">
    <nc r="B1767" t="inlineStr">
      <is>
        <t>SCE Chocolat C9 PALL/0334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3201" sId="2" odxf="1" dxf="1">
    <nc r="C1767">
      <v>3387637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3202" sId="2" odxf="1" dxf="1">
    <nc r="D1767">
      <v>22000057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3203" sId="2" odxf="1" dxf="1">
    <nc r="E1767">
      <v>1450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67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67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67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67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68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768" start="0" length="0">
    <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dxf>
  </rfmt>
  <rfmt sheetId="2" sqref="C1768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dxf>
  </rfmt>
  <rfmt sheetId="2" sqref="D1768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dxf>
  </rfmt>
  <rfmt sheetId="2" sqref="E1768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dxf>
  </rfmt>
  <rfmt sheetId="2" sqref="F1768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68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68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68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70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204" sId="2" odxf="1" dxf="1">
    <nc r="B1770" t="inlineStr">
      <is>
        <t>Enrob Buche Vanille&amp;Tonka PALL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3205" sId="2" odxf="1" dxf="1">
    <nc r="C1770">
      <v>3302313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3206" sId="2" odxf="1" dxf="1">
    <nc r="D1770">
      <v>22000666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3207" sId="2" odxf="1" dxf="1">
    <nc r="E1770">
      <v>1300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70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70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70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70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71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208" sId="2" odxf="1" dxf="1">
    <nc r="B1771" t="inlineStr">
      <is>
        <t>Enrob Buche Vanille&amp;Tonka PALL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3209" sId="2" odxf="1" dxf="1">
    <nc r="C1771">
      <v>3302314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3210" sId="2" odxf="1" dxf="1">
    <nc r="D1771">
      <v>22000666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3211" sId="2" odxf="1" dxf="1">
    <nc r="E1771">
      <v>1300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71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71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71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71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72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772" start="0" length="0">
    <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dxf>
  </rfmt>
  <rfmt sheetId="2" sqref="C1772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dxf>
  </rfmt>
  <rfmt sheetId="2" sqref="D1772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dxf>
  </rfmt>
  <rfmt sheetId="2" sqref="E1772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dxf>
  </rfmt>
  <rfmt sheetId="2" sqref="F1772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72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72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72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74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212" sId="2" odxf="1" dxf="1">
    <nc r="B1774" t="inlineStr">
      <is>
        <t>SCE Chocolat C10 PALL /35595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3213" sId="2" odxf="1" dxf="1">
    <nc r="C1774">
      <v>3313778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3214" sId="2" odxf="1" dxf="1">
    <nc r="D1774">
      <v>22000681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3215" sId="2" odxf="1" dxf="1">
    <nc r="E1774">
      <v>1600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74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74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74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74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75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216" sId="2" odxf="1" dxf="1">
    <nc r="B1775" t="inlineStr">
      <is>
        <t>SCE Chocolat C10 PALL /35595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3217" sId="2" odxf="1" dxf="1">
    <nc r="C1775">
      <v>3332387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3218" sId="2" odxf="1" dxf="1">
    <nc r="D1775">
      <v>22000681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3219" sId="2" odxf="1" dxf="1">
    <nc r="E1775">
      <v>1600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75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75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75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75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76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220" sId="2" odxf="1" dxf="1">
    <nc r="B1776" t="inlineStr">
      <is>
        <t>SCE Chocolat C10 PALL /35595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3221" sId="2" odxf="1" dxf="1">
    <nc r="C1776">
      <v>3332388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3222" sId="2" odxf="1" dxf="1">
    <nc r="D1776">
      <v>22000681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3223" sId="2" odxf="1" dxf="1">
    <nc r="E1776">
      <v>1600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76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76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76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76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77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224" sId="2" odxf="1" dxf="1">
    <nc r="B1777" t="inlineStr">
      <is>
        <t>SCE Cacao C10 PALL/36425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ndxf>
  </rcc>
  <rcc rId="3225" sId="2" odxf="1" dxf="1">
    <nc r="C1777">
      <v>3387715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ndxf>
  </rcc>
  <rcc rId="3226" sId="2" odxf="1" dxf="1">
    <nc r="D1777">
      <v>22000652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cc rId="3227" sId="2" odxf="1" dxf="1">
    <nc r="E1777">
      <v>1300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ndxf>
  </rcc>
  <rfmt sheetId="2" sqref="F1777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77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77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77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78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778" start="0" length="0">
    <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dxf>
  </rfmt>
  <rfmt sheetId="2" sqref="C1778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dxf>
  </rfmt>
  <rfmt sheetId="2" sqref="D1778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dxf>
  </rfmt>
  <rfmt sheetId="2" sqref="E1778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dxf>
  </rfmt>
  <rfmt sheetId="2" sqref="F1778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78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78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78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3228" sId="2" ref="A1764:XFD1765" action="insertRow">
    <undo index="65535" exp="area" ref3D="1" dr="$F$1:$F$1048576" dn="Z_F75A0FC8_0A1B_4DE0_9A32_5143F6752B3E_.wvu.Cols" sId="2"/>
  </rrc>
  <rfmt sheetId="2" sqref="A1764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764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764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fmt sheetId="2" sqref="D1764" start="0" length="0">
    <dxf>
      <font>
        <b/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E1764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764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764" start="0" length="0">
    <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H1764" start="0" length="0"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I1764" start="0" length="0">
    <dxf>
      <font>
        <b/>
        <sz val="12"/>
        <color auto="1"/>
        <name val="MS Sans Serif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A1765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765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765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fmt sheetId="2" sqref="D1765" start="0" length="0">
    <dxf>
      <font>
        <b/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E1765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765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765" start="0" length="0">
    <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H176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65" start="0" length="0">
    <dxf>
      <font>
        <b/>
        <sz val="12"/>
        <color auto="1"/>
        <name val="MS Sans Serif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A1763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763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763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cc rId="3229" sId="2" odxf="1" dxf="1">
    <nc r="D1763" t="inlineStr">
      <is>
        <t>lundi</t>
      </is>
    </nc>
    <ndxf>
      <font>
        <b/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ndxf>
  </rcc>
  <rfmt sheetId="2" sqref="E1763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763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763" start="0" length="0">
    <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H176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63" start="0" length="0">
    <dxf>
      <font>
        <b/>
        <sz val="12"/>
        <color auto="1"/>
        <name val="MS Sans Serif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rc rId="3230" sId="2" ref="A1772:XFD1773" action="insertRow">
    <undo index="65535" exp="area" ref3D="1" dr="$F$1:$F$1048576" dn="Z_F75A0FC8_0A1B_4DE0_9A32_5143F6752B3E_.wvu.Cols" sId="2"/>
  </rrc>
  <rrc rId="3231" sId="2" ref="A1778:XFD1779" action="insertRow">
    <undo index="65535" exp="area" ref3D="1" dr="$F$1:$F$1048576" dn="Z_F75A0FC8_0A1B_4DE0_9A32_5143F6752B3E_.wvu.Cols" sId="2"/>
  </rrc>
  <rfmt sheetId="2" sqref="A1771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771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771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fmt sheetId="2" sqref="D1771" start="0" length="0">
    <dxf>
      <font>
        <b/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E1771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771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771" start="0" length="0">
    <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H177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71" start="0" length="0">
    <dxf>
      <font>
        <b/>
        <sz val="12"/>
        <color auto="1"/>
        <name val="MS Sans Serif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A1772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772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772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fmt sheetId="2" sqref="D1772" start="0" length="0">
    <dxf>
      <font>
        <b/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E1772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772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772" start="0" length="0">
    <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H1772" start="0" length="0"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I1772" start="0" length="0">
    <dxf>
      <font>
        <b/>
        <sz val="12"/>
        <color auto="1"/>
        <name val="MS Sans Serif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A1773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773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773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fmt sheetId="2" sqref="D1773" start="0" length="0">
    <dxf>
      <font>
        <b/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E1773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773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773" start="0" length="0">
    <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H177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73" start="0" length="0">
    <dxf>
      <font>
        <b/>
        <sz val="12"/>
        <color auto="1"/>
        <name val="MS Sans Serif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A1777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777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777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fmt sheetId="2" sqref="D1777" start="0" length="0">
    <dxf>
      <font>
        <b/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E1777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777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777" start="0" length="0">
    <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H177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77" start="0" length="0">
    <dxf>
      <font>
        <b/>
        <sz val="12"/>
        <color auto="1"/>
        <name val="MS Sans Serif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A1778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778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778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fmt sheetId="2" sqref="D1778" start="0" length="0">
    <dxf>
      <font>
        <b/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E1778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778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778" start="0" length="0">
    <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H1778" start="0" length="0"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I1778" start="0" length="0">
    <dxf>
      <font>
        <b/>
        <sz val="12"/>
        <color auto="1"/>
        <name val="MS Sans Serif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A1779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779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779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fmt sheetId="2" sqref="D1779" start="0" length="0">
    <dxf>
      <font>
        <b/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E1779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779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779" start="0" length="0">
    <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H177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79" start="0" length="0">
    <dxf>
      <font>
        <b/>
        <sz val="12"/>
        <color auto="1"/>
        <name val="MS Sans Serif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cc rId="3232" sId="2">
    <nc r="D1764" t="inlineStr">
      <is>
        <t>mardi</t>
      </is>
    </nc>
  </rcc>
  <rcc rId="3233" sId="2">
    <nc r="D1765" t="inlineStr">
      <is>
        <t>mardi</t>
      </is>
    </nc>
  </rcc>
  <rcc rId="3234" sId="2">
    <nc r="D1771" t="inlineStr">
      <is>
        <t>mardi</t>
      </is>
    </nc>
  </rcc>
  <rcc rId="3235" sId="2">
    <nc r="D1772" t="inlineStr">
      <is>
        <t>mercredi</t>
      </is>
    </nc>
  </rcc>
  <rcc rId="3236" sId="2">
    <nc r="D1773" t="inlineStr">
      <is>
        <t>mercredi</t>
      </is>
    </nc>
  </rcc>
  <rcc rId="3237" sId="2">
    <nc r="D1777" t="inlineStr">
      <is>
        <t>mercredi</t>
      </is>
    </nc>
  </rcc>
  <rcc rId="3238" sId="2">
    <nc r="D1778" t="inlineStr">
      <is>
        <t>jeudi</t>
      </is>
    </nc>
  </rcc>
  <rcc rId="3239" sId="2">
    <nc r="D1779" t="inlineStr">
      <is>
        <t>jeudi</t>
      </is>
    </nc>
  </rcc>
  <rfmt sheetId="2" sqref="A1785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785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785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cc rId="3240" sId="2" odxf="1" dxf="1">
    <nc r="D1785" t="inlineStr">
      <is>
        <t>jeudi</t>
      </is>
    </nc>
    <odxf>
      <font>
        <b val="0"/>
        <name val="MS Sans Serif"/>
      </font>
      <fill>
        <patternFill patternType="none">
          <bgColor indexed="65"/>
        </patternFill>
      </fill>
      <border outline="0">
        <bottom/>
      </border>
    </odxf>
    <ndxf>
      <font>
        <b/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ndxf>
  </rcc>
  <rfmt sheetId="2" sqref="E1785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785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785" start="0" length="0">
    <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H178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85" start="0" length="0">
    <dxf>
      <font>
        <b/>
        <sz val="12"/>
        <color auto="1"/>
        <name val="MS Sans Serif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A1786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786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786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fmt sheetId="2" sqref="D1786" start="0" length="0">
    <dxf>
      <font>
        <b/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E1786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786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786" start="0" length="0">
    <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H178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86" start="0" length="0">
    <dxf>
      <font>
        <b/>
        <sz val="12"/>
        <color auto="1"/>
        <name val="MS Sans Serif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A1788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788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788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fmt sheetId="2" sqref="D1788" start="0" length="0">
    <dxf>
      <font>
        <b/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E1788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788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788" start="0" length="0">
    <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H178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88" start="0" length="0">
    <dxf>
      <font>
        <b/>
        <sz val="12"/>
        <color auto="1"/>
        <name val="MS Sans Serif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A1787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787" start="0" length="0">
    <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dxf>
  </rfmt>
  <rfmt sheetId="2" sqref="C1787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dxf>
  </rfmt>
  <rfmt sheetId="2" sqref="D1787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dxf>
  </rfmt>
  <rfmt sheetId="2" sqref="E1787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dxf>
  </rfmt>
  <rfmt sheetId="2" sqref="F1787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787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87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87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241" sId="2">
    <nc r="D1786" t="inlineStr">
      <is>
        <t>vendredi</t>
      </is>
    </nc>
  </rcc>
  <rcc rId="3242" sId="2">
    <nc r="D1788" t="inlineStr">
      <is>
        <t>vendredi</t>
      </is>
    </nc>
  </rcc>
  <rfmt sheetId="2" sqref="I1757" start="0" length="0">
    <dxf>
      <fill>
        <patternFill patternType="solid">
          <bgColor theme="6" tint="0.59999389629810485"/>
        </patternFill>
      </fill>
      <border outline="0">
        <top style="thin">
          <color indexed="64"/>
        </top>
      </border>
    </dxf>
  </rfmt>
  <rfmt sheetId="2" sqref="I1758" start="0" length="0">
    <dxf>
      <fill>
        <patternFill patternType="solid">
          <bgColor theme="6" tint="0.59999389629810485"/>
        </patternFill>
      </fill>
      <border outline="0">
        <top style="thin">
          <color indexed="64"/>
        </top>
      </border>
    </dxf>
  </rfmt>
  <rfmt sheetId="2" sqref="I1763" start="0" length="0">
    <dxf>
      <fill>
        <patternFill patternType="solid">
          <bgColor theme="6" tint="0.59999389629810485"/>
        </patternFill>
      </fill>
      <border outline="0">
        <top style="thin">
          <color indexed="64"/>
        </top>
      </border>
    </dxf>
  </rfmt>
  <rfmt sheetId="2" sqref="I1764" start="0" length="0">
    <dxf>
      <fill>
        <patternFill patternType="solid">
          <bgColor theme="6" tint="0.59999389629810485"/>
        </patternFill>
      </fill>
      <border outline="0">
        <top style="thin">
          <color indexed="64"/>
        </top>
      </border>
    </dxf>
  </rfmt>
  <rfmt sheetId="2" sqref="I1765" start="0" length="0">
    <dxf>
      <fill>
        <patternFill patternType="solid">
          <bgColor theme="6" tint="0.59999389629810485"/>
        </patternFill>
      </fill>
      <border outline="0">
        <top style="thin">
          <color indexed="64"/>
        </top>
      </border>
    </dxf>
  </rfmt>
  <rfmt sheetId="2" sqref="I1771" start="0" length="0">
    <dxf>
      <fill>
        <patternFill patternType="solid">
          <bgColor theme="6" tint="0.59999389629810485"/>
        </patternFill>
      </fill>
      <border outline="0">
        <top style="thin">
          <color indexed="64"/>
        </top>
      </border>
    </dxf>
  </rfmt>
  <rfmt sheetId="2" sqref="I1772" start="0" length="0">
    <dxf>
      <fill>
        <patternFill patternType="solid">
          <bgColor theme="6" tint="0.59999389629810485"/>
        </patternFill>
      </fill>
      <border outline="0">
        <top style="thin">
          <color indexed="64"/>
        </top>
      </border>
    </dxf>
  </rfmt>
  <rfmt sheetId="2" sqref="I1773" start="0" length="0">
    <dxf>
      <fill>
        <patternFill patternType="solid">
          <bgColor theme="6" tint="0.59999389629810485"/>
        </patternFill>
      </fill>
      <border outline="0">
        <top style="thin">
          <color indexed="64"/>
        </top>
      </border>
    </dxf>
  </rfmt>
  <rfmt sheetId="2" sqref="I1777" start="0" length="0">
    <dxf>
      <fill>
        <patternFill patternType="solid">
          <bgColor theme="6" tint="0.59999389629810485"/>
        </patternFill>
      </fill>
      <border outline="0">
        <top style="thin">
          <color indexed="64"/>
        </top>
      </border>
    </dxf>
  </rfmt>
  <rfmt sheetId="2" sqref="I1778" start="0" length="0">
    <dxf>
      <fill>
        <patternFill patternType="solid">
          <bgColor theme="6" tint="0.59999389629810485"/>
        </patternFill>
      </fill>
      <border outline="0">
        <top style="thin">
          <color indexed="64"/>
        </top>
      </border>
    </dxf>
  </rfmt>
  <rfmt sheetId="2" sqref="I1779" start="0" length="0">
    <dxf>
      <fill>
        <patternFill patternType="solid">
          <bgColor theme="6" tint="0.59999389629810485"/>
        </patternFill>
      </fill>
      <border outline="0">
        <top style="thin">
          <color indexed="64"/>
        </top>
      </border>
    </dxf>
  </rfmt>
  <rfmt sheetId="2" sqref="I1785" start="0" length="0">
    <dxf>
      <fill>
        <patternFill patternType="solid">
          <bgColor theme="6" tint="0.59999389629810485"/>
        </patternFill>
      </fill>
      <border outline="0">
        <top style="thin">
          <color indexed="64"/>
        </top>
      </border>
    </dxf>
  </rfmt>
  <rfmt sheetId="2" sqref="I1786" start="0" length="0">
    <dxf>
      <fill>
        <patternFill patternType="solid">
          <bgColor theme="6" tint="0.59999389629810485"/>
        </patternFill>
      </fill>
      <border outline="0">
        <top style="thin">
          <color indexed="64"/>
        </top>
      </border>
    </dxf>
  </rfmt>
  <rfmt sheetId="2" sqref="I1788" start="0" length="0">
    <dxf>
      <fill>
        <patternFill patternType="solid">
          <bgColor theme="6" tint="0.59999389629810485"/>
        </patternFill>
      </fill>
      <border outline="0">
        <top style="thin">
          <color indexed="64"/>
        </top>
      </border>
    </dxf>
  </rfmt>
  <rm rId="3243" sheetId="2" source="H1762" destination="H1761" sourceSheetId="2">
    <rfmt sheetId="2" sqref="H1761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3244" sId="2" numFmtId="23">
    <nc r="G1757">
      <v>43689.208333333336</v>
    </nc>
  </rcc>
  <rcc rId="3245" sId="2" numFmtId="23">
    <nc r="G1758">
      <v>43689.3125</v>
    </nc>
  </rcc>
  <rcc rId="3246" sId="2" numFmtId="23">
    <nc r="G1763">
      <v>43689.875</v>
    </nc>
  </rcc>
  <rcc rId="3247" sId="2" numFmtId="23">
    <nc r="G1764">
      <v>43690.208333333336</v>
    </nc>
  </rcc>
  <rcc rId="3248" sId="2" numFmtId="23">
    <nc r="G1765">
      <v>43690.3125</v>
    </nc>
  </rcc>
  <rcc rId="3249" sId="2" numFmtId="23">
    <nc r="G1771">
      <v>43690.875</v>
    </nc>
  </rcc>
  <rcc rId="3250" sId="2" numFmtId="23">
    <nc r="G1772">
      <v>43691.208333333336</v>
    </nc>
  </rcc>
  <rcc rId="3251" sId="2" numFmtId="23">
    <nc r="G1773">
      <v>43691.3125</v>
    </nc>
  </rcc>
  <rcc rId="3252" sId="2" numFmtId="23">
    <nc r="G1777">
      <v>43691.875</v>
    </nc>
  </rcc>
  <rcc rId="3253" sId="2" numFmtId="23">
    <nc r="G1778">
      <v>43692.208333333336</v>
    </nc>
  </rcc>
  <rcc rId="3254" sId="2" numFmtId="23">
    <nc r="G1779">
      <v>43692.3125</v>
    </nc>
  </rcc>
  <rcc rId="3255" sId="2" numFmtId="23">
    <nc r="G1785">
      <v>43692.875</v>
    </nc>
  </rcc>
  <rcc rId="3256" sId="2" numFmtId="23">
    <nc r="G1786">
      <v>43693.208333333336</v>
    </nc>
  </rcc>
  <rcc rId="3257" sId="2" numFmtId="23">
    <nc r="G1788">
      <v>43693.875</v>
    </nc>
  </rcc>
  <rcc rId="3258" sId="2">
    <nc r="G1759">
      <f>IFERROR(IF(ISERROR(SEARCH("dfgg",$B1758)),IF(H1759="",G1758+ROUNDUP(VLOOKUP(D1759,Feuil2!$B$2:$C$250,2,FALSE)*6,0)/6/24,G1758+ROUNDUP(VLOOKUP(D1759,Feuil2!$B$2:$C$250,2,FALSE)*6,0)/6/24+$I$1),G1758+(11/12/24)),"")</f>
    </nc>
  </rcc>
  <rcc rId="3259" sId="2">
    <nc r="G1766">
      <f>IFERROR(IF(ISERROR(SEARCH("dfgg",$B1765)),IF(H1766="",G1765+ROUNDUP(VLOOKUP(D1766,Feuil2!$B$2:$C$250,2,FALSE)*6,0)/6/24,G1765+ROUNDUP(VLOOKUP(D1766,Feuil2!$B$2:$C$250,2,FALSE)*6,0)/6/24+$I$1),G1765+(11/12/24)),"")</f>
    </nc>
  </rcc>
  <rcc rId="3260" sId="2">
    <nc r="G1780">
      <f>IFERROR(IF(ISERROR(SEARCH("dfgg",$B1779)),IF(H1780="",G1779+ROUNDUP(VLOOKUP(D1780,Feuil2!$B$2:$C$250,2,FALSE)*6,0)/6/24,G1779+ROUNDUP(VLOOKUP(D1780,Feuil2!$B$2:$C$250,2,FALSE)*6,0)/6/24+$I$1),G1779+(11/12/24)),"")</f>
    </nc>
  </rcc>
  <rcc rId="3261" sId="2">
    <nc r="G1781">
      <f>IFERROR(IF(ISERROR(SEARCH("dfgg",$B1780)),IF(H1781="",G1780+ROUNDUP(VLOOKUP(D1781,Feuil2!$B$2:$C$250,2,FALSE)*6,0)/6/24,G1780+ROUNDUP(VLOOKUP(D1781,Feuil2!$B$2:$C$250,2,FALSE)*6,0)/6/24+$I$1),G1780+(11/12/24)),"")</f>
    </nc>
  </rcc>
  <rcc rId="3262" sId="3">
    <nc r="B207">
      <v>22000666</v>
    </nc>
  </rcc>
  <rcc rId="3263" sId="3">
    <nc r="C207">
      <v>2.5</v>
    </nc>
  </rcc>
  <rrc rId="3264" sId="2" ref="A1760:XFD1760" action="insertRow">
    <undo index="65535" exp="area" ref3D="1" dr="$F$1:$F$1048576" dn="Z_F75A0FC8_0A1B_4DE0_9A32_5143F6752B3E_.wvu.Cols" sId="2"/>
  </rrc>
  <rfmt sheetId="2" sqref="B1760" start="0" length="0">
    <dxf>
      <font>
        <b/>
        <sz val="12"/>
        <color rgb="FFFF0000"/>
        <name val="MS Sans Serif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C1760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</dxf>
  </rfmt>
  <rcc rId="3265" sId="2" odxf="1" dxf="1">
    <nc r="D1760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</ndxf>
  </rcc>
  <rfmt sheetId="2" sqref="E1760" start="0" length="0">
    <dxf>
      <fill>
        <patternFill>
          <bgColor theme="4" tint="0.59999389629810485"/>
        </patternFill>
      </fill>
    </dxf>
  </rfmt>
  <rfmt sheetId="2" sqref="F1760" start="0" length="0">
    <dxf>
      <fill>
        <patternFill patternType="solid">
          <bgColor theme="4" tint="0.59999389629810485"/>
        </patternFill>
      </fill>
    </dxf>
  </rfmt>
  <rfmt sheetId="2" sqref="H1760" start="0" length="0">
    <dxf>
      <numFmt numFmtId="0" formatCode="General"/>
    </dxf>
  </rfmt>
  <rcc rId="3266" sId="2">
    <nc r="J1760" t="inlineStr">
      <is>
        <t/>
      </is>
    </nc>
  </rcc>
  <rcc rId="3267" sId="2">
    <nc r="K1760" t="inlineStr">
      <is>
        <t/>
      </is>
    </nc>
  </rcc>
  <rfmt sheetId="2" sqref="L1760" start="0" length="0">
    <dxf>
      <numFmt numFmtId="19" formatCode="dd/mm/yyyy"/>
    </dxf>
  </rfmt>
  <rrc rId="3268" sId="2" ref="A1763:XFD1763" action="insertRow">
    <undo index="65535" exp="area" ref3D="1" dr="$F$1:$F$1048576" dn="Z_F75A0FC8_0A1B_4DE0_9A32_5143F6752B3E_.wvu.Cols" sId="2"/>
  </rrc>
  <rfmt sheetId="2" sqref="B1763" start="0" length="0">
    <dxf>
      <font>
        <b/>
        <sz val="12"/>
        <color rgb="FFFF0000"/>
        <name val="Verdana"/>
      </font>
      <fill>
        <patternFill>
          <bgColor theme="9" tint="0.59999389629810485"/>
        </patternFill>
      </fill>
    </dxf>
  </rfmt>
  <rfmt sheetId="2" sqref="C1763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</dxf>
  </rfmt>
  <rcc rId="3269" sId="2" odxf="1" dxf="1">
    <nc r="D1763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000000"/>
        <name val="Verdana"/>
      </font>
      <fill>
        <patternFill>
          <bgColor theme="9" tint="0.59999389629810485"/>
        </patternFill>
      </fill>
    </ndxf>
  </rcc>
  <rfmt sheetId="2" sqref="E1763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</dxf>
  </rfmt>
  <rfmt sheetId="2" sqref="F1763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fmt sheetId="2" sqref="H176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63" start="0" length="0">
    <dxf>
      <font>
        <sz val="12"/>
        <name val="MS Sans Serif"/>
      </font>
    </dxf>
  </rfmt>
  <rcc rId="3270" sId="2">
    <nc r="G1760">
      <f>IFERROR(IF(ISERROR(SEARCH("dfgg",$B1759)),IF(H1760="",G1759+ROUNDUP(VLOOKUP(D1760,Feuil2!$B$2:$C$250,2,FALSE)*6,0)/6/24,G1759+ROUNDUP(VLOOKUP(D1760,Feuil2!$B$2:$C$250,2,FALSE)*6,0)/6/24+$I$1),G1759+(11/12/24)),"")</f>
    </nc>
  </rcc>
  <rcc rId="3271" sId="2">
    <nc r="G1761">
      <f>IFERROR(IF(ISERROR(SEARCH("dfgg",$B1760)),IF(H1761="",G1760+ROUNDUP(VLOOKUP(D1761,Feuil2!$B$2:$C$250,2,FALSE)*6,0)/6/24,G1760+ROUNDUP(VLOOKUP(D1761,Feuil2!$B$2:$C$250,2,FALSE)*6,0)/6/24+$I$1),G1760+(11/12/24)),"")</f>
    </nc>
  </rcc>
  <rcc rId="3272" sId="2">
    <nc r="G1762">
      <f>IFERROR(IF(ISERROR(SEARCH("dfgg",$B1761)),IF(H1762="",G1761+ROUNDUP(VLOOKUP(D1762,Feuil2!$B$2:$C$250,2,FALSE)*6,0)/6/24,G1761+ROUNDUP(VLOOKUP(D1762,Feuil2!$B$2:$C$250,2,FALSE)*6,0)/6/24+$I$1),G1761+(11/12/24)),"")</f>
    </nc>
  </rcc>
  <rcc rId="3273" sId="2">
    <nc r="G1763">
      <f>IFERROR(IF(ISERROR(SEARCH("dfgg",$B1762)),IF(H1763="",G1762+ROUNDUP(VLOOKUP(D1763,Feuil2!$B$2:$C$250,2,FALSE)*6,0)/6/24,G1762+ROUNDUP(VLOOKUP(D1763,Feuil2!$B$2:$C$250,2,FALSE)*6,0)/6/24+$I$1),G1762+(11/12/24)),"")</f>
    </nc>
  </rcc>
  <rcc rId="3274" sId="2">
    <nc r="G1764">
      <f>IFERROR(IF(ISERROR(SEARCH("dfgg",$B1763)),IF(H1764="",G1763+ROUNDUP(VLOOKUP(D1764,Feuil2!$B$2:$C$250,2,FALSE)*6,0)/6/24,G1763+ROUNDUP(VLOOKUP(D1764,Feuil2!$B$2:$C$250,2,FALSE)*6,0)/6/24+$I$1),G1763+(11/12/24)),"")</f>
    </nc>
  </rcc>
  <rfmt sheetId="2" sqref="B1764:F1764" start="0" length="0">
    <dxf>
      <border>
        <bottom style="thin">
          <color indexed="64"/>
        </bottom>
      </border>
    </dxf>
  </rfmt>
  <rcc rId="3275" sId="2" odxf="1" dxf="1">
    <nc r="B1772" t="inlineStr">
      <is>
        <t>SCE Chocolat C9 PALL/0334</t>
      </is>
    </nc>
    <ndxf>
      <border outline="0">
        <bottom style="thin">
          <color indexed="64"/>
        </bottom>
      </border>
    </ndxf>
  </rcc>
  <rcc rId="3276" sId="2" odxf="1" dxf="1">
    <nc r="C1772">
      <v>3397027</v>
    </nc>
    <ndxf>
      <border outline="0">
        <bottom style="thin">
          <color indexed="64"/>
        </bottom>
      </border>
    </ndxf>
  </rcc>
  <rcc rId="3277" sId="2" odxf="1" dxf="1">
    <nc r="D1772">
      <v>22000057</v>
    </nc>
    <ndxf>
      <border outline="0">
        <bottom style="thin">
          <color indexed="64"/>
        </bottom>
      </border>
    </ndxf>
  </rcc>
  <rcc rId="3278" sId="2" odxf="1" dxf="1">
    <nc r="E1772">
      <v>1450</v>
    </nc>
    <ndxf>
      <border outline="0">
        <bottom style="thin">
          <color indexed="64"/>
        </bottom>
      </border>
    </ndxf>
  </rcc>
  <rfmt sheetId="2" sqref="F1772" start="0" length="0">
    <dxf>
      <border outline="0">
        <bottom style="thin">
          <color indexed="64"/>
        </bottom>
      </border>
    </dxf>
  </rfmt>
  <rcc rId="3279" sId="2" odxf="1" dxf="1">
    <nc r="B1778" t="inlineStr">
      <is>
        <t>SCE Vanille C3 PALL/0311</t>
      </is>
    </nc>
    <ndxf>
      <border outline="0">
        <bottom style="thin">
          <color indexed="64"/>
        </bottom>
      </border>
    </ndxf>
  </rcc>
  <rcc rId="3280" sId="2" odxf="1" dxf="1">
    <nc r="C1778">
      <v>3397081</v>
    </nc>
    <ndxf>
      <border outline="0">
        <bottom style="thin">
          <color indexed="64"/>
        </bottom>
      </border>
    </ndxf>
  </rcc>
  <rcc rId="3281" sId="2" odxf="1" dxf="1">
    <nc r="D1778">
      <v>22000125</v>
    </nc>
    <ndxf>
      <border outline="0">
        <bottom style="thin">
          <color indexed="64"/>
        </bottom>
      </border>
    </ndxf>
  </rcc>
  <rcc rId="3282" sId="2" odxf="1" dxf="1">
    <nc r="E1778">
      <v>1300</v>
    </nc>
    <ndxf>
      <border outline="0">
        <bottom style="thin">
          <color indexed="64"/>
        </bottom>
      </border>
    </ndxf>
  </rcc>
  <rfmt sheetId="2" sqref="F1778" start="0" length="0">
    <dxf>
      <border outline="0">
        <bottom style="thin">
          <color indexed="64"/>
        </bottom>
      </border>
    </dxf>
  </rfmt>
  <rcc rId="3283" sId="2" odxf="1" dxf="1">
    <nc r="B1786" t="inlineStr">
      <is>
        <t>SCE Cacao C10 PALL/36425</t>
      </is>
    </nc>
    <ndxf>
      <border outline="0">
        <bottom style="thin">
          <color indexed="64"/>
        </bottom>
      </border>
    </ndxf>
  </rcc>
  <rcc rId="3284" sId="2" odxf="1" dxf="1">
    <nc r="C1786">
      <v>3387716</v>
    </nc>
    <ndxf>
      <border outline="0">
        <bottom style="thin">
          <color indexed="64"/>
        </bottom>
      </border>
    </ndxf>
  </rcc>
  <rcc rId="3285" sId="2" odxf="1" dxf="1">
    <nc r="D1786">
      <v>22000652</v>
    </nc>
    <ndxf>
      <border outline="0">
        <bottom style="thin">
          <color indexed="64"/>
        </bottom>
      </border>
    </ndxf>
  </rcc>
  <rcc rId="3286" sId="2" odxf="1" dxf="1">
    <nc r="E1786">
      <v>1300</v>
    </nc>
    <ndxf>
      <border outline="0">
        <bottom style="thin">
          <color indexed="64"/>
        </bottom>
      </border>
    </ndxf>
  </rcc>
  <rfmt sheetId="2" sqref="F1786" start="0" length="0">
    <dxf>
      <border outline="0">
        <bottom style="thin">
          <color indexed="64"/>
        </bottom>
      </border>
    </dxf>
  </rfmt>
  <rfmt sheetId="2" sqref="B1789" start="0" length="0">
    <dxf>
      <border outline="0">
        <bottom style="thin">
          <color indexed="64"/>
        </bottom>
      </border>
    </dxf>
  </rfmt>
  <rfmt sheetId="2" sqref="C1789" start="0" length="0">
    <dxf>
      <border outline="0">
        <bottom style="thin">
          <color indexed="64"/>
        </bottom>
      </border>
    </dxf>
  </rfmt>
  <rfmt sheetId="2" sqref="D1789" start="0" length="0">
    <dxf>
      <border outline="0">
        <bottom style="thin">
          <color indexed="64"/>
        </bottom>
      </border>
    </dxf>
  </rfmt>
  <rfmt sheetId="2" sqref="E1789" start="0" length="0">
    <dxf>
      <border outline="0">
        <bottom style="thin">
          <color indexed="64"/>
        </bottom>
      </border>
    </dxf>
  </rfmt>
  <rfmt sheetId="2" sqref="F1789" start="0" length="0">
    <dxf>
      <border outline="0">
        <bottom style="thin">
          <color indexed="64"/>
        </bottom>
      </border>
    </dxf>
  </rfmt>
  <rrc rId="3287" sId="2" ref="A1788:XFD1788" action="insertRow">
    <undo index="65535" exp="area" ref3D="1" dr="$F$1:$F$1048576" dn="Z_F75A0FC8_0A1B_4DE0_9A32_5143F6752B3E_.wvu.Cols" sId="2"/>
  </rrc>
  <rrc rId="3288" sId="2" ref="A1780:XFD1780" action="insertRow">
    <undo index="65535" exp="area" ref3D="1" dr="$F$1:$F$1048576" dn="Z_F75A0FC8_0A1B_4DE0_9A32_5143F6752B3E_.wvu.Cols" sId="2"/>
  </rrc>
  <rrc rId="3289" sId="2" ref="A1774:XFD1774" action="insertRow">
    <undo index="65535" exp="area" ref3D="1" dr="$F$1:$F$1048576" dn="Z_F75A0FC8_0A1B_4DE0_9A32_5143F6752B3E_.wvu.Cols" sId="2"/>
  </rrc>
  <rrc rId="3290" sId="2" ref="A1766:XFD1766" action="insertRow">
    <undo index="65535" exp="area" ref3D="1" dr="$F$1:$F$1048576" dn="Z_F75A0FC8_0A1B_4DE0_9A32_5143F6752B3E_.wvu.Cols" sId="2"/>
  </rrc>
  <rfmt sheetId="2" sqref="A1791:XFD1791 A1782:XFD1782 A1775:XFD1775 A1766:XFD1766">
    <dxf>
      <fill>
        <patternFill patternType="none">
          <bgColor auto="1"/>
        </patternFill>
      </fill>
    </dxf>
  </rfmt>
  <rrc rId="3291" sId="2" ref="A1771:XFD1771" action="insertRow">
    <undo index="65535" exp="area" ref3D="1" dr="$F$1:$F$1048576" dn="Z_F75A0FC8_0A1B_4DE0_9A32_5143F6752B3E_.wvu.Cols" sId="2"/>
  </rrc>
  <rfmt sheetId="2" sqref="B1771" start="0" length="0">
    <dxf>
      <font>
        <b/>
        <sz val="12"/>
        <color rgb="FFFF0000"/>
        <name val="Verdana"/>
      </font>
      <fill>
        <patternFill>
          <bgColor theme="9" tint="0.59999389629810485"/>
        </patternFill>
      </fill>
    </dxf>
  </rfmt>
  <rfmt sheetId="2" sqref="C1771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</dxf>
  </rfmt>
  <rcc rId="3292" sId="2" odxf="1" dxf="1">
    <nc r="D1771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000000"/>
        <name val="Verdana"/>
      </font>
      <fill>
        <patternFill>
          <bgColor theme="9" tint="0.59999389629810485"/>
        </patternFill>
      </fill>
    </ndxf>
  </rcc>
  <rfmt sheetId="2" sqref="E1771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</dxf>
  </rfmt>
  <rfmt sheetId="2" sqref="F1771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fmt sheetId="2" sqref="I1771" start="0" length="0">
    <dxf>
      <font>
        <sz val="12"/>
        <name val="MS Sans Serif"/>
      </font>
    </dxf>
  </rfmt>
  <rcc rId="3293" sId="2">
    <nc r="G1770">
      <f>IFERROR(IF(ISERROR(SEARCH("dfgg",$B1769)),IF(H1770="",G1769+ROUNDUP(VLOOKUP(D1770,Feuil2!$B$2:$C$250,2,FALSE)*6,0)/6/24,G1769+ROUNDUP(VLOOKUP(D1770,Feuil2!$B$2:$C$250,2,FALSE)*6,0)/6/24+$I$1),G1769+(11/12/24)),"")</f>
    </nc>
  </rcc>
  <rcc rId="3294" sId="2">
    <nc r="G1771">
      <f>IFERROR(IF(ISERROR(SEARCH("dfgg",$B1770)),IF(H1771="",G1770+ROUNDUP(VLOOKUP(D1771,Feuil2!$B$2:$C$250,2,FALSE)*6,0)/6/24,G1770+ROUNDUP(VLOOKUP(D1771,Feuil2!$B$2:$C$250,2,FALSE)*6,0)/6/24+$I$1),G1770+(11/12/24)),"")</f>
    </nc>
  </rcc>
  <rcc rId="3295" sId="2">
    <nc r="G1772">
      <f>IFERROR(IF(ISERROR(SEARCH("dfgg",$B1771)),IF(H1772="",G1771+ROUNDUP(VLOOKUP(D1772,Feuil2!$B$2:$C$250,2,FALSE)*6,0)/6/24,G1771+ROUNDUP(VLOOKUP(D1772,Feuil2!$B$2:$C$250,2,FALSE)*6,0)/6/24+$I$1),G1771+(11/12/24)),"")</f>
    </nc>
  </rcc>
  <rcc rId="3296" sId="2">
    <nc r="G1773">
      <f>IFERROR(IF(ISERROR(SEARCH("dfgg",$B1772)),IF(H1773="",G1772+ROUNDUP(VLOOKUP(D1773,Feuil2!$B$2:$C$250,2,FALSE)*6,0)/6/24,G1772+ROUNDUP(VLOOKUP(D1773,Feuil2!$B$2:$C$250,2,FALSE)*6,0)/6/24+$I$1),G1772+(11/12/24)),"")</f>
    </nc>
  </rcc>
  <rcc rId="3297" sId="2">
    <nc r="G1774">
      <f>IFERROR(IF(ISERROR(SEARCH("dfgg",$B1773)),IF(H1774="",G1773+ROUNDUP(VLOOKUP(D1774,Feuil2!$B$2:$C$250,2,FALSE)*6,0)/6/24,G1773+ROUNDUP(VLOOKUP(D1774,Feuil2!$B$2:$C$250,2,FALSE)*6,0)/6/24+$I$1),G1773+(11/12/24)),"")</f>
    </nc>
  </rcc>
  <rrc rId="3298" sId="2" ref="A1779:XFD1779" action="insertRow">
    <undo index="65535" exp="area" ref3D="1" dr="$F$1:$F$1048576" dn="Z_F75A0FC8_0A1B_4DE0_9A32_5143F6752B3E_.wvu.Cols" sId="2"/>
  </rrc>
  <rm rId="3299" sheetId="2" source="A1782:XFD1782" destination="A1779:XFD1779" sourceSheetId="2">
    <rfmt sheetId="2" xfDxf="1" sqref="A1779:XFD1779" start="0" length="0">
      <dxf>
        <alignment horizontal="center" vertical="center"/>
      </dxf>
    </rfmt>
    <rfmt sheetId="2" sqref="A177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79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</border>
      </dxf>
    </rfmt>
    <rfmt sheetId="2" sqref="C1779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D1779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</dxf>
    </rfmt>
    <rfmt sheetId="2" sqref="E1779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</dxf>
    </rfmt>
    <rfmt sheetId="2" sqref="F1779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</border>
      </dxf>
    </rfmt>
    <rfmt sheetId="2" sqref="G1779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79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79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79" start="0" length="0">
      <dxf>
        <numFmt numFmtId="167" formatCode="dd\.mm\.yyyy;@"/>
      </dxf>
    </rfmt>
  </rm>
  <rrc rId="3300" sId="2" ref="A1782:XFD1782" action="deleteRow">
    <undo index="65535" exp="area" ref3D="1" dr="$F$1:$F$1048576" dn="Z_F75A0FC8_0A1B_4DE0_9A32_5143F6752B3E_.wvu.Cols" sId="2"/>
    <rfmt sheetId="2" xfDxf="1" sqref="A1782:XFD1782" start="0" length="0">
      <dxf>
        <alignment horizontal="center" vertical="center"/>
      </dxf>
    </rfmt>
    <rfmt sheetId="2" sqref="A178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82" start="0" length="0">
      <dxf>
        <font>
          <sz val="10"/>
          <color auto="1"/>
          <name val="MS Sans Serif"/>
          <family val="2"/>
          <scheme val="none"/>
        </font>
      </dxf>
    </rfmt>
    <rfmt sheetId="2" sqref="C1782" start="0" length="0">
      <dxf>
        <alignment horizontal="general" vertical="bottom"/>
      </dxf>
    </rfmt>
    <rfmt sheetId="2" sqref="D1782" start="0" length="0">
      <dxf>
        <font>
          <sz val="10"/>
          <color auto="1"/>
          <name val="MS Sans Serif"/>
          <family val="2"/>
          <scheme val="none"/>
        </font>
      </dxf>
    </rfmt>
    <rfmt sheetId="2" sqref="E1782" start="0" length="0">
      <dxf>
        <font>
          <sz val="10"/>
          <color auto="1"/>
          <name val="MS Sans Serif"/>
          <family val="2"/>
          <scheme val="none"/>
        </font>
      </dxf>
    </rfmt>
    <rfmt sheetId="2" sqref="F1782" start="0" length="0">
      <dxf>
        <font>
          <sz val="10"/>
          <color auto="1"/>
          <name val="MS Sans Serif"/>
          <family val="2"/>
          <scheme val="none"/>
        </font>
      </dxf>
    </rfmt>
    <rfmt sheetId="2" sqref="G1782" start="0" length="0">
      <dxf>
        <font>
          <sz val="10"/>
          <color auto="1"/>
          <name val="MS Sans Serif"/>
          <family val="2"/>
          <scheme val="none"/>
        </font>
      </dxf>
    </rfmt>
    <rfmt sheetId="2" sqref="H178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82" start="0" length="0">
      <dxf>
        <numFmt numFmtId="167" formatCode="dd\.mm\.yyyy;@"/>
      </dxf>
    </rfmt>
  </rrc>
  <rrc rId="3301" sId="2" ref="A1780:XFD1780" action="insertRow">
    <undo index="65535" exp="area" ref3D="1" dr="$F$1:$F$1048576" dn="Z_F75A0FC8_0A1B_4DE0_9A32_5143F6752B3E_.wvu.Cols" sId="2"/>
  </rrc>
  <rfmt sheetId="2" sqref="B1780" start="0" length="0">
    <dxf>
      <font>
        <b/>
        <sz val="12"/>
        <color rgb="FFFF0000"/>
        <name val="MS Sans Serif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C1780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</dxf>
  </rfmt>
  <rcc rId="3302" sId="2" odxf="1" dxf="1">
    <nc r="D1780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</ndxf>
  </rcc>
  <rfmt sheetId="2" sqref="E1780" start="0" length="0">
    <dxf>
      <fill>
        <patternFill>
          <bgColor theme="4" tint="0.59999389629810485"/>
        </patternFill>
      </fill>
    </dxf>
  </rfmt>
  <rfmt sheetId="2" sqref="F1780" start="0" length="0">
    <dxf>
      <fill>
        <patternFill patternType="solid">
          <bgColor theme="4" tint="0.59999389629810485"/>
        </patternFill>
      </fill>
    </dxf>
  </rfmt>
  <rfmt sheetId="2" sqref="H1780" start="0" length="0">
    <dxf>
      <numFmt numFmtId="0" formatCode="General"/>
    </dxf>
  </rfmt>
  <rcc rId="3303" sId="2">
    <nc r="J1780" t="inlineStr">
      <is>
        <t/>
      </is>
    </nc>
  </rcc>
  <rcc rId="3304" sId="2">
    <nc r="K1780" t="inlineStr">
      <is>
        <t/>
      </is>
    </nc>
  </rcc>
  <rfmt sheetId="2" sqref="L1780" start="0" length="0">
    <dxf>
      <numFmt numFmtId="19" formatCode="dd/mm/yyyy"/>
    </dxf>
  </rfmt>
  <rcc rId="3305" sId="2">
    <nc r="G1779">
      <f>IFERROR(IF(ISERROR(SEARCH("dfgg",$B1778)),IF(H1779="",G1778+ROUNDUP(VLOOKUP(D1779,Feuil2!$B$2:$C$250,2,FALSE)*6,0)/6/24,G1778+ROUNDUP(VLOOKUP(D1779,Feuil2!$B$2:$C$250,2,FALSE)*6,0)/6/24+$I$1),G1778+(11/12/24)),"")</f>
    </nc>
  </rcc>
  <rcc rId="3306" sId="2">
    <nc r="G1780">
      <f>IFERROR(IF(ISERROR(SEARCH("dfgg",$B1779)),IF(H1780="",G1779+ROUNDUP(VLOOKUP(D1780,Feuil2!$B$2:$C$250,2,FALSE)*6,0)/6/24,G1779+ROUNDUP(VLOOKUP(D1780,Feuil2!$B$2:$C$250,2,FALSE)*6,0)/6/24+$I$1),G1779+(11/12/24)),"")</f>
    </nc>
  </rcc>
  <rcc rId="3307" sId="2">
    <nc r="G1781">
      <f>IFERROR(IF(ISERROR(SEARCH("dfgg",$B1780)),IF(H1781="",G1780+ROUNDUP(VLOOKUP(D1781,Feuil2!$B$2:$C$250,2,FALSE)*6,0)/6/24,G1780+ROUNDUP(VLOOKUP(D1781,Feuil2!$B$2:$C$250,2,FALSE)*6,0)/6/24+$I$1),G1780+(11/12/24)),"")</f>
    </nc>
  </rcc>
  <rcc rId="3308" sId="2">
    <nc r="G1782">
      <f>IFERROR(IF(ISERROR(SEARCH("dfgg",$B1781)),IF(H1782="",G1781+ROUNDUP(VLOOKUP(D1782,Feuil2!$B$2:$C$250,2,FALSE)*6,0)/6/24,G1781+ROUNDUP(VLOOKUP(D1782,Feuil2!$B$2:$C$250,2,FALSE)*6,0)/6/24+$I$1),G1781+(11/12/24)),"")</f>
    </nc>
  </rcc>
  <rrc rId="3309" sId="2" ref="A1790:XFD1790" action="insertRow">
    <undo index="65535" exp="area" ref3D="1" dr="$F$1:$F$1048576" dn="Z_F75A0FC8_0A1B_4DE0_9A32_5143F6752B3E_.wvu.Cols" sId="2"/>
  </rrc>
  <rfmt sheetId="2" sqref="B1790" start="0" length="0">
    <dxf>
      <font>
        <b/>
        <sz val="12"/>
        <color rgb="FFFF0000"/>
        <name val="Verdana"/>
      </font>
      <fill>
        <patternFill>
          <bgColor theme="9" tint="0.59999389629810485"/>
        </patternFill>
      </fill>
    </dxf>
  </rfmt>
  <rfmt sheetId="2" sqref="C1790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</dxf>
  </rfmt>
  <rcc rId="3310" sId="2" odxf="1" dxf="1">
    <nc r="D1790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000000"/>
        <name val="Verdana"/>
      </font>
      <fill>
        <patternFill>
          <bgColor theme="9" tint="0.59999389629810485"/>
        </patternFill>
      </fill>
    </ndxf>
  </rcc>
  <rfmt sheetId="2" sqref="E1790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</dxf>
  </rfmt>
  <rfmt sheetId="2" sqref="F1790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fmt sheetId="2" sqref="I1790" start="0" length="0">
    <dxf>
      <font>
        <sz val="12"/>
        <name val="MS Sans Serif"/>
      </font>
    </dxf>
  </rfmt>
  <rcc rId="3311" sId="2">
    <nc r="G1789">
      <f>IFERROR(IF(ISERROR(SEARCH("dfgg",$B1788)),IF(H1789="",G1788+ROUNDUP(VLOOKUP(D1789,Feuil2!$B$2:$C$250,2,FALSE)*6,0)/6/24,G1788+ROUNDUP(VLOOKUP(D1789,Feuil2!$B$2:$C$250,2,FALSE)*6,0)/6/24+$I$1),G1788+(11/12/24)),"")</f>
    </nc>
  </rcc>
  <rcc rId="3312" sId="2">
    <nc r="G1790">
      <f>IFERROR(IF(ISERROR(SEARCH("dfgg",$B1789)),IF(H1790="",G1789+ROUNDUP(VLOOKUP(D1790,Feuil2!$B$2:$C$250,2,FALSE)*6,0)/6/24,G1789+ROUNDUP(VLOOKUP(D1790,Feuil2!$B$2:$C$250,2,FALSE)*6,0)/6/24+$I$1),G1789+(11/12/24)),"")</f>
    </nc>
  </rcc>
  <rcc rId="3313" sId="2">
    <nc r="G1791">
      <f>IFERROR(IF(ISERROR(SEARCH("dfgg",$B1790)),IF(H1791="",G1790+ROUNDUP(VLOOKUP(D1791,Feuil2!$B$2:$C$250,2,FALSE)*6,0)/6/24,G1790+ROUNDUP(VLOOKUP(D1791,Feuil2!$B$2:$C$250,2,FALSE)*6,0)/6/24+$I$1),G1790+(11/12/24)),"")</f>
    </nc>
  </rcc>
  <rcc rId="3314" sId="2">
    <nc r="G1792">
      <f>IFERROR(IF(ISERROR(SEARCH("dfgg",$B1791)),IF(H1792="",G1791+ROUNDUP(VLOOKUP(D1792,Feuil2!$B$2:$C$250,2,FALSE)*6,0)/6/24,G1791+ROUNDUP(VLOOKUP(D1792,Feuil2!$B$2:$C$250,2,FALSE)*6,0)/6/24+$I$1),G1791+(11/12/24)),"")</f>
    </nc>
  </rcc>
  <rcc rId="3315" sId="2">
    <nc r="C1756">
      <v>33</v>
    </nc>
  </rcc>
  <rfmt sheetId="2" sqref="C1796">
    <dxf>
      <fill>
        <patternFill patternType="none">
          <bgColor auto="1"/>
        </patternFill>
      </fill>
    </dxf>
  </rfmt>
  <rcc rId="3316" sId="2">
    <nc r="C1796" t="inlineStr">
      <is>
        <t>AIDE PASTO / SAUCES AJOUTÉES EN URGENCE</t>
      </is>
    </nc>
  </rcc>
  <rfmt sheetId="2" sqref="A1796:XFD1796">
    <dxf>
      <alignment wrapText="1"/>
    </dxf>
  </rfmt>
  <rfmt sheetId="2" sqref="A1796:XFD1796">
    <dxf>
      <alignment wrapText="0"/>
    </dxf>
  </rfmt>
  <rfmt sheetId="2" sqref="C1796" start="0" length="2147483647">
    <dxf>
      <font>
        <b/>
      </font>
    </dxf>
  </rfmt>
  <rfmt sheetId="2" sqref="B1796:F1796">
    <dxf>
      <fill>
        <patternFill>
          <bgColor theme="5" tint="0.59999389629810485"/>
        </patternFill>
      </fill>
    </dxf>
  </rfmt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1" sId="2">
    <nc r="H1781" t="inlineStr">
      <is>
        <t>besoin 22H jeudi 15.08.2019, refroidir en-dessous de 25°C</t>
      </is>
    </nc>
  </rcc>
  <rcc rId="3322" sId="2">
    <nc r="H1782" t="inlineStr">
      <is>
        <t>besoin 22H jeudi 15.08.2019, refroidir en-dessous de 25°C</t>
      </is>
    </nc>
  </rcc>
  <rcc rId="3323" sId="2">
    <nc r="H1779" t="inlineStr">
      <is>
        <t>Attendre point sur consommation début de semaine</t>
      </is>
    </nc>
  </rcc>
  <rcc rId="3324" sId="2">
    <nc r="J1759" t="inlineStr">
      <is>
        <t>21.08.2019</t>
      </is>
    </nc>
  </rcc>
  <rcc rId="3325" sId="2">
    <nc r="K1759" t="inlineStr">
      <is>
        <t>PL001</t>
      </is>
    </nc>
  </rcc>
  <rcc rId="3326" sId="2">
    <oc r="J1760" t="inlineStr">
      <is>
        <t/>
      </is>
    </oc>
    <nc r="J1760" t="inlineStr">
      <is>
        <t>28.08.2019</t>
      </is>
    </nc>
  </rcc>
  <rcc rId="3327" sId="2">
    <oc r="K1760" t="inlineStr">
      <is>
        <t/>
      </is>
    </oc>
    <nc r="K1760" t="inlineStr">
      <is>
        <t>PL001</t>
      </is>
    </nc>
  </rcc>
  <rm rId="3328" sheetId="2" source="J1760:K1760" destination="J1761:K1761" sourceSheetId="2">
    <rfmt sheetId="2" sqref="J1761" start="0" length="0">
      <dxf>
        <numFmt numFmtId="167" formatCode="dd\.mm\.yyyy;@"/>
        <alignment horizontal="center" vertical="center"/>
      </dxf>
    </rfmt>
    <rfmt sheetId="2" sqref="K1761" start="0" length="0">
      <dxf>
        <alignment horizontal="center" vertical="center"/>
      </dxf>
    </rfmt>
  </rm>
  <rcc rId="3329" sId="2">
    <nc r="J1762" t="inlineStr">
      <is>
        <t>28.08.2019</t>
      </is>
    </nc>
  </rcc>
  <rcc rId="3330" sId="2">
    <nc r="K1762" t="inlineStr">
      <is>
        <t>PL001</t>
      </is>
    </nc>
  </rcc>
  <rcc rId="3331" sId="2">
    <nc r="K1763" t="inlineStr">
      <is>
        <t>DA001</t>
      </is>
    </nc>
  </rcc>
  <rm rId="3332" sheetId="2" source="K1763" destination="K1764" sourceSheetId="2">
    <rfmt sheetId="2" sqref="K1764" start="0" length="0">
      <dxf>
        <alignment horizontal="center" vertical="center"/>
      </dxf>
    </rfmt>
  </rm>
  <rcc rId="3333" sId="2">
    <nc r="J1764" t="inlineStr">
      <is>
        <t>27.08.2019</t>
      </is>
    </nc>
  </rcc>
  <rcc rId="3334" sId="2">
    <nc r="J1769" t="inlineStr">
      <is>
        <t>28.08.2019</t>
      </is>
    </nc>
  </rcc>
  <rcc rId="3335" sId="2">
    <nc r="K1769" t="inlineStr">
      <is>
        <t>PL001</t>
      </is>
    </nc>
  </rcc>
  <rcc rId="3336" sId="2">
    <nc r="J1770" t="inlineStr">
      <is>
        <t>28.08.2019</t>
      </is>
    </nc>
  </rcc>
  <rcc rId="3337" sId="2">
    <nc r="K1770" t="inlineStr">
      <is>
        <t>PL001</t>
      </is>
    </nc>
  </rcc>
  <rcc rId="3338" sId="2">
    <nc r="J1772" t="inlineStr">
      <is>
        <t>28.08.2019</t>
      </is>
    </nc>
  </rcc>
  <rcc rId="3339" sId="2">
    <nc r="K1772" t="inlineStr">
      <is>
        <t>PL001</t>
      </is>
    </nc>
  </rcc>
  <rcc rId="3340" sId="2">
    <nc r="J1773" t="inlineStr">
      <is>
        <t>28.08.2019</t>
      </is>
    </nc>
  </rcc>
  <rcc rId="3341" sId="2">
    <nc r="K1773" t="inlineStr">
      <is>
        <t>PL001</t>
      </is>
    </nc>
  </rcc>
  <rcc rId="3342" sId="2">
    <nc r="J1774" t="inlineStr">
      <is>
        <t>28.08.2019</t>
      </is>
    </nc>
  </rcc>
  <rcc rId="3343" sId="2">
    <nc r="K1774" t="inlineStr">
      <is>
        <t>PL001</t>
      </is>
    </nc>
  </rcc>
  <rcc rId="3344" sId="2">
    <nc r="J1787" t="inlineStr">
      <is>
        <t>DA001</t>
      </is>
    </nc>
  </rcc>
  <rcc rId="3345" sId="2">
    <nc r="J1788" t="inlineStr">
      <is>
        <t>DA001</t>
      </is>
    </nc>
  </rcc>
  <rcc rId="3346" sId="2">
    <nc r="J1789" t="inlineStr">
      <is>
        <t>DA001</t>
      </is>
    </nc>
  </rcc>
  <rcc rId="3347" sId="2">
    <nc r="K1787" t="inlineStr">
      <is>
        <t>10.09.2019</t>
      </is>
    </nc>
  </rcc>
  <rcc rId="3348" sId="2">
    <nc r="K1788" t="inlineStr">
      <is>
        <t>10.09.2019</t>
      </is>
    </nc>
  </rcc>
  <rcc rId="3349" sId="2">
    <nc r="K1789" t="inlineStr">
      <is>
        <t>10.09.2019</t>
      </is>
    </nc>
  </rcc>
  <rcc rId="3350" sId="2">
    <nc r="K1791" t="inlineStr">
      <is>
        <t>PL001</t>
      </is>
    </nc>
  </rcc>
  <rcc rId="3351" sId="2">
    <nc r="K1792" t="inlineStr">
      <is>
        <t>PL001</t>
      </is>
    </nc>
  </rcc>
  <rcc rId="3352" sId="2">
    <nc r="J1791" t="inlineStr">
      <is>
        <t>23.08.2019</t>
      </is>
    </nc>
  </rcc>
  <rcc rId="3353" sId="2">
    <nc r="J1792" t="inlineStr">
      <is>
        <t>23.08.2019</t>
      </is>
    </nc>
  </rcc>
  <rm rId="3354" sheetId="2" source="J1787:J1789" destination="L1787:L1789" sourceSheetId="2">
    <rfmt sheetId="2" sqref="L1787" start="0" length="0">
      <dxf>
        <alignment horizontal="center" vertical="center"/>
      </dxf>
    </rfmt>
    <rfmt sheetId="2" sqref="L1788" start="0" length="0">
      <dxf>
        <alignment horizontal="center" vertical="center"/>
      </dxf>
    </rfmt>
    <rfmt sheetId="2" sqref="L1789" start="0" length="0">
      <dxf>
        <alignment horizontal="center" vertical="center"/>
      </dxf>
    </rfmt>
  </rm>
  <rm rId="3355" sheetId="2" source="K1787:L1789" destination="J1787:K1789" sourceSheetId="2">
    <rfmt sheetId="2" sqref="J1787" start="0" length="0">
      <dxf>
        <alignment horizontal="center" vertical="center"/>
      </dxf>
    </rfmt>
    <rfmt sheetId="2" sqref="J1788" start="0" length="0">
      <dxf>
        <alignment horizontal="center" vertical="center"/>
      </dxf>
    </rfmt>
    <rfmt sheetId="2" sqref="J1789" start="0" length="0">
      <dxf>
        <alignment horizontal="center" vertical="center"/>
      </dxf>
    </rfmt>
  </rm>
  <rrc rId="3356" sId="2" ref="A1787:XFD1787" action="deleteRow">
    <undo index="45" exp="ref" v="1" dr="G1787" r="G1788" sId="2"/>
    <undo index="25" exp="ref" v="1" dr="G1787" r="G1788" sId="2"/>
    <undo index="9" exp="ref" v="1" dr="G1787" r="G1788" sId="2"/>
    <undo index="1" exp="ref" v="1" dr="$B1787" r="G1788" sId="2"/>
    <undo index="65535" exp="area" ref3D="1" dr="$F$1:$F$1048576" dn="Z_F75A0FC8_0A1B_4DE0_9A32_5143F6752B3E_.wvu.Cols" sId="2"/>
    <rfmt sheetId="2" xfDxf="1" sqref="A1787:XFD1787" start="0" length="0">
      <dxf>
        <alignment horizontal="center" vertical="center"/>
      </dxf>
    </rfmt>
    <rfmt sheetId="2" sqref="A178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787" t="inlineStr">
        <is>
          <t>SCE Chocolat C10 PALL /35595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ndxf>
    </rcc>
    <rcc rId="0" sId="2" dxf="1">
      <nc r="C1787">
        <v>3313778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ndxf>
    </rcc>
    <rcc rId="0" sId="2" dxf="1">
      <nc r="D1787">
        <v>22000681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cc rId="0" sId="2" dxf="1">
      <nc r="E1787">
        <v>1600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fmt sheetId="2" sqref="F178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787">
        <f>IFERROR(IF(ISERROR(SEARCH("dfgg",$B1786)),IF(H1787="",G1786+ROUNDUP(VLOOKUP(D1787,Feuil2!$B$2:$C$250,2,FALSE)*6,0)/6/24,G1786+ROUNDUP(VLOOKUP(D1787,Feuil2!$B$2:$C$250,2,FALSE)*6,0)/6/24+$I$1),G1786+(11/12/24)),"")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78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87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>
      <nc r="J1787" t="inlineStr">
        <is>
          <t>10.09.2019</t>
        </is>
      </nc>
    </rcc>
    <rcc rId="0" sId="2" dxf="1">
      <nc r="K1787" t="inlineStr">
        <is>
          <t>DA001</t>
        </is>
      </nc>
      <ndxf>
        <numFmt numFmtId="167" formatCode="dd\.mm\.yyyy;@"/>
      </ndxf>
    </rcc>
  </rrc>
  <rrc rId="3357" sId="2" ref="A1787:XFD1787" action="deleteRow">
    <undo index="45" exp="ref" v="1" dr="G1787" r="G1788" sId="2"/>
    <undo index="25" exp="ref" v="1" dr="G1787" r="G1788" sId="2"/>
    <undo index="9" exp="ref" v="1" dr="G1787" r="G1788" sId="2"/>
    <undo index="1" exp="ref" v="1" dr="$B1787" r="G1788" sId="2"/>
    <undo index="65535" exp="area" ref3D="1" dr="$F$1:$F$1048576" dn="Z_F75A0FC8_0A1B_4DE0_9A32_5143F6752B3E_.wvu.Cols" sId="2"/>
    <rfmt sheetId="2" xfDxf="1" sqref="A1787:XFD1787" start="0" length="0">
      <dxf>
        <alignment horizontal="center" vertical="center"/>
      </dxf>
    </rfmt>
    <rfmt sheetId="2" sqref="A178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787" t="inlineStr">
        <is>
          <t>SCE Chocolat C10 PALL /35595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ndxf>
    </rcc>
    <rcc rId="0" sId="2" dxf="1">
      <nc r="C1787">
        <v>3332387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ndxf>
    </rcc>
    <rcc rId="0" sId="2" dxf="1">
      <nc r="D1787">
        <v>22000681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cc rId="0" sId="2" dxf="1">
      <nc r="E1787">
        <v>1600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fmt sheetId="2" sqref="F178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787">
        <f>IFERROR(IF(ISERROR(SEARCH("dfgg",#REF!)),IF(H1787="",#REF!+ROUNDUP(VLOOKUP(D1787,Feuil2!$B$2:$C$250,2,FALSE)*6,0)/6/24,#REF!+ROUNDUP(VLOOKUP(D1787,Feuil2!$B$2:$C$250,2,FALSE)*6,0)/6/24+$I$1),#REF!+(11/12/24)),"")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78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87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>
      <nc r="J1787" t="inlineStr">
        <is>
          <t>10.09.2019</t>
        </is>
      </nc>
    </rcc>
    <rcc rId="0" sId="2" dxf="1">
      <nc r="K1787" t="inlineStr">
        <is>
          <t>DA001</t>
        </is>
      </nc>
      <ndxf>
        <numFmt numFmtId="167" formatCode="dd\.mm\.yyyy;@"/>
      </ndxf>
    </rcc>
  </rrc>
  <rrc rId="3358" sId="2" ref="A1787:XFD1787" action="deleteRow">
    <undo index="45" exp="ref" v="1" dr="G1787" r="G1788" sId="2"/>
    <undo index="25" exp="ref" v="1" dr="G1787" r="G1788" sId="2"/>
    <undo index="9" exp="ref" v="1" dr="G1787" r="G1788" sId="2"/>
    <undo index="1" exp="ref" v="1" dr="$B1787" r="G1788" sId="2"/>
    <undo index="65535" exp="area" ref3D="1" dr="$F$1:$F$1048576" dn="Z_F75A0FC8_0A1B_4DE0_9A32_5143F6752B3E_.wvu.Cols" sId="2"/>
    <rfmt sheetId="2" xfDxf="1" sqref="A1787:XFD1787" start="0" length="0">
      <dxf>
        <alignment horizontal="center" vertical="center"/>
      </dxf>
    </rfmt>
    <rfmt sheetId="2" sqref="A178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787" t="inlineStr">
        <is>
          <t>SCE Chocolat C10 PALL /35595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ndxf>
    </rcc>
    <rcc rId="0" sId="2" dxf="1">
      <nc r="C1787">
        <v>3332388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ndxf>
    </rcc>
    <rcc rId="0" sId="2" dxf="1">
      <nc r="D1787">
        <v>22000681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cc rId="0" sId="2" dxf="1">
      <nc r="E1787">
        <v>1600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fmt sheetId="2" sqref="F178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787">
        <f>IFERROR(IF(ISERROR(SEARCH("dfgg",#REF!)),IF(H1787="",#REF!+ROUNDUP(VLOOKUP(D1787,Feuil2!$B$2:$C$250,2,FALSE)*6,0)/6/24,#REF!+ROUNDUP(VLOOKUP(D1787,Feuil2!$B$2:$C$250,2,FALSE)*6,0)/6/24+$I$1),#REF!+(11/12/24)),"")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78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87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>
      <nc r="J1787" t="inlineStr">
        <is>
          <t>10.09.2019</t>
        </is>
      </nc>
    </rcc>
    <rcc rId="0" sId="2" dxf="1">
      <nc r="K1787" t="inlineStr">
        <is>
          <t>DA001</t>
        </is>
      </nc>
      <ndxf>
        <numFmt numFmtId="167" formatCode="dd\.mm\.yyyy;@"/>
      </ndxf>
    </rcc>
  </rrc>
  <rrc rId="3359" sId="2" ref="A1787:XFD1787" action="deleteRow">
    <undo index="45" exp="ref" v="1" dr="G1787" r="G1788" sId="2"/>
    <undo index="25" exp="ref" v="1" dr="G1787" r="G1788" sId="2"/>
    <undo index="9" exp="ref" v="1" dr="G1787" r="G1788" sId="2"/>
    <undo index="1" exp="ref" v="1" dr="$B1787" r="G1788" sId="2"/>
    <undo index="65535" exp="area" ref3D="1" dr="$F$1:$F$1048576" dn="Z_F75A0FC8_0A1B_4DE0_9A32_5143F6752B3E_.wvu.Cols" sId="2"/>
    <rfmt sheetId="2" xfDxf="1" sqref="A1787:XFD1787" start="0" length="0">
      <dxf>
        <alignment horizontal="center" vertical="center"/>
      </dxf>
    </rfmt>
    <rfmt sheetId="2" sqref="A178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787" start="0" length="0">
      <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787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cc rId="0" sId="2" dxf="1">
      <nc r="D1787" t="inlineStr">
        <is>
          <t>RINÇAGE</t>
        </is>
      </nc>
      <n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ndxf>
    </rcc>
    <rfmt sheetId="2" sqref="E1787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787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787">
        <f>IFERROR(IF(ISERROR(SEARCH("dfgg",#REF!)),IF(H1787="",#REF!+ROUNDUP(VLOOKUP(D1787,Feuil2!$B$2:$C$250,2,FALSE)*6,0)/6/24,#REF!+ROUNDUP(VLOOKUP(D1787,Feuil2!$B$2:$C$250,2,FALSE)*6,0)/6/24+$I$1),#REF!+(11/12/24)),"")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78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87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7" start="0" length="0">
      <dxf>
        <numFmt numFmtId="167" formatCode="dd\.mm\.yyyy;@"/>
      </dxf>
    </rfmt>
  </rrc>
  <rcc rId="3360" sId="2">
    <oc r="G1787">
      <f>IFERROR(IF(ISERROR(SEARCH("dfgg",#REF!)),IF(H1787="",#REF!+ROUNDUP(VLOOKUP(D1787,Feuil2!$B$2:$C$250,2,FALSE)*6,0)/6/24,#REF!+ROUNDUP(VLOOKUP(D1787,Feuil2!$B$2:$C$250,2,FALSE)*6,0)/6/24+$I$1),#REF!+(11/12/24)),"")</f>
    </oc>
    <nc r="G1787">
      <f>IFERROR(IF(ISERROR(SEARCH("dfgg",$B1786)),IF(H1787="",G1786+ROUNDUP(VLOOKUP(D1787,Feuil2!$B$2:$C$250,2,FALSE)*6,0)/6/24,G1786+ROUNDUP(VLOOKUP(D1787,Feuil2!$B$2:$C$250,2,FALSE)*6,0)/6/24+$I$1),G1786+(11/12/24)),"")</f>
    </nc>
  </rcc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2" customView="1" name="Z_FC7BEBEA_9A89_4726_BCEF_101025680359_.wvu.Cols" hidden="1" oldHidden="1">
    <formula>PHS!$H:$I</formula>
  </rdn>
  <rdn rId="0" localSheetId="3" customView="1" name="Z_FC7BEBEA_9A89_4726_BCEF_101025680359_.wvu.FilterData" hidden="1" oldHidden="1">
    <formula>Feuil2!$B$1:$C$205</formula>
    <oldFormula>Feuil2!$B$1:$C$205</oldFormula>
  </rdn>
  <rcv guid="{FC7BEBEA-9A89-4726-BCEF-101025680359}" action="add"/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66" sId="2" ref="A1789:XFD1789" action="insertRow">
    <undo index="65535" exp="area" ref3D="1" dr="$H$1:$I$1048576" dn="Z_FC7BEBEA_9A89_4726_BCEF_101025680359_.wvu.Cols" sId="2"/>
    <undo index="65535" exp="area" ref3D="1" dr="$F$1:$F$1048576" dn="Z_F75A0FC8_0A1B_4DE0_9A32_5143F6752B3E_.wvu.Cols" sId="2"/>
  </rrc>
  <rfmt sheetId="2" sqref="A1789" start="0" length="0">
    <dxf>
      <border outline="0">
        <top style="thin">
          <color indexed="64"/>
        </top>
      </border>
    </dxf>
  </rfmt>
  <rfmt sheetId="2" sqref="B1789" start="0" length="0">
    <dxf>
      <fill>
        <patternFill>
          <bgColor theme="5" tint="0.59999389629810485"/>
        </patternFill>
      </fill>
      <alignment wrapText="0"/>
      <border outline="0">
        <top style="thin">
          <color indexed="64"/>
        </top>
      </border>
    </dxf>
  </rfmt>
  <rcc rId="3367" sId="2" odxf="1" dxf="1">
    <nc r="C1789" t="inlineStr">
      <is>
        <t>AIDE PASTO / SAUCES AJOUTÉES EN URGENCE</t>
      </is>
    </nc>
    <odxf>
      <font>
        <b val="0"/>
        <sz val="12"/>
        <color rgb="FF000000"/>
        <name val="Verdana"/>
      </font>
      <fill>
        <patternFill>
          <bgColor rgb="FFFFC000"/>
        </patternFill>
      </fill>
      <alignment wrapText="1"/>
      <border outline="0">
        <top/>
      </border>
    </odxf>
    <ndxf>
      <font>
        <b/>
        <sz val="12"/>
        <color rgb="FF000000"/>
        <name val="Verdana"/>
      </font>
      <fill>
        <patternFill>
          <bgColor theme="5" tint="0.59999389629810485"/>
        </patternFill>
      </fill>
      <alignment wrapText="0"/>
      <border outline="0">
        <top style="thin">
          <color indexed="64"/>
        </top>
      </border>
    </ndxf>
  </rcc>
  <rfmt sheetId="2" sqref="D1789" start="0" length="0">
    <dxf>
      <fill>
        <patternFill>
          <bgColor theme="5" tint="0.59999389629810485"/>
        </patternFill>
      </fill>
      <alignment wrapText="0"/>
      <border outline="0">
        <top style="thin">
          <color indexed="64"/>
        </top>
      </border>
    </dxf>
  </rfmt>
  <rfmt sheetId="2" sqref="E1789" start="0" length="0">
    <dxf>
      <fill>
        <patternFill>
          <bgColor theme="5" tint="0.59999389629810485"/>
        </patternFill>
      </fill>
      <alignment wrapText="0"/>
      <border outline="0">
        <top style="thin">
          <color indexed="64"/>
        </top>
      </border>
    </dxf>
  </rfmt>
  <rfmt sheetId="2" sqref="F1789" start="0" length="0">
    <dxf>
      <fill>
        <patternFill patternType="solid">
          <bgColor theme="5" tint="0.59999389629810485"/>
        </patternFill>
      </fill>
      <alignment wrapText="0"/>
      <border outline="0">
        <top style="thin">
          <color indexed="64"/>
        </top>
      </border>
    </dxf>
  </rfmt>
  <rfmt sheetId="2" sqref="G1789" start="0" length="0">
    <dxf>
      <border outline="0">
        <top style="thin">
          <color indexed="64"/>
        </top>
      </border>
    </dxf>
  </rfmt>
  <rfmt sheetId="2" sqref="H1789" start="0" length="0">
    <dxf>
      <alignment wrapText="0"/>
    </dxf>
  </rfmt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H1746" start="0" length="0">
    <dxf>
      <numFmt numFmtId="21" formatCode="dd\-mmm"/>
    </dxf>
  </rfmt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1776" start="0" length="0">
    <dxf>
      <border>
        <left/>
      </border>
    </dxf>
  </rfmt>
  <rfmt sheetId="2" sqref="A1776:XFD1776" start="0" length="0">
    <dxf>
      <border>
        <top/>
      </border>
    </dxf>
  </rfmt>
  <rfmt sheetId="2" sqref="XFD1776" start="0" length="0">
    <dxf>
      <border>
        <right/>
      </border>
    </dxf>
  </rfmt>
  <rfmt sheetId="2" sqref="A1776:XFD1776" start="0" length="0">
    <dxf>
      <border>
        <bottom/>
      </border>
    </dxf>
  </rfmt>
  <rfmt sheetId="2" sqref="A1776:XFD1776">
    <dxf>
      <border>
        <left/>
        <right/>
        <vertical/>
      </border>
    </dxf>
  </rfmt>
  <rfmt sheetId="2" sqref="A1776:G1776" start="0" length="0">
    <dxf>
      <border>
        <bottom style="thin">
          <color indexed="64"/>
        </bottom>
      </border>
    </dxf>
  </rfmt>
  <rfmt sheetId="2" sqref="A1776:G1776" start="0" length="0">
    <dxf>
      <border>
        <top style="thin">
          <color indexed="64"/>
        </top>
      </border>
    </dxf>
  </rfmt>
  <rfmt sheetId="2" sqref="A1766" start="0" length="0">
    <dxf>
      <border outline="0">
        <left/>
        <right/>
        <top style="thin">
          <color indexed="64"/>
        </top>
      </border>
    </dxf>
  </rfmt>
  <rfmt sheetId="2" sqref="B1766" start="0" length="0">
    <dxf>
      <border outline="0">
        <left/>
        <top style="thin">
          <color indexed="64"/>
        </top>
      </border>
    </dxf>
  </rfmt>
  <rfmt sheetId="2" sqref="C1766" start="0" length="0">
    <dxf>
      <border outline="0">
        <top style="thin">
          <color indexed="64"/>
        </top>
      </border>
    </dxf>
  </rfmt>
  <rfmt sheetId="2" sqref="D1766" start="0" length="0">
    <dxf>
      <border outline="0">
        <top style="thin">
          <color indexed="64"/>
        </top>
      </border>
    </dxf>
  </rfmt>
  <rfmt sheetId="2" sqref="E1766" start="0" length="0">
    <dxf>
      <border outline="0">
        <top style="thin">
          <color indexed="64"/>
        </top>
      </border>
    </dxf>
  </rfmt>
  <rfmt sheetId="2" sqref="F1766" start="0" length="0">
    <dxf>
      <border outline="0">
        <right/>
        <top style="thin">
          <color indexed="64"/>
        </top>
      </border>
    </dxf>
  </rfmt>
  <rfmt sheetId="2" sqref="G1766" start="0" length="0">
    <dxf>
      <border outline="0">
        <left/>
        <right/>
        <top style="thin">
          <color indexed="64"/>
        </top>
      </border>
    </dxf>
  </rfmt>
  <rfmt sheetId="2" sqref="H1766" start="0" length="0">
    <dxf>
      <border outline="0">
        <left/>
        <right/>
        <bottom/>
      </border>
    </dxf>
  </rfmt>
  <rfmt sheetId="2" sqref="I1766" start="0" length="0">
    <dxf>
      <border outline="0">
        <left/>
        <right/>
        <top/>
        <bottom/>
      </border>
    </dxf>
  </rfmt>
  <rfmt sheetId="2" sqref="J1766" start="0" length="0">
    <dxf/>
  </rfmt>
  <rfmt sheetId="2" sqref="K1766" start="0" length="0">
    <dxf/>
  </rfmt>
  <rfmt sheetId="2" sqref="L1766" start="0" length="0">
    <dxf/>
  </rfmt>
  <rfmt sheetId="2" sqref="M1766" start="0" length="0">
    <dxf/>
  </rfmt>
  <rfmt sheetId="2" sqref="N1766" start="0" length="0">
    <dxf/>
  </rfmt>
  <rfmt sheetId="2" sqref="O1766" start="0" length="0">
    <dxf/>
  </rfmt>
  <rfmt sheetId="2" sqref="P1766" start="0" length="0">
    <dxf/>
  </rfmt>
  <rfmt sheetId="2" sqref="Q1766" start="0" length="0">
    <dxf/>
  </rfmt>
  <rfmt sheetId="2" sqref="R1766" start="0" length="0">
    <dxf/>
  </rfmt>
  <rfmt sheetId="2" sqref="A1766:XFD1766" start="0" length="0">
    <dxf/>
  </rfmt>
  <rfmt sheetId="2" sqref="A1784" start="0" length="0">
    <dxf>
      <border outline="0">
        <left/>
        <right/>
        <top style="thin">
          <color indexed="64"/>
        </top>
      </border>
    </dxf>
  </rfmt>
  <rfmt sheetId="2" sqref="B1784" start="0" length="0">
    <dxf>
      <border outline="0">
        <left/>
        <top style="thin">
          <color indexed="64"/>
        </top>
      </border>
    </dxf>
  </rfmt>
  <rfmt sheetId="2" sqref="C1784" start="0" length="0">
    <dxf>
      <border outline="0">
        <top style="thin">
          <color indexed="64"/>
        </top>
      </border>
    </dxf>
  </rfmt>
  <rfmt sheetId="2" sqref="D1784" start="0" length="0">
    <dxf>
      <border outline="0">
        <top style="thin">
          <color indexed="64"/>
        </top>
      </border>
    </dxf>
  </rfmt>
  <rfmt sheetId="2" sqref="E1784" start="0" length="0">
    <dxf>
      <border outline="0">
        <top style="thin">
          <color indexed="64"/>
        </top>
      </border>
    </dxf>
  </rfmt>
  <rfmt sheetId="2" sqref="F1784" start="0" length="0">
    <dxf>
      <border outline="0">
        <right/>
        <top style="thin">
          <color indexed="64"/>
        </top>
      </border>
    </dxf>
  </rfmt>
  <rfmt sheetId="2" sqref="G1784" start="0" length="0">
    <dxf>
      <border outline="0">
        <left/>
        <right/>
        <top style="thin">
          <color indexed="64"/>
        </top>
      </border>
    </dxf>
  </rfmt>
  <rfmt sheetId="2" sqref="H1784" start="0" length="0">
    <dxf>
      <border outline="0">
        <left/>
        <right/>
        <bottom/>
      </border>
    </dxf>
  </rfmt>
  <rfmt sheetId="2" sqref="I1784" start="0" length="0">
    <dxf>
      <border outline="0">
        <left/>
        <right/>
        <top/>
        <bottom/>
      </border>
    </dxf>
  </rfmt>
  <rfmt sheetId="2" sqref="J1784" start="0" length="0">
    <dxf/>
  </rfmt>
  <rfmt sheetId="2" sqref="K1784" start="0" length="0">
    <dxf/>
  </rfmt>
  <rfmt sheetId="2" sqref="L1784" start="0" length="0">
    <dxf/>
  </rfmt>
  <rfmt sheetId="2" sqref="M1784" start="0" length="0">
    <dxf/>
  </rfmt>
  <rfmt sheetId="2" sqref="N1784" start="0" length="0">
    <dxf/>
  </rfmt>
  <rfmt sheetId="2" sqref="O1784" start="0" length="0">
    <dxf/>
  </rfmt>
  <rfmt sheetId="2" sqref="P1784" start="0" length="0">
    <dxf/>
  </rfmt>
  <rfmt sheetId="2" sqref="Q1784" start="0" length="0">
    <dxf/>
  </rfmt>
  <rfmt sheetId="2" sqref="R1784" start="0" length="0">
    <dxf/>
  </rfmt>
  <rfmt sheetId="2" sqref="A1784:XFD1784" start="0" length="0">
    <dxf/>
  </rfmt>
  <rfmt sheetId="2" sqref="A1791" start="0" length="0">
    <dxf>
      <border outline="0">
        <left/>
        <right/>
        <top style="thin">
          <color indexed="64"/>
        </top>
      </border>
    </dxf>
  </rfmt>
  <rfmt sheetId="2" sqref="B1791" start="0" length="0">
    <dxf>
      <border outline="0">
        <left/>
        <top style="thin">
          <color indexed="64"/>
        </top>
      </border>
    </dxf>
  </rfmt>
  <rfmt sheetId="2" sqref="C1791" start="0" length="0">
    <dxf>
      <border outline="0">
        <top style="thin">
          <color indexed="64"/>
        </top>
      </border>
    </dxf>
  </rfmt>
  <rfmt sheetId="2" sqref="D1791" start="0" length="0">
    <dxf>
      <border outline="0">
        <top style="thin">
          <color indexed="64"/>
        </top>
      </border>
    </dxf>
  </rfmt>
  <rfmt sheetId="2" sqref="E1791" start="0" length="0">
    <dxf>
      <border outline="0">
        <top style="thin">
          <color indexed="64"/>
        </top>
      </border>
    </dxf>
  </rfmt>
  <rfmt sheetId="2" sqref="F1791" start="0" length="0">
    <dxf>
      <border outline="0">
        <right/>
        <top style="thin">
          <color indexed="64"/>
        </top>
      </border>
    </dxf>
  </rfmt>
  <rfmt sheetId="2" sqref="G1791" start="0" length="0">
    <dxf>
      <border outline="0">
        <left/>
        <right/>
        <top style="thin">
          <color indexed="64"/>
        </top>
      </border>
    </dxf>
  </rfmt>
  <rfmt sheetId="2" sqref="H1791" start="0" length="0">
    <dxf>
      <border outline="0">
        <left/>
        <right/>
        <top/>
        <bottom/>
      </border>
    </dxf>
  </rfmt>
  <rfmt sheetId="2" sqref="I1791" start="0" length="0">
    <dxf>
      <border outline="0">
        <left/>
        <right/>
        <top/>
        <bottom/>
      </border>
    </dxf>
  </rfmt>
  <rfmt sheetId="2" sqref="J1791" start="0" length="0">
    <dxf/>
  </rfmt>
  <rfmt sheetId="2" sqref="K1791" start="0" length="0">
    <dxf/>
  </rfmt>
  <rfmt sheetId="2" sqref="L1791" start="0" length="0">
    <dxf/>
  </rfmt>
  <rfmt sheetId="2" sqref="M1791" start="0" length="0">
    <dxf/>
  </rfmt>
  <rfmt sheetId="2" sqref="N1791" start="0" length="0">
    <dxf/>
  </rfmt>
  <rfmt sheetId="2" sqref="O1791" start="0" length="0">
    <dxf/>
  </rfmt>
  <rfmt sheetId="2" sqref="P1791" start="0" length="0">
    <dxf/>
  </rfmt>
  <rfmt sheetId="2" sqref="Q1791" start="0" length="0">
    <dxf/>
  </rfmt>
  <rfmt sheetId="2" sqref="R1791" start="0" length="0">
    <dxf/>
  </rfmt>
  <rfmt sheetId="2" sqref="A1791:XFD1791" start="0" length="0">
    <dxf/>
  </rfmt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2" customView="1" name="Z_FC7BEBEA_9A89_4726_BCEF_101025680359_.wvu.Cols" hidden="1" oldHidden="1">
    <formula>PHS!$H:$I</formula>
    <oldFormula>PHS!$H:$I</oldFormula>
  </rdn>
  <rdn rId="0" localSheetId="3" customView="1" name="Z_FC7BEBEA_9A89_4726_BCEF_101025680359_.wvu.FilterData" hidden="1" oldHidden="1">
    <formula>Feuil2!$B$1:$C$207</formula>
    <oldFormula>Feuil2!$B$1:$C$205</oldFormula>
  </rdn>
  <rcv guid="{FC7BEBEA-9A89-4726-BCEF-101025680359}" action="add"/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2" customView="1" name="Z_FC7BEBEA_9A89_4726_BCEF_101025680359_.wvu.Cols" hidden="1" oldHidden="1">
    <oldFormula>PHS!$H:$I</oldFormula>
  </rdn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Feuil2!$B$1:$C$207</formula>
    <oldFormula>Feuil2!$B$1:$C$207</oldFormula>
  </rdn>
  <rcv guid="{FC7BEBEA-9A89-4726-BCEF-101025680359}" action="add"/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78" sId="2" ref="A1789:XFD1789" action="insertRow">
    <undo index="65535" exp="area" ref3D="1" dr="$F$1:$F$1048576" dn="Z_F75A0FC8_0A1B_4DE0_9A32_5143F6752B3E_.wvu.Cols" sId="2"/>
  </rrc>
  <rm rId="3379" sheetId="2" source="A1774:XFD1774" destination="A1789:XFD1789" sourceSheetId="2">
    <rfmt sheetId="2" xfDxf="1" sqref="A1789:XFD1789" start="0" length="0">
      <dxf>
        <alignment horizontal="center" vertical="center"/>
      </dxf>
    </rfmt>
    <rfmt sheetId="2" sqref="A178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789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789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D1789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E1789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F1789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789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789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89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9" start="0" length="0">
      <dxf>
        <numFmt numFmtId="167" formatCode="dd\.mm\.yyyy;@"/>
      </dxf>
    </rfmt>
  </rm>
  <rrc rId="3380" sId="2" ref="A1774:XFD1774" action="deleteRow">
    <undo index="65535" exp="area" ref3D="1" dr="$F$1:$F$1048576" dn="Z_F75A0FC8_0A1B_4DE0_9A32_5143F6752B3E_.wvu.Cols" sId="2"/>
    <rfmt sheetId="2" xfDxf="1" sqref="A1774:XFD1774" start="0" length="0">
      <dxf>
        <alignment horizontal="center" vertical="center"/>
      </dxf>
    </rfmt>
    <rfmt sheetId="2" sqref="A177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74" start="0" length="0">
      <dxf>
        <font>
          <sz val="10"/>
          <color auto="1"/>
          <name val="MS Sans Serif"/>
          <family val="2"/>
          <scheme val="none"/>
        </font>
      </dxf>
    </rfmt>
    <rfmt sheetId="2" sqref="C1774" start="0" length="0">
      <dxf>
        <alignment horizontal="general" vertical="bottom"/>
      </dxf>
    </rfmt>
    <rfmt sheetId="2" sqref="D1774" start="0" length="0">
      <dxf>
        <font>
          <sz val="10"/>
          <color auto="1"/>
          <name val="MS Sans Serif"/>
          <family val="2"/>
          <scheme val="none"/>
        </font>
      </dxf>
    </rfmt>
    <rfmt sheetId="2" sqref="E1774" start="0" length="0">
      <dxf>
        <font>
          <sz val="10"/>
          <color auto="1"/>
          <name val="MS Sans Serif"/>
          <family val="2"/>
          <scheme val="none"/>
        </font>
      </dxf>
    </rfmt>
    <rfmt sheetId="2" sqref="F1774" start="0" length="0">
      <dxf>
        <font>
          <sz val="10"/>
          <color auto="1"/>
          <name val="MS Sans Serif"/>
          <family val="2"/>
          <scheme val="none"/>
        </font>
      </dxf>
    </rfmt>
    <rfmt sheetId="2" sqref="G1774" start="0" length="0">
      <dxf>
        <font>
          <sz val="10"/>
          <color auto="1"/>
          <name val="MS Sans Serif"/>
          <family val="2"/>
          <scheme val="none"/>
        </font>
      </dxf>
    </rfmt>
    <rfmt sheetId="2" sqref="H1774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74" start="0" length="0">
      <dxf>
        <numFmt numFmtId="167" formatCode="dd\.mm\.yyyy;@"/>
      </dxf>
    </rfmt>
  </rrc>
  <rrc rId="3381" sId="2" ref="A1788:XFD1788" action="insertRow">
    <undo index="65535" exp="area" ref3D="1" dr="$F$1:$F$1048576" dn="Z_F75A0FC8_0A1B_4DE0_9A32_5143F6752B3E_.wvu.Cols" sId="2"/>
  </rrc>
  <rm rId="3382" sheetId="2" source="A1771:XFD1771" destination="A1788:XFD1788" sourceSheetId="2">
    <rfmt sheetId="2" xfDxf="1" sqref="A1788:XFD1788" start="0" length="0">
      <dxf>
        <alignment horizontal="center" vertical="center"/>
      </dxf>
    </rfmt>
    <rfmt sheetId="2" sqref="A178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788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78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D178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E178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F178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788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78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88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8" start="0" length="0">
      <dxf>
        <numFmt numFmtId="167" formatCode="dd\.mm\.yyyy;@"/>
      </dxf>
    </rfmt>
  </rm>
  <rrc rId="3383" sId="2" ref="A1771:XFD1771" action="deleteRow">
    <undo index="65535" exp="area" ref3D="1" dr="$F$1:$F$1048576" dn="Z_F75A0FC8_0A1B_4DE0_9A32_5143F6752B3E_.wvu.Cols" sId="2"/>
    <rfmt sheetId="2" xfDxf="1" sqref="A1771:XFD1771" start="0" length="0">
      <dxf>
        <alignment horizontal="center" vertical="center"/>
      </dxf>
    </rfmt>
    <rfmt sheetId="2" sqref="A177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71" start="0" length="0">
      <dxf>
        <font>
          <sz val="10"/>
          <color auto="1"/>
          <name val="MS Sans Serif"/>
          <family val="2"/>
          <scheme val="none"/>
        </font>
      </dxf>
    </rfmt>
    <rfmt sheetId="2" sqref="C1771" start="0" length="0">
      <dxf>
        <alignment horizontal="general" vertical="bottom"/>
      </dxf>
    </rfmt>
    <rfmt sheetId="2" sqref="D1771" start="0" length="0">
      <dxf>
        <font>
          <sz val="10"/>
          <color auto="1"/>
          <name val="MS Sans Serif"/>
          <family val="2"/>
          <scheme val="none"/>
        </font>
      </dxf>
    </rfmt>
    <rfmt sheetId="2" sqref="E1771" start="0" length="0">
      <dxf>
        <font>
          <sz val="10"/>
          <color auto="1"/>
          <name val="MS Sans Serif"/>
          <family val="2"/>
          <scheme val="none"/>
        </font>
      </dxf>
    </rfmt>
    <rfmt sheetId="2" sqref="F1771" start="0" length="0">
      <dxf>
        <font>
          <sz val="10"/>
          <color auto="1"/>
          <name val="MS Sans Serif"/>
          <family val="2"/>
          <scheme val="none"/>
        </font>
      </dxf>
    </rfmt>
    <rfmt sheetId="2" sqref="G1771" start="0" length="0">
      <dxf>
        <font>
          <sz val="10"/>
          <color auto="1"/>
          <name val="MS Sans Serif"/>
          <family val="2"/>
          <scheme val="none"/>
        </font>
      </dxf>
    </rfmt>
    <rfmt sheetId="2" sqref="H177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71" start="0" length="0">
      <dxf>
        <numFmt numFmtId="167" formatCode="dd\.mm\.yyyy;@"/>
      </dxf>
    </rfmt>
  </rrc>
  <rrc rId="3384" sId="2" ref="A1771:XFD1771" action="insertRow">
    <undo index="65535" exp="area" ref3D="1" dr="$F$1:$F$1048576" dn="Z_F75A0FC8_0A1B_4DE0_9A32_5143F6752B3E_.wvu.Cols" sId="2"/>
  </rrc>
  <rfmt sheetId="2" sqref="B1771" start="0" length="0">
    <dxf>
      <font>
        <b/>
        <sz val="12"/>
        <color rgb="FFFF0000"/>
        <name val="Verdana"/>
      </font>
      <fill>
        <patternFill>
          <bgColor theme="9" tint="0.59999389629810485"/>
        </patternFill>
      </fill>
    </dxf>
  </rfmt>
  <rfmt sheetId="2" sqref="C1771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</dxf>
  </rfmt>
  <rcc rId="3385" sId="2" odxf="1" dxf="1">
    <nc r="D1771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000000"/>
        <name val="Verdana"/>
      </font>
      <fill>
        <patternFill>
          <bgColor theme="9" tint="0.59999389629810485"/>
        </patternFill>
      </fill>
    </ndxf>
  </rcc>
  <rfmt sheetId="2" sqref="E1771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</dxf>
  </rfmt>
  <rfmt sheetId="2" sqref="F1771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fmt sheetId="2" sqref="I1771" start="0" length="0">
    <dxf>
      <font>
        <sz val="12"/>
        <name val="MS Sans Serif"/>
      </font>
    </dxf>
  </rfmt>
  <rcc rId="3386" sId="2">
    <oc r="G1770">
      <f>IFERROR(IF(ISERROR(SEARCH("dfgg",$B1769)),IF(H1770="",G1769+ROUNDUP(VLOOKUP(D1770,Feuil2!$B$2:$C$250,2,FALSE)*6,0)/6/24,G1769+ROUNDUP(VLOOKUP(D1770,Feuil2!$B$2:$C$250,2,FALSE)*6,0)/6/24+$I$1),G1769+(11/12/24)),"")</f>
    </oc>
    <nc r="G1770">
      <f>IFERROR(IF(ISERROR(SEARCH("dfgg",$B1769)),IF(H1770="",G1769+ROUNDUP(VLOOKUP(D1770,Feuil2!$B$2:$C$250,2,FALSE)*6,0)/6/24,G1769+ROUNDUP(VLOOKUP(D1770,Feuil2!$B$2:$C$250,2,FALSE)*6,0)/6/24+$I$1),G1769+(11/12/24)),"")</f>
    </nc>
  </rcc>
  <rcc rId="3387" sId="2">
    <nc r="G1771">
      <f>IFERROR(IF(ISERROR(SEARCH("dfgg",$B1770)),IF(H1771="",G1770+ROUNDUP(VLOOKUP(D1771,Feuil2!$B$2:$C$250,2,FALSE)*6,0)/6/24,G1770+ROUNDUP(VLOOKUP(D1771,Feuil2!$B$2:$C$250,2,FALSE)*6,0)/6/24+$I$1),G1770+(11/12/24)),"")</f>
    </nc>
  </rcc>
  <rcc rId="3388" sId="2">
    <oc r="G1772">
      <f>IFERROR(IF(ISERROR(SEARCH("dfgg",$B1788)),IF(H1772="",G1788+ROUNDUP(VLOOKUP(D1772,Feuil2!$B$2:$C$250,2,FALSE)*6,0)/6/24,G1788+ROUNDUP(VLOOKUP(D1772,Feuil2!$B$2:$C$250,2,FALSE)*6,0)/6/24+$I$1),G1788+(11/12/24)),"")</f>
    </oc>
    <nc r="G1772">
      <f>IFERROR(IF(ISERROR(SEARCH("dfgg",$B1771)),IF(H1772="",G1771+ROUNDUP(VLOOKUP(D1772,Feuil2!$B$2:$C$250,2,FALSE)*6,0)/6/24,G1771+ROUNDUP(VLOOKUP(D1772,Feuil2!$B$2:$C$250,2,FALSE)*6,0)/6/24+$I$1),G1771+(11/12/24)),"")</f>
    </nc>
  </rcc>
  <rcc rId="3389" sId="2">
    <oc r="G1773">
      <f>IFERROR(IF(ISERROR(SEARCH("dfgg",$B1772)),IF(H1773="",G1772+ROUNDUP(VLOOKUP(D1773,Feuil2!$B$2:$C$250,2,FALSE)*6,0)/6/24,G1772+ROUNDUP(VLOOKUP(D1773,Feuil2!$B$2:$C$250,2,FALSE)*6,0)/6/24+$I$1),G1772+(11/12/24)),"")</f>
    </oc>
    <nc r="G1773">
      <f>IFERROR(IF(ISERROR(SEARCH("dfgg",$B1772)),IF(H1773="",G1772+ROUNDUP(VLOOKUP(D1773,Feuil2!$B$2:$C$250,2,FALSE)*6,0)/6/24,G1772+ROUNDUP(VLOOKUP(D1773,Feuil2!$B$2:$C$250,2,FALSE)*6,0)/6/24+$I$1),G1772+(11/12/24)),"")</f>
    </nc>
  </rcc>
  <rfmt sheetId="2" sqref="B1773:F1773" start="0" length="0">
    <dxf>
      <border>
        <bottom style="thin">
          <color indexed="64"/>
        </bottom>
      </border>
    </dxf>
  </rfmt>
  <rrc rId="3390" sId="2" ref="A1794:XFD1797" action="insertRow">
    <undo index="65535" exp="area" ref3D="1" dr="$F$1:$F$1048576" dn="Z_F75A0FC8_0A1B_4DE0_9A32_5143F6752B3E_.wvu.Cols" sId="2"/>
  </rrc>
  <rfmt sheetId="2" sqref="A1794" start="0" length="0">
    <dxf>
      <border outline="0">
        <top style="thin">
          <color indexed="64"/>
        </top>
      </border>
    </dxf>
  </rfmt>
  <rcc rId="3391" sId="2" odxf="1" dxf="1">
    <nc r="B1794" t="inlineStr">
      <is>
        <t>SCE Cacao C10 PALL/36425</t>
      </is>
    </nc>
    <odxf>
      <font>
        <b/>
        <sz val="12"/>
        <name val="MS Sans Serif"/>
      </font>
      <fill>
        <patternFill>
          <bgColor theme="0"/>
        </patternFill>
      </fill>
      <border outline="0">
        <top/>
        <bottom style="thin">
          <color indexed="64"/>
        </bottom>
      </border>
    </odxf>
    <ndxf>
      <font>
        <b val="0"/>
        <sz val="12"/>
        <name val="Verdana"/>
      </font>
      <fill>
        <patternFill>
          <bgColor rgb="FFFFFFFF"/>
        </patternFill>
      </fill>
      <border outline="0">
        <top style="thin">
          <color indexed="64"/>
        </top>
        <bottom/>
      </border>
    </ndxf>
  </rcc>
  <rcc rId="3392" sId="2" odxf="1" dxf="1">
    <nc r="C1794">
      <v>3387715</v>
    </nc>
    <odxf>
      <font>
        <b/>
        <sz val="12"/>
      </font>
      <fill>
        <patternFill>
          <bgColor theme="0"/>
        </patternFill>
      </fill>
      <alignment wrapText="0"/>
      <border outline="0">
        <top/>
        <bottom style="thin">
          <color indexed="64"/>
        </bottom>
      </border>
    </odxf>
    <ndxf>
      <font>
        <b val="0"/>
        <sz val="12"/>
        <color rgb="FF000000"/>
        <name val="Verdana"/>
      </font>
      <fill>
        <patternFill>
          <bgColor rgb="FFFFC000"/>
        </patternFill>
      </fill>
      <alignment wrapText="1"/>
      <border outline="0">
        <top style="thin">
          <color indexed="64"/>
        </top>
        <bottom/>
      </border>
    </ndxf>
  </rcc>
  <rcc rId="3393" sId="2" odxf="1" dxf="1">
    <nc r="D1794">
      <v>22000652</v>
    </nc>
    <odxf>
      <font>
        <b/>
        <sz val="12"/>
        <name val="MS Sans Serif"/>
      </font>
      <fill>
        <patternFill>
          <bgColor theme="0"/>
        </patternFill>
      </fill>
      <alignment wrapText="0"/>
      <border outline="0">
        <top/>
        <bottom style="thin">
          <color indexed="64"/>
        </bottom>
      </border>
    </odxf>
    <ndxf>
      <font>
        <b val="0"/>
        <sz val="12"/>
        <color rgb="FF000000"/>
        <name val="Verdana"/>
      </font>
      <fill>
        <patternFill>
          <bgColor rgb="FFFFFFFF"/>
        </patternFill>
      </fill>
      <alignment wrapText="1"/>
      <border outline="0">
        <top style="thin">
          <color indexed="64"/>
        </top>
        <bottom/>
      </border>
    </ndxf>
  </rcc>
  <rcc rId="3394" sId="2" odxf="1" dxf="1">
    <nc r="E1794">
      <v>1300</v>
    </nc>
    <odxf>
      <font>
        <sz val="12"/>
        <name val="MS Sans Serif"/>
      </font>
      <fill>
        <patternFill>
          <bgColor theme="0"/>
        </patternFill>
      </fill>
      <alignment wrapText="0"/>
      <border outline="0">
        <top/>
        <bottom style="thin">
          <color indexed="64"/>
        </bottom>
      </border>
    </odxf>
    <ndxf>
      <font>
        <sz val="12"/>
        <color rgb="FF000000"/>
        <name val="Verdana"/>
      </font>
      <fill>
        <patternFill>
          <bgColor rgb="FFFFFFFF"/>
        </patternFill>
      </fill>
      <alignment wrapText="1"/>
      <border outline="0">
        <top style="thin">
          <color indexed="64"/>
        </top>
        <bottom/>
      </border>
    </ndxf>
  </rcc>
  <rfmt sheetId="2" sqref="F1794" start="0" length="0">
    <dxf>
      <font>
        <sz val="12"/>
        <color indexed="10"/>
        <name val="Calibri"/>
        <scheme val="minor"/>
      </font>
      <numFmt numFmtId="21" formatCode="dd\-mmm"/>
      <fill>
        <patternFill patternType="none">
          <bgColor indexed="65"/>
        </patternFill>
      </fill>
      <alignment wrapText="1"/>
      <border outline="0">
        <top style="thin">
          <color indexed="64"/>
        </top>
        <bottom/>
      </border>
    </dxf>
  </rfmt>
  <rcc rId="3395" sId="2" odxf="1" dxf="1">
    <nc r="G1794">
      <f>IFERROR(IF(ISERROR(SEARCH("dfgg",$B1793)),IF(H1794="",G1793+ROUNDUP(VLOOKUP(D1794,Feuil2!$B$2:$C$250,2,FALSE)*6,0)/6/24,G1793+ROUNDUP(VLOOKUP(D1794,Feuil2!$B$2:$C$250,2,FALSE)*6,0)/6/24+$I$1),G1793+(11/12/24)),"")</f>
    </nc>
    <odxf>
      <font>
        <b val="0"/>
        <sz val="12"/>
        <name val="MS Sans Serif"/>
      </font>
      <fill>
        <patternFill patternType="solid">
          <bgColor indexed="13"/>
        </patternFill>
      </fill>
      <border outline="0">
        <top/>
      </border>
    </odxf>
    <ndxf>
      <font>
        <b/>
        <sz val="11"/>
        <name val="MS Sans Serif"/>
      </font>
      <fill>
        <patternFill patternType="none">
          <bgColor indexed="65"/>
        </patternFill>
      </fill>
      <border outline="0">
        <top style="thin">
          <color indexed="64"/>
        </top>
      </border>
    </ndxf>
  </rcc>
  <rfmt sheetId="2" sqref="H1794" start="0" length="0">
    <dxf>
      <numFmt numFmtId="21" formatCode="dd\-mmm"/>
    </dxf>
  </rfmt>
  <rcc rId="3396" sId="2">
    <nc r="J1794" t="inlineStr">
      <is>
        <t>23.08.2019</t>
      </is>
    </nc>
  </rcc>
  <rcc rId="3397" sId="2">
    <nc r="K1794" t="inlineStr">
      <is>
        <t>PL001</t>
      </is>
    </nc>
  </rcc>
  <rfmt sheetId="2" sqref="A1795" start="0" length="0">
    <dxf>
      <border outline="0">
        <top style="thin">
          <color indexed="64"/>
        </top>
      </border>
    </dxf>
  </rfmt>
  <rcc rId="3398" sId="2" odxf="1" dxf="1">
    <nc r="B1795" t="inlineStr">
      <is>
        <t>SCE Cacao C10 PALL/36425</t>
      </is>
    </nc>
    <odxf>
      <font>
        <b/>
        <sz val="12"/>
        <name val="MS Sans Serif"/>
      </font>
      <fill>
        <patternFill>
          <bgColor theme="0"/>
        </patternFill>
      </fill>
      <border outline="0">
        <top/>
      </border>
    </odxf>
    <ndxf>
      <font>
        <b val="0"/>
        <sz val="12"/>
        <name val="Verdana"/>
      </font>
      <fill>
        <patternFill>
          <bgColor rgb="FFFFFFFF"/>
        </patternFill>
      </fill>
      <border outline="0">
        <top style="thin">
          <color indexed="64"/>
        </top>
      </border>
    </ndxf>
  </rcc>
  <rcc rId="3399" sId="2" odxf="1" dxf="1">
    <nc r="C1795">
      <v>3387716</v>
    </nc>
    <odxf>
      <font>
        <b/>
        <sz val="12"/>
      </font>
      <fill>
        <patternFill>
          <bgColor theme="0"/>
        </patternFill>
      </fill>
      <alignment wrapText="0"/>
      <border outline="0">
        <top/>
      </border>
    </odxf>
    <ndxf>
      <font>
        <b val="0"/>
        <sz val="12"/>
        <color rgb="FF000000"/>
        <name val="Verdana"/>
      </font>
      <fill>
        <patternFill>
          <bgColor rgb="FFFFC000"/>
        </patternFill>
      </fill>
      <alignment wrapText="1"/>
      <border outline="0">
        <top style="thin">
          <color indexed="64"/>
        </top>
      </border>
    </ndxf>
  </rcc>
  <rcc rId="3400" sId="2" odxf="1" dxf="1">
    <nc r="D1795">
      <v>22000652</v>
    </nc>
    <odxf>
      <font>
        <b/>
        <sz val="12"/>
        <name val="MS Sans Serif"/>
      </font>
      <fill>
        <patternFill>
          <bgColor theme="0"/>
        </patternFill>
      </fill>
      <alignment wrapText="0"/>
      <border outline="0">
        <top/>
      </border>
    </odxf>
    <ndxf>
      <font>
        <b val="0"/>
        <sz val="12"/>
        <color rgb="FF000000"/>
        <name val="Verdana"/>
      </font>
      <fill>
        <patternFill>
          <bgColor rgb="FFFFFFFF"/>
        </patternFill>
      </fill>
      <alignment wrapText="1"/>
      <border outline="0">
        <top style="thin">
          <color indexed="64"/>
        </top>
      </border>
    </ndxf>
  </rcc>
  <rcc rId="3401" sId="2" odxf="1" dxf="1">
    <nc r="E1795">
      <v>1300</v>
    </nc>
    <odxf>
      <font>
        <sz val="12"/>
        <name val="MS Sans Serif"/>
      </font>
      <fill>
        <patternFill>
          <bgColor theme="0"/>
        </patternFill>
      </fill>
      <alignment wrapText="0"/>
      <border outline="0">
        <top/>
      </border>
    </odxf>
    <ndxf>
      <font>
        <sz val="12"/>
        <color rgb="FF000000"/>
        <name val="Verdana"/>
      </font>
      <fill>
        <patternFill>
          <bgColor rgb="FFFFFFFF"/>
        </patternFill>
      </fill>
      <alignment wrapText="1"/>
      <border outline="0">
        <top style="thin">
          <color indexed="64"/>
        </top>
      </border>
    </ndxf>
  </rcc>
  <rfmt sheetId="2" sqref="F1795" start="0" length="0">
    <dxf>
      <font>
        <sz val="12"/>
        <color indexed="10"/>
        <name val="Calibri"/>
        <scheme val="minor"/>
      </font>
      <numFmt numFmtId="21" formatCode="dd\-mmm"/>
      <fill>
        <patternFill patternType="none">
          <bgColor indexed="65"/>
        </patternFill>
      </fill>
      <alignment wrapText="1"/>
      <border outline="0">
        <top style="thin">
          <color indexed="64"/>
        </top>
      </border>
    </dxf>
  </rfmt>
  <rcc rId="3402" sId="2" odxf="1" dxf="1">
    <nc r="G1795">
      <f>IFERROR(IF(ISERROR(SEARCH("dfgg",$B1794)),IF(H1795="",G1794+ROUNDUP(VLOOKUP(D1795,Feuil2!$B$2:$C$250,2,FALSE)*6,0)/6/24,G1794+ROUNDUP(VLOOKUP(D1795,Feuil2!$B$2:$C$250,2,FALSE)*6,0)/6/24+$I$1),G1794+(11/12/24)),"")</f>
    </nc>
    <odxf>
      <font>
        <b val="0"/>
        <sz val="12"/>
        <name val="MS Sans Serif"/>
      </font>
      <fill>
        <patternFill patternType="solid">
          <bgColor indexed="13"/>
        </patternFill>
      </fill>
      <border outline="0">
        <top/>
      </border>
    </odxf>
    <ndxf>
      <font>
        <b/>
        <sz val="11"/>
        <name val="MS Sans Serif"/>
      </font>
      <fill>
        <patternFill patternType="none">
          <bgColor indexed="65"/>
        </patternFill>
      </fill>
      <border outline="0">
        <top style="thin">
          <color indexed="64"/>
        </top>
      </border>
    </ndxf>
  </rcc>
  <rfmt sheetId="2" sqref="H1795" start="0" length="0">
    <dxf>
      <numFmt numFmtId="21" formatCode="dd\-mmm"/>
    </dxf>
  </rfmt>
  <rcc rId="3403" sId="2">
    <nc r="J1795" t="inlineStr">
      <is>
        <t>23.08.2019</t>
      </is>
    </nc>
  </rcc>
  <rcc rId="3404" sId="2">
    <nc r="K1795" t="inlineStr">
      <is>
        <t>PL001</t>
      </is>
    </nc>
  </rcc>
  <rfmt sheetId="2" sqref="A1796" start="0" length="0">
    <dxf>
      <border outline="0">
        <top style="thin">
          <color indexed="64"/>
        </top>
      </border>
    </dxf>
  </rfmt>
  <rfmt sheetId="2" sqref="B1796" start="0" length="0">
    <dxf>
      <font>
        <sz val="12"/>
        <color rgb="FFFF0000"/>
        <name val="Verdana"/>
      </font>
      <fill>
        <patternFill>
          <bgColor theme="9" tint="0.59999389629810485"/>
        </patternFill>
      </fill>
      <border outline="0">
        <top style="thin">
          <color indexed="64"/>
        </top>
        <bottom/>
      </border>
    </dxf>
  </rfmt>
  <rfmt sheetId="2" sqref="C1796" start="0" length="0">
    <dxf>
      <font>
        <sz val="12"/>
        <color rgb="FF000000"/>
        <name val="Verdana"/>
      </font>
      <fill>
        <patternFill>
          <bgColor theme="9" tint="0.59999389629810485"/>
        </patternFill>
      </fill>
      <alignment wrapText="1"/>
      <border outline="0">
        <top style="thin">
          <color indexed="64"/>
        </top>
        <bottom/>
      </border>
    </dxf>
  </rfmt>
  <rcc rId="3405" sId="2" odxf="1" dxf="1">
    <nc r="D1796" t="inlineStr">
      <is>
        <t>RINÇAGE</t>
      </is>
    </nc>
    <odxf>
      <font>
        <sz val="12"/>
        <name val="MS Sans Serif"/>
      </font>
      <fill>
        <patternFill>
          <bgColor theme="0"/>
        </patternFill>
      </fill>
      <alignment wrapText="0"/>
      <border outline="0">
        <top/>
        <bottom style="thin">
          <color indexed="64"/>
        </bottom>
      </border>
    </odxf>
    <ndxf>
      <font>
        <sz val="12"/>
        <color rgb="FF000000"/>
        <name val="Verdana"/>
      </font>
      <fill>
        <patternFill>
          <bgColor theme="9" tint="0.59999389629810485"/>
        </patternFill>
      </fill>
      <alignment wrapText="1"/>
      <border outline="0">
        <top style="thin">
          <color indexed="64"/>
        </top>
        <bottom/>
      </border>
    </ndxf>
  </rcc>
  <rfmt sheetId="2" sqref="E1796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alignment wrapText="1"/>
      <border outline="0">
        <top style="thin">
          <color indexed="64"/>
        </top>
        <bottom/>
      </border>
    </dxf>
  </rfmt>
  <rfmt sheetId="2" sqref="F1796" start="0" length="0">
    <dxf>
      <font>
        <b/>
        <sz val="12"/>
        <color indexed="10"/>
        <name val="Calibri"/>
        <scheme val="minor"/>
      </font>
      <numFmt numFmtId="21" formatCode="dd\-mmm"/>
      <fill>
        <patternFill>
          <bgColor theme="9" tint="0.59999389629810485"/>
        </patternFill>
      </fill>
      <alignment wrapText="1"/>
      <border outline="0">
        <top style="thin">
          <color indexed="64"/>
        </top>
        <bottom/>
      </border>
    </dxf>
  </rfmt>
  <rcc rId="3406" sId="2" odxf="1" dxf="1">
    <nc r="G1796">
      <f>IFERROR(IF(ISERROR(SEARCH("dfgg",$B1778)),IF(H1796="",G1778+ROUNDUP(VLOOKUP(D1796,Feuil2!$B$2:$C$250,2,FALSE)*6,0)/6/24,G1778+ROUNDUP(VLOOKUP(D1796,Feuil2!$B$2:$C$250,2,FALSE)*6,0)/6/24+$I$1),G1778+(11/12/24)),"")</f>
    </nc>
    <odxf>
      <font>
        <b val="0"/>
        <sz val="12"/>
        <name val="MS Sans Serif"/>
      </font>
      <fill>
        <patternFill patternType="solid">
          <bgColor indexed="13"/>
        </patternFill>
      </fill>
      <border outline="0">
        <top/>
      </border>
    </odxf>
    <ndxf>
      <font>
        <b/>
        <sz val="11"/>
        <name val="MS Sans Serif"/>
      </font>
      <fill>
        <patternFill patternType="none">
          <bgColor indexed="65"/>
        </patternFill>
      </fill>
      <border outline="0">
        <top style="thin">
          <color indexed="64"/>
        </top>
      </border>
    </ndxf>
  </rcc>
  <rfmt sheetId="2" sqref="H1796" start="0" length="0">
    <dxf>
      <numFmt numFmtId="21" formatCode="dd\-mmm"/>
    </dxf>
  </rfmt>
  <rfmt sheetId="2" sqref="I1796" start="0" length="0">
    <dxf>
      <font>
        <sz val="12"/>
        <name val="MS Sans Serif"/>
      </font>
    </dxf>
  </rfmt>
  <rfmt sheetId="2" sqref="A1797" start="0" length="0">
    <dxf>
      <border outline="0">
        <top style="thin">
          <color indexed="64"/>
        </top>
      </border>
    </dxf>
  </rfmt>
  <rcc rId="3407" sId="2" odxf="1" dxf="1">
    <nc r="B1797" t="inlineStr">
      <is>
        <t>SCE Chocolat C9 PALL/0334</t>
      </is>
    </nc>
    <odxf>
      <font>
        <b/>
        <sz val="12"/>
        <name val="MS Sans Serif"/>
      </font>
      <fill>
        <patternFill>
          <bgColor theme="0"/>
        </patternFill>
      </fill>
      <border outline="0">
        <top/>
      </border>
    </odxf>
    <ndxf>
      <font>
        <b val="0"/>
        <sz val="12"/>
        <name val="Verdana"/>
      </font>
      <fill>
        <patternFill>
          <bgColor rgb="FFFFFFFF"/>
        </patternFill>
      </fill>
      <border outline="0">
        <top style="thin">
          <color indexed="64"/>
        </top>
      </border>
    </ndxf>
  </rcc>
  <rcc rId="3408" sId="2" odxf="1" dxf="1">
    <nc r="C1797">
      <v>3397027</v>
    </nc>
    <odxf>
      <font>
        <b/>
        <sz val="12"/>
      </font>
      <fill>
        <patternFill>
          <bgColor theme="0"/>
        </patternFill>
      </fill>
      <alignment wrapText="0"/>
      <border outline="0">
        <top/>
      </border>
    </odxf>
    <ndxf>
      <font>
        <b val="0"/>
        <sz val="12"/>
        <color rgb="FF000000"/>
        <name val="Verdana"/>
      </font>
      <fill>
        <patternFill>
          <bgColor rgb="FFFFC000"/>
        </patternFill>
      </fill>
      <alignment wrapText="1"/>
      <border outline="0">
        <top style="thin">
          <color indexed="64"/>
        </top>
      </border>
    </ndxf>
  </rcc>
  <rcc rId="3409" sId="2" odxf="1" dxf="1">
    <nc r="D1797">
      <v>22000057</v>
    </nc>
    <odxf>
      <font>
        <b/>
        <sz val="12"/>
        <name val="MS Sans Serif"/>
      </font>
      <fill>
        <patternFill>
          <bgColor theme="0"/>
        </patternFill>
      </fill>
      <alignment wrapText="0"/>
      <border outline="0">
        <top/>
      </border>
    </odxf>
    <ndxf>
      <font>
        <b val="0"/>
        <sz val="12"/>
        <color rgb="FF000000"/>
        <name val="Verdana"/>
      </font>
      <fill>
        <patternFill>
          <bgColor rgb="FFFFFFFF"/>
        </patternFill>
      </fill>
      <alignment wrapText="1"/>
      <border outline="0">
        <top style="thin">
          <color indexed="64"/>
        </top>
      </border>
    </ndxf>
  </rcc>
  <rcc rId="3410" sId="2" odxf="1" dxf="1">
    <nc r="E1797">
      <v>1450</v>
    </nc>
    <odxf>
      <font>
        <sz val="12"/>
        <name val="MS Sans Serif"/>
      </font>
      <fill>
        <patternFill>
          <bgColor theme="0"/>
        </patternFill>
      </fill>
      <alignment wrapText="0"/>
      <border outline="0">
        <top/>
      </border>
    </odxf>
    <ndxf>
      <font>
        <sz val="12"/>
        <color rgb="FF000000"/>
        <name val="Verdana"/>
      </font>
      <fill>
        <patternFill>
          <bgColor rgb="FFFFFFFF"/>
        </patternFill>
      </fill>
      <alignment wrapText="1"/>
      <border outline="0">
        <top style="thin">
          <color indexed="64"/>
        </top>
      </border>
    </ndxf>
  </rcc>
  <rfmt sheetId="2" sqref="F1797" start="0" length="0">
    <dxf>
      <font>
        <sz val="12"/>
        <color indexed="10"/>
        <name val="Calibri"/>
        <scheme val="minor"/>
      </font>
      <numFmt numFmtId="21" formatCode="dd\-mmm"/>
      <fill>
        <patternFill patternType="none">
          <bgColor indexed="65"/>
        </patternFill>
      </fill>
      <alignment wrapText="1"/>
      <border outline="0">
        <top style="thin">
          <color indexed="64"/>
        </top>
      </border>
    </dxf>
  </rfmt>
  <rcc rId="3411" sId="2" odxf="1" dxf="1">
    <nc r="G1797">
      <f>IFERROR(IF(ISERROR(SEARCH("dfgg",$B1781)),IF(H1797="",G1781+ROUNDUP(VLOOKUP(D1797,Feuil2!$B$2:$C$250,2,FALSE)*6,0)/6/24,G1781+ROUNDUP(VLOOKUP(D1797,Feuil2!$B$2:$C$250,2,FALSE)*6,0)/6/24+$I$1),G1781+(11/12/24)),"")</f>
    </nc>
    <odxf>
      <font>
        <b val="0"/>
        <sz val="12"/>
        <name val="MS Sans Serif"/>
      </font>
      <fill>
        <patternFill patternType="solid">
          <bgColor indexed="13"/>
        </patternFill>
      </fill>
      <border outline="0">
        <top/>
      </border>
    </odxf>
    <ndxf>
      <font>
        <b/>
        <sz val="11"/>
        <name val="MS Sans Serif"/>
      </font>
      <fill>
        <patternFill patternType="none">
          <bgColor indexed="65"/>
        </patternFill>
      </fill>
      <border outline="0">
        <top style="thin">
          <color indexed="64"/>
        </top>
      </border>
    </ndxf>
  </rcc>
  <rfmt sheetId="2" sqref="H1797" start="0" length="0">
    <dxf>
      <numFmt numFmtId="21" formatCode="dd\-mmm"/>
    </dxf>
  </rfmt>
  <rcc rId="3412" sId="2">
    <nc r="J1797" t="inlineStr">
      <is>
        <t>28.08.2019</t>
      </is>
    </nc>
  </rcc>
  <rcc rId="3413" sId="2">
    <nc r="K1797" t="inlineStr">
      <is>
        <t>PL001</t>
      </is>
    </nc>
  </rcc>
  <rrc rId="3414" sId="2" ref="A1784:XFD1784" action="deleteRow">
    <undo index="65535" exp="area" ref3D="1" dr="$F$1:$F$1048576" dn="Z_F75A0FC8_0A1B_4DE0_9A32_5143F6752B3E_.wvu.Cols" sId="2"/>
    <rfmt sheetId="2" xfDxf="1" sqref="A1784:XFD1784" start="0" length="0">
      <dxf>
        <alignment horizontal="center" vertical="center"/>
      </dxf>
    </rfmt>
    <rfmt sheetId="2" sqref="A178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84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84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cc rId="0" sId="2" dxf="1">
      <nc r="D1784" t="inlineStr">
        <is>
          <t>jeudi</t>
        </is>
      </nc>
      <n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ndxf>
    </rcc>
    <rfmt sheetId="2" sqref="E1784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784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cc rId="0" sId="2" dxf="1" numFmtId="23">
      <nc r="G1784">
        <v>43692.208333333336</v>
      </nc>
      <n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H1784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78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4" start="0" length="0">
      <dxf>
        <numFmt numFmtId="167" formatCode="dd\.mm\.yyyy;@"/>
      </dxf>
    </rfmt>
  </rrc>
  <rrc rId="3415" sId="2" ref="A1784:XFD1784" action="deleteRow">
    <undo index="45" exp="ref" v="1" dr="G1784" r="G1785" sId="2"/>
    <undo index="25" exp="ref" v="1" dr="G1784" r="G1785" sId="2"/>
    <undo index="9" exp="ref" v="1" dr="G1784" r="G1785" sId="2"/>
    <undo index="1" exp="ref" v="1" dr="$B1784" r="G1785" sId="2"/>
    <undo index="65535" exp="area" ref3D="1" dr="$F$1:$F$1048576" dn="Z_F75A0FC8_0A1B_4DE0_9A32_5143F6752B3E_.wvu.Cols" sId="2"/>
    <rfmt sheetId="2" xfDxf="1" sqref="A1784:XFD1784" start="0" length="0">
      <dxf>
        <alignment horizontal="center" vertical="center"/>
      </dxf>
    </rfmt>
    <rfmt sheetId="2" sqref="A178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84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84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cc rId="0" sId="2" dxf="1">
      <nc r="D1784" t="inlineStr">
        <is>
          <t>jeudi</t>
        </is>
      </nc>
      <n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ndxf>
    </rcc>
    <rfmt sheetId="2" sqref="E1784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784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cc rId="0" sId="2" dxf="1" numFmtId="23">
      <nc r="G1784">
        <v>43692.3125</v>
      </nc>
      <n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H1784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8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4" start="0" length="0">
      <dxf>
        <numFmt numFmtId="167" formatCode="dd\.mm\.yyyy;@"/>
      </dxf>
    </rfmt>
  </rrc>
  <rrc rId="3416" sId="2" ref="A1784:XFD1784" action="deleteRow">
    <undo index="45" exp="ref" v="1" dr="G1784" r="G1785" sId="2"/>
    <undo index="25" exp="ref" v="1" dr="G1784" r="G1785" sId="2"/>
    <undo index="9" exp="ref" v="1" dr="G1784" r="G1785" sId="2"/>
    <undo index="1" exp="ref" v="1" dr="$B1784" r="G1785" sId="2"/>
    <undo index="65535" exp="area" ref3D="1" dr="$F$1:$F$1048576" dn="Z_F75A0FC8_0A1B_4DE0_9A32_5143F6752B3E_.wvu.Cols" sId="2"/>
    <rfmt sheetId="2" xfDxf="1" sqref="A1784:XFD1784" start="0" length="0">
      <dxf>
        <alignment horizontal="center" vertical="center"/>
      </dxf>
    </rfmt>
    <rfmt sheetId="2" sqref="A178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784" t="inlineStr">
        <is>
          <t>SCE Cacao C10 PALL/36425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ndxf>
    </rcc>
    <rcc rId="0" sId="2" dxf="1">
      <nc r="C1784">
        <v>3387715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ndxf>
    </rcc>
    <rcc rId="0" sId="2" dxf="1">
      <nc r="D1784">
        <v>22000652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cc rId="0" sId="2" dxf="1">
      <nc r="E1784">
        <v>1300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fmt sheetId="2" sqref="F178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784">
        <f>IFERROR(IF(ISERROR(SEARCH("dfgg",#REF!)),IF(H1784="",#REF!+ROUNDUP(VLOOKUP(D1784,Feuil2!$B$2:$C$250,2,FALSE)*6,0)/6/24,#REF!+ROUNDUP(VLOOKUP(D1784,Feuil2!$B$2:$C$250,2,FALSE)*6,0)/6/24+$I$1),#REF!+(11/12/24)),"")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78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8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1784" t="inlineStr">
        <is>
          <t>23.08.2019</t>
        </is>
      </nc>
      <ndxf>
        <numFmt numFmtId="167" formatCode="dd\.mm\.yyyy;@"/>
      </ndxf>
    </rcc>
    <rcc rId="0" sId="2">
      <nc r="K1784" t="inlineStr">
        <is>
          <t>PL001</t>
        </is>
      </nc>
    </rcc>
  </rrc>
  <rrc rId="3417" sId="2" ref="A1784:XFD1784" action="deleteRow">
    <undo index="65535" exp="area" ref3D="1" dr="$F$1:$F$1048576" dn="Z_F75A0FC8_0A1B_4DE0_9A32_5143F6752B3E_.wvu.Cols" sId="2"/>
    <rfmt sheetId="2" xfDxf="1" sqref="A1784:XFD1784" start="0" length="0">
      <dxf>
        <alignment horizontal="center" vertical="center"/>
      </dxf>
    </rfmt>
    <rfmt sheetId="2" sqref="A178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784" t="inlineStr">
        <is>
          <t>SCE Cacao C10 PALL/36425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C1784">
        <v>3387716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D1784">
        <v>22000652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E1784">
        <v>1300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fmt sheetId="2" sqref="F178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784">
        <f>IFERROR(IF(ISERROR(SEARCH("dfgg",#REF!)),IF(H1784="",#REF!+ROUNDUP(VLOOKUP(D1784,Feuil2!$B$2:$C$250,2,FALSE)*6,0)/6/24,#REF!+ROUNDUP(VLOOKUP(D1784,Feuil2!$B$2:$C$250,2,FALSE)*6,0)/6/24+$I$1),#REF!+(11/12/24)),"")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78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8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1784" t="inlineStr">
        <is>
          <t>23.08.2019</t>
        </is>
      </nc>
      <ndxf>
        <numFmt numFmtId="167" formatCode="dd\.mm\.yyyy;@"/>
      </ndxf>
    </rcc>
    <rcc rId="0" sId="2">
      <nc r="K1784" t="inlineStr">
        <is>
          <t>PL001</t>
        </is>
      </nc>
    </rcc>
  </rrc>
  <rrc rId="3418" sId="2" ref="A1784:XFD1784" action="deleteRow">
    <undo index="65535" exp="area" ref3D="1" dr="$F$1:$F$1048576" dn="Z_F75A0FC8_0A1B_4DE0_9A32_5143F6752B3E_.wvu.Cols" sId="2"/>
    <rfmt sheetId="2" xfDxf="1" sqref="A1784:XFD1784" start="0" length="0">
      <dxf>
        <alignment horizontal="center" vertical="center"/>
      </dxf>
    </rfmt>
    <rfmt sheetId="2" sqref="A178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784" start="0" length="0">
      <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784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cc rId="0" sId="2" dxf="1">
      <nc r="D1784" t="inlineStr">
        <is>
          <t>RINÇAGE</t>
        </is>
      </nc>
      <n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ndxf>
    </rcc>
    <rfmt sheetId="2" sqref="E1784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784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784">
        <f>IFERROR(IF(ISERROR(SEARCH("dfgg",$B1770)),IF(H1784="",G1770+ROUNDUP(VLOOKUP(D1784,Feuil2!$B$2:$C$250,2,FALSE)*6,0)/6/24,G1770+ROUNDUP(VLOOKUP(D1784,Feuil2!$B$2:$C$250,2,FALSE)*6,0)/6/24+$I$1),G1770+(11/12/24)),"")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78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8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4" start="0" length="0">
      <dxf>
        <numFmt numFmtId="167" formatCode="dd\.mm\.yyyy;@"/>
      </dxf>
    </rfmt>
  </rrc>
  <rrc rId="3419" sId="2" ref="A1784:XFD1784" action="deleteRow">
    <undo index="65535" exp="area" ref3D="1" dr="$F$1:$F$1048576" dn="Z_F75A0FC8_0A1B_4DE0_9A32_5143F6752B3E_.wvu.Cols" sId="2"/>
    <rfmt sheetId="2" xfDxf="1" sqref="A1784:XFD1784" start="0" length="0">
      <dxf>
        <alignment horizontal="center" vertical="center"/>
      </dxf>
    </rfmt>
    <rfmt sheetId="2" sqref="A178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784" t="inlineStr">
        <is>
          <t>SCE Chocolat C9 PALL/0334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C1784">
        <v>3397027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D1784">
        <v>22000057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E1784">
        <v>1450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fmt sheetId="2" sqref="F178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784">
        <f>IFERROR(IF(ISERROR(SEARCH("dfgg",$B1773)),IF(H1784="",G1773+ROUNDUP(VLOOKUP(D1784,Feuil2!$B$2:$C$250,2,FALSE)*6,0)/6/24,G1773+ROUNDUP(VLOOKUP(D1784,Feuil2!$B$2:$C$250,2,FALSE)*6,0)/6/24+$I$1),G1773+(11/12/24)),"")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78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8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1784" t="inlineStr">
        <is>
          <t>28.08.2019</t>
        </is>
      </nc>
      <ndxf>
        <numFmt numFmtId="167" formatCode="dd\.mm\.yyyy;@"/>
      </ndxf>
    </rcc>
    <rcc rId="0" sId="2">
      <nc r="K1784" t="inlineStr">
        <is>
          <t>PL001</t>
        </is>
      </nc>
    </rcc>
  </rrc>
  <rrc rId="3420" sId="2" ref="A1784:XFD1784" action="deleteRow">
    <undo index="65535" exp="area" ref3D="1" dr="$F$1:$F$1048576" dn="Z_F75A0FC8_0A1B_4DE0_9A32_5143F6752B3E_.wvu.Cols" sId="2"/>
    <rfmt sheetId="2" xfDxf="1" sqref="A1784:XFD1784" start="0" length="0">
      <dxf>
        <alignment horizontal="center" vertical="center"/>
      </dxf>
    </rfmt>
    <rfmt sheetId="2" sqref="A178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784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cc rId="0" sId="2" dxf="1">
      <nc r="C1784" t="inlineStr">
        <is>
          <t>AIDE PASTO / SAUCES AJOUTÉES EN URGENCE</t>
        </is>
      </nc>
      <n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5" tint="0.59999389629810485"/>
          </patternFill>
        </fill>
        <border outline="0">
          <top style="thin">
            <color indexed="64"/>
          </top>
          <bottom style="thin">
            <color indexed="64"/>
          </bottom>
        </border>
      </ndxf>
    </rcc>
    <rfmt sheetId="2" sqref="D1784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5" tint="0.59999389629810485"/>
          </patternFill>
        </fill>
        <border outline="0">
          <top style="thin">
            <color indexed="64"/>
          </top>
          <bottom style="thin">
            <color indexed="64"/>
          </bottom>
        </border>
      </dxf>
    </rfmt>
    <rfmt sheetId="2" sqref="E1784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5" tint="0.59999389629810485"/>
          </patternFill>
        </fill>
        <border outline="0">
          <top style="thin">
            <color indexed="64"/>
          </top>
          <bottom style="thin">
            <color indexed="64"/>
          </bottom>
        </border>
      </dxf>
    </rfmt>
    <rfmt sheetId="2" sqref="F1784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5" tint="0.59999389629810485"/>
          </patternFill>
        </fill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784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784" start="0" length="0">
      <dxf>
        <font>
          <sz val="12"/>
          <color indexed="10"/>
          <name val="Calibri"/>
          <family val="2"/>
          <scheme val="minor"/>
        </font>
        <numFmt numFmtId="21" formatCode="dd\-mm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8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4" start="0" length="0">
      <dxf>
        <numFmt numFmtId="167" formatCode="dd\.mm\.yyyy;@"/>
      </dxf>
    </rfmt>
  </rrc>
  <rrc rId="3421" sId="2" ref="A1784:XFD1784" action="deleteRow">
    <undo index="65535" exp="area" ref3D="1" dr="$F$1:$F$1048576" dn="Z_F75A0FC8_0A1B_4DE0_9A32_5143F6752B3E_.wvu.Cols" sId="2"/>
    <rfmt sheetId="2" xfDxf="1" sqref="A1784:XFD1784" start="0" length="0">
      <dxf>
        <alignment horizontal="center" vertical="center"/>
      </dxf>
    </rfmt>
    <rfmt sheetId="2" sqref="A178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84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84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cc rId="0" sId="2" dxf="1">
      <nc r="D1784" t="inlineStr">
        <is>
          <t>jeudi</t>
        </is>
      </nc>
      <n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ndxf>
    </rcc>
    <rfmt sheetId="2" sqref="E1784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784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cc rId="0" sId="2" dxf="1" numFmtId="23">
      <nc r="G1784">
        <v>43692.875</v>
      </nc>
      <n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H1784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8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4" start="0" length="0">
      <dxf>
        <numFmt numFmtId="167" formatCode="dd\.mm\.yyyy;@"/>
      </dxf>
    </rfmt>
  </rrc>
  <rrc rId="3422" sId="2" ref="A1784:XFD1784" action="deleteRow">
    <undo index="65535" exp="area" ref3D="1" dr="$F$1:$F$1048576" dn="Z_F75A0FC8_0A1B_4DE0_9A32_5143F6752B3E_.wvu.Cols" sId="2"/>
    <rfmt sheetId="2" xfDxf="1" sqref="A1784:XFD1784" start="0" length="0">
      <dxf>
        <alignment horizontal="center" vertical="center"/>
      </dxf>
    </rfmt>
    <rfmt sheetId="2" sqref="A1784" start="0" length="0">
      <dxf>
        <font>
          <b/>
          <sz val="8"/>
          <color auto="1"/>
          <name val="Arial"/>
          <family val="2"/>
          <scheme val="none"/>
        </font>
        <border outline="0">
          <top style="thin">
            <color indexed="64"/>
          </top>
          <bottom style="thin">
            <color indexed="64"/>
          </bottom>
        </border>
      </dxf>
    </rfmt>
    <rfmt sheetId="2" sqref="B1784" start="0" length="0">
      <dxf>
        <font>
          <b/>
          <sz val="12"/>
          <color auto="1"/>
          <name val="MS Sans Serif"/>
          <family val="2"/>
          <scheme val="none"/>
        </font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C1784" start="0" length="0">
      <dxf>
        <font>
          <b/>
          <sz val="12"/>
          <color auto="1"/>
          <name val="Arial"/>
          <family val="2"/>
          <scheme val="none"/>
        </font>
        <border outline="0">
          <top style="thin">
            <color indexed="64"/>
          </top>
          <bottom style="thin">
            <color indexed="64"/>
          </bottom>
        </border>
      </dxf>
    </rfmt>
    <rfmt sheetId="2" sqref="D1784" start="0" length="0">
      <dxf>
        <font>
          <b/>
          <sz val="12"/>
          <color auto="1"/>
          <name val="MS Sans Serif"/>
          <family val="2"/>
          <scheme val="none"/>
        </font>
        <border outline="0">
          <top style="thin">
            <color indexed="64"/>
          </top>
          <bottom style="thin">
            <color indexed="64"/>
          </bottom>
        </border>
      </dxf>
    </rfmt>
    <rfmt sheetId="2" sqref="E1784" start="0" length="0">
      <dxf>
        <font>
          <sz val="12"/>
          <color auto="1"/>
          <name val="MS Sans Serif"/>
          <family val="2"/>
          <scheme val="none"/>
        </font>
        <border outline="0">
          <top style="thin">
            <color indexed="64"/>
          </top>
          <bottom style="thin">
            <color indexed="64"/>
          </bottom>
        </border>
      </dxf>
    </rfmt>
    <rfmt sheetId="2" sqref="F1784" start="0" length="0">
      <dxf>
        <font>
          <sz val="12"/>
          <color auto="1"/>
          <name val="MS Sans Serif"/>
          <family val="2"/>
          <scheme val="none"/>
        </font>
        <border outline="0">
          <top style="thin">
            <color indexed="64"/>
          </top>
          <bottom style="thin">
            <color indexed="64"/>
          </bottom>
        </border>
      </dxf>
    </rfmt>
    <rfmt sheetId="2" sqref="G1784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border outline="0">
          <top style="thin">
            <color indexed="64"/>
          </top>
          <bottom style="thin">
            <color indexed="64"/>
          </bottom>
        </border>
      </dxf>
    </rfmt>
    <rfmt sheetId="2" sqref="H1784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I178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</dxf>
    </rfmt>
    <rfmt sheetId="2" sqref="J1784" start="0" length="0">
      <dxf>
        <numFmt numFmtId="167" formatCode="dd\.mm\.yyyy;@"/>
      </dxf>
    </rfmt>
  </rrc>
  <rfmt sheetId="2" sqref="B1781:F1781" start="0" length="0">
    <dxf>
      <border>
        <bottom style="thin">
          <color indexed="64"/>
        </bottom>
      </border>
    </dxf>
  </rfmt>
  <rrc rId="3423" sId="2" ref="A1789:XFD1789" action="deleteRow">
    <undo index="65535" exp="area" ref3D="1" dr="$F$1:$F$1048576" dn="Z_F75A0FC8_0A1B_4DE0_9A32_5143F6752B3E_.wvu.Cols" sId="2"/>
    <rfmt sheetId="2" xfDxf="1" sqref="A1789:XFD1789" start="0" length="0">
      <dxf>
        <alignment horizontal="center" vertical="center"/>
      </dxf>
    </rfmt>
    <rfmt sheetId="2" sqref="A178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789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cc rId="0" sId="2" dxf="1">
      <nc r="C1789" t="inlineStr">
        <is>
          <t>AIDE PASTO / SAUCES AJOUTÉES EN URGENCE</t>
        </is>
      </nc>
      <n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5" tint="0.59999389629810485"/>
          </patternFill>
        </fill>
        <border outline="0">
          <top style="thin">
            <color indexed="64"/>
          </top>
          <bottom style="thin">
            <color indexed="64"/>
          </bottom>
        </border>
      </ndxf>
    </rcc>
    <rfmt sheetId="2" sqref="D1789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5" tint="0.59999389629810485"/>
          </patternFill>
        </fill>
        <border outline="0">
          <top style="thin">
            <color indexed="64"/>
          </top>
          <bottom style="thin">
            <color indexed="64"/>
          </bottom>
        </border>
      </dxf>
    </rfmt>
    <rfmt sheetId="2" sqref="E1789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5" tint="0.59999389629810485"/>
          </patternFill>
        </fill>
        <border outline="0">
          <top style="thin">
            <color indexed="64"/>
          </top>
          <bottom style="thin">
            <color indexed="64"/>
          </bottom>
        </border>
      </dxf>
    </rfmt>
    <rfmt sheetId="2" sqref="F1789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5" tint="0.59999389629810485"/>
          </patternFill>
        </fill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789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789" start="0" length="0">
      <dxf>
        <font>
          <sz val="12"/>
          <color indexed="10"/>
          <name val="Calibri"/>
          <family val="2"/>
          <scheme val="minor"/>
        </font>
        <numFmt numFmtId="21" formatCode="dd\-mm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89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9" start="0" length="0">
      <dxf>
        <numFmt numFmtId="167" formatCode="dd\.mm\.yyyy;@"/>
      </dxf>
    </rfmt>
  </rrc>
  <rfmt sheetId="2" sqref="H1774:I1774" start="0" length="0">
    <dxf>
      <border>
        <bottom style="thin">
          <color indexed="64"/>
        </bottom>
      </border>
    </dxf>
  </rfmt>
  <rrc rId="3424" sId="2" ref="A1784:XFD1784" action="deleteRow">
    <undo index="45" exp="ref" v="1" dr="G1784" r="G1785" sId="2"/>
    <undo index="25" exp="ref" v="1" dr="G1784" r="G1785" sId="2"/>
    <undo index="9" exp="ref" v="1" dr="G1784" r="G1785" sId="2"/>
    <undo index="1" exp="ref" v="1" dr="$B1784" r="G1785" sId="2"/>
    <undo index="65535" exp="area" ref3D="1" dr="$F$1:$F$1048576" dn="Z_F75A0FC8_0A1B_4DE0_9A32_5143F6752B3E_.wvu.Cols" sId="2"/>
    <rfmt sheetId="2" xfDxf="1" sqref="A1784:XFD1784" start="0" length="0">
      <dxf>
        <alignment horizontal="center" vertical="center"/>
      </dxf>
    </rfmt>
    <rfmt sheetId="2" sqref="A178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84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84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cc rId="0" sId="2" dxf="1">
      <nc r="D1784" t="inlineStr">
        <is>
          <t>vendredi</t>
        </is>
      </nc>
      <n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ndxf>
    </rcc>
    <rfmt sheetId="2" sqref="E1784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784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cc rId="0" sId="2" dxf="1" numFmtId="23">
      <nc r="G1784">
        <v>43693.208333333336</v>
      </nc>
      <n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H1784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8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4" start="0" length="0">
      <dxf>
        <numFmt numFmtId="167" formatCode="dd\.mm\.yyyy;@"/>
      </dxf>
    </rfmt>
  </rrc>
  <rrc rId="3425" sId="2" ref="A1784:XFD1784" action="deleteRow">
    <undo index="45" exp="ref" v="1" dr="G1784" r="G1785" sId="2"/>
    <undo index="25" exp="ref" v="1" dr="G1784" r="G1785" sId="2"/>
    <undo index="9" exp="ref" v="1" dr="G1784" r="G1785" sId="2"/>
    <undo index="1" exp="ref" v="1" dr="$B1784" r="G1785" sId="2"/>
    <undo index="65535" exp="area" ref3D="1" dr="$F$1:$F$1048576" dn="Z_F75A0FC8_0A1B_4DE0_9A32_5143F6752B3E_.wvu.Cols" sId="2"/>
    <rfmt sheetId="2" xfDxf="1" sqref="A1784:XFD1784" start="0" length="0">
      <dxf>
        <alignment horizontal="center" vertical="center"/>
      </dxf>
    </rfmt>
    <rfmt sheetId="2" sqref="A178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784" t="inlineStr">
        <is>
          <t>SCE Cacao C10 PALL/36425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ndxf>
    </rcc>
    <rcc rId="0" sId="2" dxf="1">
      <nc r="C1784">
        <v>3387715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ndxf>
    </rcc>
    <rcc rId="0" sId="2" dxf="1">
      <nc r="D1784">
        <v>22000652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cc rId="0" sId="2" dxf="1">
      <nc r="E1784">
        <v>1300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ndxf>
    </rcc>
    <rfmt sheetId="2" sqref="F178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784">
        <f>IFERROR(IF(ISERROR(SEARCH("dfgg",#REF!)),IF(H1784="",#REF!+ROUNDUP(VLOOKUP(D1784,Feuil2!$B$2:$C$250,2,FALSE)*6,0)/6/24,#REF!+ROUNDUP(VLOOKUP(D1784,Feuil2!$B$2:$C$250,2,FALSE)*6,0)/6/24+$I$1),#REF!+(11/12/24)),"")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78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8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1784" t="inlineStr">
        <is>
          <t>23.08.2019</t>
        </is>
      </nc>
      <ndxf>
        <numFmt numFmtId="167" formatCode="dd\.mm\.yyyy;@"/>
      </ndxf>
    </rcc>
    <rcc rId="0" sId="2">
      <nc r="K1784" t="inlineStr">
        <is>
          <t>PL001</t>
        </is>
      </nc>
    </rcc>
  </rrc>
  <rrc rId="3426" sId="2" ref="A1784:XFD1784" action="deleteRow">
    <undo index="65535" exp="area" ref3D="1" dr="$F$1:$F$1048576" dn="Z_F75A0FC8_0A1B_4DE0_9A32_5143F6752B3E_.wvu.Cols" sId="2"/>
    <rfmt sheetId="2" xfDxf="1" sqref="A1784:XFD1784" start="0" length="0">
      <dxf>
        <alignment horizontal="center" vertical="center"/>
      </dxf>
    </rfmt>
    <rfmt sheetId="2" sqref="A178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784" t="inlineStr">
        <is>
          <t>SCE Cacao C10 PALL/36425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C1784">
        <v>3387716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D1784">
        <v>22000652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E1784">
        <v>1300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fmt sheetId="2" sqref="F178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784">
        <f>IFERROR(IF(ISERROR(SEARCH("dfgg",#REF!)),IF(H1784="",#REF!+ROUNDUP(VLOOKUP(D1784,Feuil2!$B$2:$C$250,2,FALSE)*6,0)/6/24,#REF!+ROUNDUP(VLOOKUP(D1784,Feuil2!$B$2:$C$250,2,FALSE)*6,0)/6/24+$I$1),#REF!+(11/12/24)),"")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78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8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1784" t="inlineStr">
        <is>
          <t>23.08.2019</t>
        </is>
      </nc>
      <ndxf>
        <numFmt numFmtId="167" formatCode="dd\.mm\.yyyy;@"/>
      </ndxf>
    </rcc>
    <rcc rId="0" sId="2">
      <nc r="K1784" t="inlineStr">
        <is>
          <t>PL001</t>
        </is>
      </nc>
    </rcc>
  </rrc>
  <rrc rId="3427" sId="2" ref="A1784:XFD1784" action="deleteRow">
    <undo index="65535" exp="area" ref3D="1" dr="$F$1:$F$1048576" dn="Z_F75A0FC8_0A1B_4DE0_9A32_5143F6752B3E_.wvu.Cols" sId="2"/>
    <rfmt sheetId="2" xfDxf="1" sqref="A1784:XFD1784" start="0" length="0">
      <dxf>
        <alignment horizontal="center" vertical="center"/>
      </dxf>
    </rfmt>
    <rfmt sheetId="2" sqref="A178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784" start="0" length="0">
      <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784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cc rId="0" sId="2" dxf="1">
      <nc r="D1784" t="inlineStr">
        <is>
          <t>RINÇAGE</t>
        </is>
      </nc>
      <n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ndxf>
    </rcc>
    <rfmt sheetId="2" sqref="E1784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784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784">
        <f>IFERROR(IF(ISERROR(SEARCH("dfgg",$B1778)),IF(H1784="",G1778+ROUNDUP(VLOOKUP(D1784,Feuil2!$B$2:$C$250,2,FALSE)*6,0)/6/24,G1778+ROUNDUP(VLOOKUP(D1784,Feuil2!$B$2:$C$250,2,FALSE)*6,0)/6/24+$I$1),G1778+(11/12/24)),"")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78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8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4" start="0" length="0">
      <dxf>
        <numFmt numFmtId="167" formatCode="dd\.mm\.yyyy;@"/>
      </dxf>
    </rfmt>
  </rrc>
  <rrc rId="3428" sId="2" ref="A1784:XFD1784" action="deleteRow">
    <undo index="65535" exp="area" ref3D="1" dr="$F$1:$F$1048576" dn="Z_F75A0FC8_0A1B_4DE0_9A32_5143F6752B3E_.wvu.Cols" sId="2"/>
    <rfmt sheetId="2" xfDxf="1" sqref="A1784:XFD1784" start="0" length="0">
      <dxf>
        <alignment horizontal="center" vertical="center"/>
      </dxf>
    </rfmt>
    <rfmt sheetId="2" sqref="A178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784" t="inlineStr">
        <is>
          <t>SCE Chocolat C9 PALL/0334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C1784">
        <v>3397027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D1784">
        <v>22000057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E1784">
        <v>1450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fmt sheetId="2" sqref="F178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784">
        <f>IFERROR(IF(ISERROR(SEARCH("dfgg",$B1781)),IF(H1784="",G1781+ROUNDUP(VLOOKUP(D1784,Feuil2!$B$2:$C$250,2,FALSE)*6,0)/6/24,G1781+ROUNDUP(VLOOKUP(D1784,Feuil2!$B$2:$C$250,2,FALSE)*6,0)/6/24+$I$1),G1781+(11/12/24)),"")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78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8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1784" t="inlineStr">
        <is>
          <t>28.08.2019</t>
        </is>
      </nc>
      <ndxf>
        <numFmt numFmtId="167" formatCode="dd\.mm\.yyyy;@"/>
      </ndxf>
    </rcc>
    <rcc rId="0" sId="2">
      <nc r="K1784" t="inlineStr">
        <is>
          <t>PL001</t>
        </is>
      </nc>
    </rcc>
  </rrc>
  <rrc rId="3429" sId="2" ref="A1784:XFD1784" action="deleteRow">
    <undo index="65535" exp="area" ref3D="1" dr="$F$1:$F$1048576" dn="Z_F75A0FC8_0A1B_4DE0_9A32_5143F6752B3E_.wvu.Cols" sId="2"/>
    <rfmt sheetId="2" xfDxf="1" sqref="A1784:XFD1784" start="0" length="0">
      <dxf>
        <alignment horizontal="center" vertical="center"/>
      </dxf>
    </rfmt>
    <rfmt sheetId="2" sqref="A178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84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84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cc rId="0" sId="2" dxf="1">
      <nc r="D1784" t="inlineStr">
        <is>
          <t>vendredi</t>
        </is>
      </nc>
      <n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ndxf>
    </rcc>
    <rfmt sheetId="2" sqref="E1784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784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cc rId="0" sId="2" dxf="1" numFmtId="23">
      <nc r="G1784">
        <v>43693.875</v>
      </nc>
      <n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H1784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8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4" start="0" length="0">
      <dxf>
        <numFmt numFmtId="167" formatCode="dd\.mm\.yyyy;@"/>
      </dxf>
    </rfmt>
  </rrc>
  <rrc rId="3430" sId="2" ref="A1783:XFD1783" action="deleteRow">
    <undo index="65535" exp="area" ref3D="1" dr="$F$1:$F$1048576" dn="Z_F75A0FC8_0A1B_4DE0_9A32_5143F6752B3E_.wvu.Cols" sId="2"/>
    <rfmt sheetId="2" xfDxf="1" sqref="A1783:XFD1783" start="0" length="0">
      <dxf>
        <alignment horizontal="center" vertical="center"/>
      </dxf>
    </rfmt>
    <rfmt sheetId="2" sqref="A1783" start="0" length="0">
      <dxf>
        <font>
          <b/>
          <sz val="8"/>
          <color auto="1"/>
          <name val="Arial"/>
          <family val="2"/>
          <scheme val="none"/>
        </font>
        <border outline="0">
          <top style="thin">
            <color indexed="64"/>
          </top>
          <bottom style="thin">
            <color indexed="64"/>
          </bottom>
        </border>
      </dxf>
    </rfmt>
    <rfmt sheetId="2" sqref="B1783" start="0" length="0">
      <dxf>
        <font>
          <b/>
          <sz val="12"/>
          <color auto="1"/>
          <name val="MS Sans Serif"/>
          <family val="2"/>
          <scheme val="none"/>
        </font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C1783" start="0" length="0">
      <dxf>
        <font>
          <b/>
          <sz val="12"/>
          <color auto="1"/>
          <name val="Arial"/>
          <family val="2"/>
          <scheme val="none"/>
        </font>
        <border outline="0">
          <top style="thin">
            <color indexed="64"/>
          </top>
          <bottom style="thin">
            <color indexed="64"/>
          </bottom>
        </border>
      </dxf>
    </rfmt>
    <rfmt sheetId="2" sqref="D1783" start="0" length="0">
      <dxf>
        <font>
          <b/>
          <sz val="12"/>
          <color auto="1"/>
          <name val="MS Sans Serif"/>
          <family val="2"/>
          <scheme val="none"/>
        </font>
        <border outline="0">
          <top style="thin">
            <color indexed="64"/>
          </top>
          <bottom style="thin">
            <color indexed="64"/>
          </bottom>
        </border>
      </dxf>
    </rfmt>
    <rfmt sheetId="2" sqref="E1783" start="0" length="0">
      <dxf>
        <font>
          <sz val="12"/>
          <color auto="1"/>
          <name val="MS Sans Serif"/>
          <family val="2"/>
          <scheme val="none"/>
        </font>
        <border outline="0">
          <top style="thin">
            <color indexed="64"/>
          </top>
          <bottom style="thin">
            <color indexed="64"/>
          </bottom>
        </border>
      </dxf>
    </rfmt>
    <rfmt sheetId="2" sqref="F1783" start="0" length="0">
      <dxf>
        <font>
          <sz val="12"/>
          <color auto="1"/>
          <name val="MS Sans Serif"/>
          <family val="2"/>
          <scheme val="none"/>
        </font>
        <border outline="0">
          <top style="thin">
            <color indexed="64"/>
          </top>
          <bottom style="thin">
            <color indexed="64"/>
          </bottom>
        </border>
      </dxf>
    </rfmt>
    <rfmt sheetId="2" sqref="G1783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border outline="0">
          <top style="thin">
            <color indexed="64"/>
          </top>
          <bottom style="thin">
            <color indexed="64"/>
          </bottom>
        </border>
      </dxf>
    </rfmt>
    <rfmt sheetId="2" sqref="H1783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I1783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</dxf>
    </rfmt>
    <rfmt sheetId="2" sqref="J1783" start="0" length="0">
      <dxf>
        <numFmt numFmtId="167" formatCode="dd\.mm\.yyyy;@"/>
      </dxf>
    </rfmt>
  </rrc>
  <rrc rId="3431" sId="2" ref="A1783:XFD1783" action="deleteRow">
    <undo index="65535" exp="area" ref3D="1" dr="$F$1:$F$1048576" dn="Z_F75A0FC8_0A1B_4DE0_9A32_5143F6752B3E_.wvu.Cols" sId="2"/>
    <rfmt sheetId="2" xfDxf="1" sqref="A1783:XFD1783" start="0" length="0">
      <dxf>
        <alignment horizontal="center" vertical="center"/>
      </dxf>
    </rfmt>
    <rfmt sheetId="2" sqref="A178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83" start="0" length="0">
      <dxf>
        <font>
          <sz val="10"/>
          <color auto="1"/>
          <name val="MS Sans Serif"/>
          <family val="2"/>
          <scheme val="none"/>
        </font>
      </dxf>
    </rfmt>
    <rfmt sheetId="2" sqref="C1783" start="0" length="0">
      <dxf>
        <alignment horizontal="general" vertical="bottom"/>
      </dxf>
    </rfmt>
    <rfmt sheetId="2" sqref="D1783" start="0" length="0">
      <dxf>
        <font>
          <sz val="10"/>
          <color auto="1"/>
          <name val="MS Sans Serif"/>
          <family val="2"/>
          <scheme val="none"/>
        </font>
      </dxf>
    </rfmt>
    <rfmt sheetId="2" sqref="E1783" start="0" length="0">
      <dxf>
        <font>
          <sz val="10"/>
          <color auto="1"/>
          <name val="MS Sans Serif"/>
          <family val="2"/>
          <scheme val="none"/>
        </font>
      </dxf>
    </rfmt>
    <rfmt sheetId="2" sqref="F1783" start="0" length="0">
      <dxf>
        <font>
          <sz val="10"/>
          <color auto="1"/>
          <name val="MS Sans Serif"/>
          <family val="2"/>
          <scheme val="none"/>
        </font>
      </dxf>
    </rfmt>
    <rfmt sheetId="2" sqref="G1783" start="0" length="0">
      <dxf>
        <font>
          <sz val="10"/>
          <color auto="1"/>
          <name val="MS Sans Serif"/>
          <family val="2"/>
          <scheme val="none"/>
        </font>
      </dxf>
    </rfmt>
    <rfmt sheetId="2" sqref="H1783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83" start="0" length="0">
      <dxf>
        <numFmt numFmtId="167" formatCode="dd\.mm\.yyyy;@"/>
      </dxf>
    </rfmt>
  </rrc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Feuil2!$B$1:$C$207</formula>
    <oldFormula>Feuil2!$B$1:$C$207</oldFormula>
  </rdn>
  <rcv guid="{FC7BEBEA-9A89-4726-BCEF-101025680359}" action="add"/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36" sId="2">
    <nc r="H1764" t="inlineStr">
      <is>
        <t>[DANGÉ]</t>
      </is>
    </nc>
  </rcc>
  <rfmt sheetId="2" sqref="H1764" start="0" length="2147483647">
    <dxf>
      <font>
        <color rgb="FFFF0000"/>
      </font>
    </dxf>
  </rfmt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37" sId="2" ref="A1755:XFD1755" action="deleteRow">
    <undo index="65535" exp="area" ref3D="1" dr="$F$1:$F$1048576" dn="Z_F75A0FC8_0A1B_4DE0_9A32_5143F6752B3E_.wvu.Cols" sId="2"/>
    <rfmt sheetId="2" xfDxf="1" sqref="A1755:XFD1755" start="0" length="0"/>
  </rr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H1775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m rId="3438" sheetId="2" source="H1775" destination="H1774" sourceSheetId="2">
    <rfmt sheetId="2" sqref="H1774" start="0" length="0">
      <dxf>
        <font>
          <sz val="12"/>
          <color indexed="10"/>
          <name val="Calibri"/>
          <family val="2"/>
          <scheme val="minor"/>
        </font>
        <alignment horizontal="center" vertical="center" wrapText="1"/>
      </dxf>
    </rfmt>
  </rm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Feuil2!$B$1:$C$207</formula>
    <oldFormula>Feuil2!$B$1:$C$207</oldFormula>
  </rdn>
  <rcv guid="{FC7BEBEA-9A89-4726-BCEF-101025680359}" action="add"/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43" sId="2">
    <oc r="I1747" t="inlineStr">
      <is>
        <t>13.08</t>
      </is>
    </oc>
    <nc r="I1747"/>
  </rcc>
  <rcc rId="3444" sId="2">
    <oc r="I1733" t="inlineStr">
      <is>
        <t>BESOIN 13.08</t>
      </is>
    </oc>
    <nc r="I1733"/>
  </rcc>
  <rcc rId="3445" sId="2">
    <oc r="I1734" t="inlineStr">
      <is>
        <t>BESOIN 13.08</t>
      </is>
    </oc>
    <nc r="I1734"/>
  </rcc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Feuil2!$B$1:$C$207</formula>
    <oldFormula>Feuil2!$B$1:$C$207</oldFormula>
  </rdn>
  <rcv guid="{FC7BEBEA-9A89-4726-BCEF-101025680359}" action="add"/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1782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782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fmt sheetId="2" sqref="D1782" start="0" length="0">
    <dxf>
      <font>
        <b/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E1782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782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782" start="0" length="0">
    <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H178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82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783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783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cc rId="3450" sId="2" odxf="1" dxf="1">
    <nc r="D1783" t="inlineStr">
      <is>
        <t>mercredi</t>
      </is>
    </nc>
    <odxf>
      <font>
        <b val="0"/>
        <name val="MS Sans Serif"/>
      </font>
      <fill>
        <patternFill patternType="none">
          <bgColor indexed="65"/>
        </patternFill>
      </fill>
      <border outline="0">
        <bottom/>
      </border>
    </odxf>
    <ndxf>
      <font>
        <b/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ndxf>
  </rcc>
  <rfmt sheetId="2" sqref="E1783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783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cc rId="3451" sId="2" odxf="1" dxf="1" numFmtId="23">
    <nc r="G1783">
      <v>43691.875</v>
    </nc>
    <odxf>
      <font>
        <name val="MS Sans Serif"/>
      </font>
      <numFmt numFmtId="0" formatCode="General"/>
      <fill>
        <patternFill patternType="none">
          <bgColor indexed="65"/>
        </patternFill>
      </fill>
      <border outline="0">
        <left/>
        <right/>
        <bottom/>
      </border>
    </odxf>
    <n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fmt sheetId="2" sqref="H178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83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784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784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cc rId="3452" sId="2" odxf="1" dxf="1">
    <nc r="D1784" t="inlineStr">
      <is>
        <t>mercredi</t>
      </is>
    </nc>
    <odxf>
      <font>
        <b val="0"/>
        <name val="MS Sans Serif"/>
      </font>
      <fill>
        <patternFill patternType="none">
          <bgColor indexed="65"/>
        </patternFill>
      </fill>
      <border outline="0">
        <bottom/>
      </border>
    </odxf>
    <ndxf>
      <font>
        <b/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ndxf>
  </rcc>
  <rfmt sheetId="2" sqref="E1784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784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cc rId="3453" sId="2" odxf="1" dxf="1" numFmtId="23">
    <nc r="G1784">
      <v>43691.875</v>
    </nc>
    <odxf>
      <font>
        <name val="MS Sans Serif"/>
      </font>
      <numFmt numFmtId="0" formatCode="General"/>
      <fill>
        <patternFill patternType="none">
          <bgColor indexed="65"/>
        </patternFill>
      </fill>
      <border outline="0">
        <left/>
        <right/>
        <bottom/>
      </border>
    </odxf>
    <n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fmt sheetId="2" sqref="H178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84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454" sId="2">
    <oc r="D1781" t="inlineStr">
      <is>
        <t>mercredi</t>
      </is>
    </oc>
    <nc r="D1781"/>
  </rcc>
  <rcc rId="3455" sId="2" numFmtId="23">
    <oc r="G1781">
      <v>43691.875</v>
    </oc>
    <nc r="G1781"/>
  </rcc>
  <rrc rId="3456" sId="2" ref="A1783:XFD1783" action="deleteRow">
    <undo index="65535" exp="area" ref3D="1" dr="$F$1:$F$1048576" dn="Z_F75A0FC8_0A1B_4DE0_9A32_5143F6752B3E_.wvu.Cols" sId="2"/>
    <rfmt sheetId="2" xfDxf="1" sqref="A1783:XFD1783" start="0" length="0">
      <dxf>
        <alignment horizontal="center" vertical="center"/>
      </dxf>
    </rfmt>
    <rfmt sheetId="2" sqref="A178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83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83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cc rId="0" sId="2" dxf="1">
      <nc r="D1783" t="inlineStr">
        <is>
          <t>mercredi</t>
        </is>
      </nc>
      <n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ndxf>
    </rcc>
    <rfmt sheetId="2" sqref="E1783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783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cc rId="0" sId="2" dxf="1" numFmtId="23">
      <nc r="G1783">
        <v>43691.875</v>
      </nc>
      <n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H1783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83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3" start="0" length="0">
      <dxf>
        <numFmt numFmtId="167" formatCode="dd\.mm\.yyyy;@"/>
      </dxf>
    </rfmt>
  </rrc>
  <rrc rId="3457" sId="2" ref="A1783:XFD1783" action="deleteRow">
    <undo index="65535" exp="area" ref3D="1" dr="$F$1:$F$1048576" dn="Z_F75A0FC8_0A1B_4DE0_9A32_5143F6752B3E_.wvu.Cols" sId="2"/>
    <rfmt sheetId="2" xfDxf="1" sqref="A1783:XFD1783" start="0" length="0">
      <dxf>
        <alignment horizontal="center" vertical="center"/>
      </dxf>
    </rfmt>
    <rfmt sheetId="2" sqref="A178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83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83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cc rId="0" sId="2" dxf="1">
      <nc r="D1783" t="inlineStr">
        <is>
          <t>mercredi</t>
        </is>
      </nc>
      <n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ndxf>
    </rcc>
    <rfmt sheetId="2" sqref="E1783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783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cc rId="0" sId="2" dxf="1" numFmtId="23">
      <nc r="G1783">
        <v>43691.875</v>
      </nc>
      <n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H1783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83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3" start="0" length="0">
      <dxf>
        <numFmt numFmtId="167" formatCode="dd\.mm\.yyyy;@"/>
      </dxf>
    </rfmt>
  </rrc>
  <rfmt sheetId="2" sqref="G1782">
    <dxf>
      <fill>
        <patternFill>
          <bgColor theme="0"/>
        </patternFill>
      </fill>
    </dxf>
  </rfmt>
  <rcc rId="3458" sId="2">
    <nc r="B1782" t="inlineStr">
      <is>
        <t>Rappel essai palecon le 21/08/2019</t>
      </is>
    </nc>
  </rcc>
  <rcv guid="{80E8011E-8CC6-40AA-A1BE-46C0FB529EE2}" action="delete"/>
  <rdn rId="0" localSheetId="2" customView="1" name="Z_80E8011E_8CC6_40AA_A1BE_46C0FB529EE2_.wvu.PrintArea" hidden="1" oldHidden="1">
    <formula>PHS!$B$201:$I$224</formula>
    <oldFormula>PHS!$B$201:$I$224</oldFormula>
  </rdn>
  <rdn rId="0" localSheetId="2" customView="1" name="Z_80E8011E_8CC6_40AA_A1BE_46C0FB529EE2_.wvu.PrintTitles" hidden="1" oldHidden="1">
    <formula>PHS!$1:$1</formula>
    <oldFormula>PHS!$1:$1</oldFormula>
  </rdn>
  <rdn rId="0" localSheetId="3" customView="1" name="Z_80E8011E_8CC6_40AA_A1BE_46C0FB529EE2_.wvu.FilterData" hidden="1" oldHidden="1">
    <formula>Feuil2!$B$1:$C$207</formula>
    <oldFormula>Feuil2!$B$1:$C$205</oldFormula>
  </rdn>
  <rcv guid="{80E8011E-8CC6-40AA-A1BE-46C0FB529EE2}" action="add"/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62" sId="2" ref="A1768:XFD1771" action="insertRow">
    <undo index="65535" exp="area" ref3D="1" dr="$F$1:$F$1048576" dn="Z_F75A0FC8_0A1B_4DE0_9A32_5143F6752B3E_.wvu.Cols" sId="2"/>
  </rrc>
  <rm rId="3463" sheetId="2" source="A1781:XFD1784" destination="A1768:XFD1771" sourceSheetId="2">
    <rfmt sheetId="2" xfDxf="1" sqref="A1768:XFD1768" start="0" length="0">
      <dxf>
        <alignment horizontal="center" vertical="center"/>
      </dxf>
    </rfmt>
    <rfmt sheetId="2" xfDxf="1" sqref="A1769:XFD1769" start="0" length="0">
      <dxf>
        <alignment horizontal="center" vertical="center"/>
      </dxf>
    </rfmt>
    <rfmt sheetId="2" xfDxf="1" sqref="A1770:XFD1770" start="0" length="0">
      <dxf>
        <alignment horizontal="center" vertical="center"/>
      </dxf>
    </rfmt>
    <rfmt sheetId="2" xfDxf="1" sqref="A1771:XFD1771" start="0" length="0">
      <dxf>
        <alignment horizontal="center" vertical="center"/>
      </dxf>
    </rfmt>
    <rfmt sheetId="2" sqref="A176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68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</border>
      </dxf>
    </rfmt>
    <rfmt sheetId="2" sqref="C1768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D1768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</dxf>
    </rfmt>
    <rfmt sheetId="2" sqref="E1768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</dxf>
    </rfmt>
    <rfmt sheetId="2" sqref="F1768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</border>
      </dxf>
    </rfmt>
    <rfmt sheetId="2" sqref="G1768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68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68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68" start="0" length="0">
      <dxf>
        <numFmt numFmtId="167" formatCode="dd\.mm\.yyyy;@"/>
      </dxf>
    </rfmt>
    <rfmt sheetId="2" sqref="A176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69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</border>
      </dxf>
    </rfmt>
    <rfmt sheetId="2" sqref="C1769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D1769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</dxf>
    </rfmt>
    <rfmt sheetId="2" sqref="E1769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</dxf>
    </rfmt>
    <rfmt sheetId="2" sqref="F1769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</border>
      </dxf>
    </rfmt>
    <rfmt sheetId="2" sqref="G1769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69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69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69" start="0" length="0">
      <dxf>
        <numFmt numFmtId="167" formatCode="dd\.mm\.yyyy;@"/>
      </dxf>
    </rfmt>
    <rfmt sheetId="2" sqref="A177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70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</border>
      </dxf>
    </rfmt>
    <rfmt sheetId="2" sqref="C1770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D1770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</dxf>
    </rfmt>
    <rfmt sheetId="2" sqref="E1770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</dxf>
    </rfmt>
    <rfmt sheetId="2" sqref="F1770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</border>
      </dxf>
    </rfmt>
    <rfmt sheetId="2" sqref="G1770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70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70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70" start="0" length="0">
      <dxf>
        <numFmt numFmtId="167" formatCode="dd\.mm\.yyyy;@"/>
      </dxf>
    </rfmt>
    <rfmt sheetId="2" sqref="A177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71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</border>
      </dxf>
    </rfmt>
    <rfmt sheetId="2" sqref="C1771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D1771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</dxf>
    </rfmt>
    <rfmt sheetId="2" sqref="E1771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</dxf>
    </rfmt>
    <rfmt sheetId="2" sqref="F1771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</border>
      </dxf>
    </rfmt>
    <rfmt sheetId="2" sqref="G1771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71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71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71" start="0" length="0">
      <dxf>
        <numFmt numFmtId="167" formatCode="dd\.mm\.yyyy;@"/>
      </dxf>
    </rfmt>
  </rm>
  <rrc rId="3464" sId="2" ref="A1781:XFD1781" action="deleteRow">
    <undo index="65535" exp="area" ref3D="1" dr="$F$1:$F$1048576" dn="Z_F75A0FC8_0A1B_4DE0_9A32_5143F6752B3E_.wvu.Cols" sId="2"/>
    <rfmt sheetId="2" xfDxf="1" sqref="A1781:XFD1781" start="0" length="0">
      <dxf>
        <alignment horizontal="center" vertical="center"/>
      </dxf>
    </rfmt>
    <rfmt sheetId="2" sqref="A178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81" start="0" length="0">
      <dxf>
        <font>
          <sz val="10"/>
          <color auto="1"/>
          <name val="MS Sans Serif"/>
          <family val="2"/>
          <scheme val="none"/>
        </font>
      </dxf>
    </rfmt>
    <rfmt sheetId="2" sqref="C1781" start="0" length="0">
      <dxf>
        <alignment horizontal="general" vertical="bottom"/>
      </dxf>
    </rfmt>
    <rfmt sheetId="2" sqref="D1781" start="0" length="0">
      <dxf>
        <font>
          <sz val="10"/>
          <color auto="1"/>
          <name val="MS Sans Serif"/>
          <family val="2"/>
          <scheme val="none"/>
        </font>
      </dxf>
    </rfmt>
    <rfmt sheetId="2" sqref="E1781" start="0" length="0">
      <dxf>
        <font>
          <sz val="10"/>
          <color auto="1"/>
          <name val="MS Sans Serif"/>
          <family val="2"/>
          <scheme val="none"/>
        </font>
      </dxf>
    </rfmt>
    <rfmt sheetId="2" sqref="F1781" start="0" length="0">
      <dxf>
        <font>
          <sz val="10"/>
          <color auto="1"/>
          <name val="MS Sans Serif"/>
          <family val="2"/>
          <scheme val="none"/>
        </font>
      </dxf>
    </rfmt>
    <rfmt sheetId="2" sqref="G1781" start="0" length="0">
      <dxf>
        <font>
          <sz val="10"/>
          <color auto="1"/>
          <name val="MS Sans Serif"/>
          <family val="2"/>
          <scheme val="none"/>
        </font>
      </dxf>
    </rfmt>
    <rfmt sheetId="2" sqref="H178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81" start="0" length="0">
      <dxf>
        <numFmt numFmtId="167" formatCode="dd\.mm\.yyyy;@"/>
      </dxf>
    </rfmt>
  </rrc>
  <rrc rId="3465" sId="2" ref="A1781:XFD1781" action="deleteRow">
    <undo index="65535" exp="area" ref3D="1" dr="$F$1:$F$1048576" dn="Z_F75A0FC8_0A1B_4DE0_9A32_5143F6752B3E_.wvu.Cols" sId="2"/>
    <rfmt sheetId="2" xfDxf="1" sqref="A1781:XFD1781" start="0" length="0">
      <dxf>
        <alignment horizontal="center" vertical="center"/>
      </dxf>
    </rfmt>
    <rfmt sheetId="2" sqref="A178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81" start="0" length="0">
      <dxf>
        <font>
          <sz val="10"/>
          <color auto="1"/>
          <name val="MS Sans Serif"/>
          <family val="2"/>
          <scheme val="none"/>
        </font>
      </dxf>
    </rfmt>
    <rfmt sheetId="2" sqref="C1781" start="0" length="0">
      <dxf>
        <alignment horizontal="general" vertical="bottom"/>
      </dxf>
    </rfmt>
    <rfmt sheetId="2" sqref="D1781" start="0" length="0">
      <dxf>
        <font>
          <sz val="10"/>
          <color auto="1"/>
          <name val="MS Sans Serif"/>
          <family val="2"/>
          <scheme val="none"/>
        </font>
      </dxf>
    </rfmt>
    <rfmt sheetId="2" sqref="E1781" start="0" length="0">
      <dxf>
        <font>
          <sz val="10"/>
          <color auto="1"/>
          <name val="MS Sans Serif"/>
          <family val="2"/>
          <scheme val="none"/>
        </font>
      </dxf>
    </rfmt>
    <rfmt sheetId="2" sqref="F1781" start="0" length="0">
      <dxf>
        <font>
          <sz val="10"/>
          <color auto="1"/>
          <name val="MS Sans Serif"/>
          <family val="2"/>
          <scheme val="none"/>
        </font>
      </dxf>
    </rfmt>
    <rfmt sheetId="2" sqref="G1781" start="0" length="0">
      <dxf>
        <font>
          <sz val="10"/>
          <color auto="1"/>
          <name val="MS Sans Serif"/>
          <family val="2"/>
          <scheme val="none"/>
        </font>
      </dxf>
    </rfmt>
    <rfmt sheetId="2" sqref="H178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81" start="0" length="0">
      <dxf>
        <numFmt numFmtId="167" formatCode="dd\.mm\.yyyy;@"/>
      </dxf>
    </rfmt>
  </rrc>
  <rrc rId="3466" sId="2" ref="A1781:XFD1781" action="deleteRow">
    <undo index="65535" exp="area" ref3D="1" dr="$F$1:$F$1048576" dn="Z_F75A0FC8_0A1B_4DE0_9A32_5143F6752B3E_.wvu.Cols" sId="2"/>
    <rfmt sheetId="2" xfDxf="1" sqref="A1781:XFD1781" start="0" length="0">
      <dxf>
        <alignment horizontal="center" vertical="center"/>
      </dxf>
    </rfmt>
    <rfmt sheetId="2" sqref="A178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81" start="0" length="0">
      <dxf>
        <font>
          <sz val="10"/>
          <color auto="1"/>
          <name val="MS Sans Serif"/>
          <family val="2"/>
          <scheme val="none"/>
        </font>
      </dxf>
    </rfmt>
    <rfmt sheetId="2" sqref="C1781" start="0" length="0">
      <dxf>
        <alignment horizontal="general" vertical="bottom"/>
      </dxf>
    </rfmt>
    <rfmt sheetId="2" sqref="D1781" start="0" length="0">
      <dxf>
        <font>
          <sz val="10"/>
          <color auto="1"/>
          <name val="MS Sans Serif"/>
          <family val="2"/>
          <scheme val="none"/>
        </font>
      </dxf>
    </rfmt>
    <rfmt sheetId="2" sqref="E1781" start="0" length="0">
      <dxf>
        <font>
          <sz val="10"/>
          <color auto="1"/>
          <name val="MS Sans Serif"/>
          <family val="2"/>
          <scheme val="none"/>
        </font>
      </dxf>
    </rfmt>
    <rfmt sheetId="2" sqref="F1781" start="0" length="0">
      <dxf>
        <font>
          <sz val="10"/>
          <color auto="1"/>
          <name val="MS Sans Serif"/>
          <family val="2"/>
          <scheme val="none"/>
        </font>
      </dxf>
    </rfmt>
    <rfmt sheetId="2" sqref="G1781" start="0" length="0">
      <dxf>
        <font>
          <sz val="10"/>
          <color auto="1"/>
          <name val="MS Sans Serif"/>
          <family val="2"/>
          <scheme val="none"/>
        </font>
      </dxf>
    </rfmt>
    <rfmt sheetId="2" sqref="H178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81" start="0" length="0">
      <dxf>
        <numFmt numFmtId="167" formatCode="dd\.mm\.yyyy;@"/>
      </dxf>
    </rfmt>
  </rrc>
  <rrc rId="3467" sId="2" ref="A1781:XFD1781" action="deleteRow">
    <undo index="65535" exp="area" ref3D="1" dr="$F$1:$F$1048576" dn="Z_F75A0FC8_0A1B_4DE0_9A32_5143F6752B3E_.wvu.Cols" sId="2"/>
    <rfmt sheetId="2" xfDxf="1" sqref="A1781:XFD1781" start="0" length="0">
      <dxf>
        <alignment horizontal="center" vertical="center"/>
      </dxf>
    </rfmt>
    <rfmt sheetId="2" sqref="A178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81" start="0" length="0">
      <dxf>
        <font>
          <sz val="10"/>
          <color auto="1"/>
          <name val="MS Sans Serif"/>
          <family val="2"/>
          <scheme val="none"/>
        </font>
      </dxf>
    </rfmt>
    <rfmt sheetId="2" sqref="C1781" start="0" length="0">
      <dxf>
        <alignment horizontal="general" vertical="bottom"/>
      </dxf>
    </rfmt>
    <rfmt sheetId="2" sqref="D1781" start="0" length="0">
      <dxf>
        <font>
          <sz val="10"/>
          <color auto="1"/>
          <name val="MS Sans Serif"/>
          <family val="2"/>
          <scheme val="none"/>
        </font>
      </dxf>
    </rfmt>
    <rfmt sheetId="2" sqref="E1781" start="0" length="0">
      <dxf>
        <font>
          <sz val="10"/>
          <color auto="1"/>
          <name val="MS Sans Serif"/>
          <family val="2"/>
          <scheme val="none"/>
        </font>
      </dxf>
    </rfmt>
    <rfmt sheetId="2" sqref="F1781" start="0" length="0">
      <dxf>
        <font>
          <sz val="10"/>
          <color auto="1"/>
          <name val="MS Sans Serif"/>
          <family val="2"/>
          <scheme val="none"/>
        </font>
      </dxf>
    </rfmt>
    <rfmt sheetId="2" sqref="G1781" start="0" length="0">
      <dxf>
        <font>
          <sz val="10"/>
          <color auto="1"/>
          <name val="MS Sans Serif"/>
          <family val="2"/>
          <scheme val="none"/>
        </font>
      </dxf>
    </rfmt>
    <rfmt sheetId="2" sqref="H178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81" start="0" length="0">
      <dxf>
        <numFmt numFmtId="167" formatCode="dd\.mm\.yyyy;@"/>
      </dxf>
    </rfmt>
  </rrc>
  <rrc rId="3468" sId="2" ref="A1781:XFD1785" action="insertRow">
    <undo index="65535" exp="area" ref3D="1" dr="$F$1:$F$1048576" dn="Z_F75A0FC8_0A1B_4DE0_9A32_5143F6752B3E_.wvu.Cols" sId="2"/>
  </rrc>
  <rm rId="3469" sheetId="2" source="A1772:XFD1776" destination="A1781:XFD1785" sourceSheetId="2">
    <rfmt sheetId="2" xfDxf="1" sqref="A1781:XFD1781" start="0" length="0">
      <dxf>
        <alignment horizontal="center" vertical="center"/>
      </dxf>
    </rfmt>
    <rfmt sheetId="2" xfDxf="1" sqref="A1782:XFD1782" start="0" length="0">
      <dxf>
        <alignment horizontal="center" vertical="center"/>
      </dxf>
    </rfmt>
    <rfmt sheetId="2" xfDxf="1" sqref="A1783:XFD1783" start="0" length="0">
      <dxf>
        <alignment horizontal="center" vertical="center"/>
      </dxf>
    </rfmt>
    <rfmt sheetId="2" xfDxf="1" sqref="A1784:XFD1784" start="0" length="0">
      <dxf>
        <alignment horizontal="center" vertical="center"/>
      </dxf>
    </rfmt>
    <rfmt sheetId="2" xfDxf="1" sqref="A1785:XFD1785" start="0" length="0">
      <dxf>
        <alignment horizontal="center" vertical="center"/>
      </dxf>
    </rfmt>
    <rfmt sheetId="2" sqref="A178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81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81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781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781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781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781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81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81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1" start="0" length="0">
      <dxf>
        <numFmt numFmtId="167" formatCode="dd\.mm\.yyyy;@"/>
      </dxf>
    </rfmt>
    <rfmt sheetId="2" sqref="A178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82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82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782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782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782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782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82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8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2" start="0" length="0">
      <dxf>
        <numFmt numFmtId="167" formatCode="dd\.mm\.yyyy;@"/>
      </dxf>
    </rfmt>
    <rfmt sheetId="2" sqref="A178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83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83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783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783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783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783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83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83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3" start="0" length="0">
      <dxf>
        <numFmt numFmtId="167" formatCode="dd\.mm\.yyyy;@"/>
      </dxf>
    </rfmt>
    <rfmt sheetId="2" sqref="A178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84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84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784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784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784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784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84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8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4" start="0" length="0">
      <dxf>
        <numFmt numFmtId="167" formatCode="dd\.mm\.yyyy;@"/>
      </dxf>
    </rfmt>
    <rfmt sheetId="2" sqref="A178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85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85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785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785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785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785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85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85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5" start="0" length="0">
      <dxf>
        <numFmt numFmtId="167" formatCode="dd\.mm\.yyyy;@"/>
      </dxf>
    </rfmt>
  </rm>
  <rrc rId="3470" sId="2" ref="A1772:XFD1772" action="deleteRow">
    <undo index="65535" exp="area" ref3D="1" dr="$F$1:$F$1048576" dn="Z_F75A0FC8_0A1B_4DE0_9A32_5143F6752B3E_.wvu.Cols" sId="2"/>
    <rfmt sheetId="2" xfDxf="1" sqref="A1772:XFD1772" start="0" length="0">
      <dxf>
        <alignment horizontal="center" vertical="center"/>
      </dxf>
    </rfmt>
    <rfmt sheetId="2" sqref="A177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72" start="0" length="0">
      <dxf>
        <font>
          <sz val="10"/>
          <color auto="1"/>
          <name val="MS Sans Serif"/>
          <family val="2"/>
          <scheme val="none"/>
        </font>
      </dxf>
    </rfmt>
    <rfmt sheetId="2" sqref="C1772" start="0" length="0">
      <dxf>
        <alignment horizontal="general" vertical="bottom"/>
      </dxf>
    </rfmt>
    <rfmt sheetId="2" sqref="D1772" start="0" length="0">
      <dxf>
        <font>
          <sz val="10"/>
          <color auto="1"/>
          <name val="MS Sans Serif"/>
          <family val="2"/>
          <scheme val="none"/>
        </font>
      </dxf>
    </rfmt>
    <rfmt sheetId="2" sqref="E1772" start="0" length="0">
      <dxf>
        <font>
          <sz val="10"/>
          <color auto="1"/>
          <name val="MS Sans Serif"/>
          <family val="2"/>
          <scheme val="none"/>
        </font>
      </dxf>
    </rfmt>
    <rfmt sheetId="2" sqref="F1772" start="0" length="0">
      <dxf>
        <font>
          <sz val="10"/>
          <color auto="1"/>
          <name val="MS Sans Serif"/>
          <family val="2"/>
          <scheme val="none"/>
        </font>
      </dxf>
    </rfmt>
    <rfmt sheetId="2" sqref="G1772" start="0" length="0">
      <dxf>
        <font>
          <sz val="10"/>
          <color auto="1"/>
          <name val="MS Sans Serif"/>
          <family val="2"/>
          <scheme val="none"/>
        </font>
      </dxf>
    </rfmt>
    <rfmt sheetId="2" sqref="H177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72" start="0" length="0">
      <dxf>
        <numFmt numFmtId="167" formatCode="dd\.mm\.yyyy;@"/>
      </dxf>
    </rfmt>
  </rrc>
  <rrc rId="3471" sId="2" ref="A1772:XFD1772" action="deleteRow">
    <undo index="65535" exp="area" ref3D="1" dr="$F$1:$F$1048576" dn="Z_F75A0FC8_0A1B_4DE0_9A32_5143F6752B3E_.wvu.Cols" sId="2"/>
    <rfmt sheetId="2" xfDxf="1" sqref="A1772:XFD1772" start="0" length="0">
      <dxf>
        <alignment horizontal="center" vertical="center"/>
      </dxf>
    </rfmt>
    <rfmt sheetId="2" sqref="A177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72" start="0" length="0">
      <dxf>
        <font>
          <sz val="10"/>
          <color auto="1"/>
          <name val="MS Sans Serif"/>
          <family val="2"/>
          <scheme val="none"/>
        </font>
      </dxf>
    </rfmt>
    <rfmt sheetId="2" sqref="C1772" start="0" length="0">
      <dxf>
        <alignment horizontal="general" vertical="bottom"/>
      </dxf>
    </rfmt>
    <rfmt sheetId="2" sqref="D1772" start="0" length="0">
      <dxf>
        <font>
          <sz val="10"/>
          <color auto="1"/>
          <name val="MS Sans Serif"/>
          <family val="2"/>
          <scheme val="none"/>
        </font>
      </dxf>
    </rfmt>
    <rfmt sheetId="2" sqref="E1772" start="0" length="0">
      <dxf>
        <font>
          <sz val="10"/>
          <color auto="1"/>
          <name val="MS Sans Serif"/>
          <family val="2"/>
          <scheme val="none"/>
        </font>
      </dxf>
    </rfmt>
    <rfmt sheetId="2" sqref="F1772" start="0" length="0">
      <dxf>
        <font>
          <sz val="10"/>
          <color auto="1"/>
          <name val="MS Sans Serif"/>
          <family val="2"/>
          <scheme val="none"/>
        </font>
      </dxf>
    </rfmt>
    <rfmt sheetId="2" sqref="G1772" start="0" length="0">
      <dxf>
        <font>
          <sz val="10"/>
          <color auto="1"/>
          <name val="MS Sans Serif"/>
          <family val="2"/>
          <scheme val="none"/>
        </font>
      </dxf>
    </rfmt>
    <rfmt sheetId="2" sqref="H177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72" start="0" length="0">
      <dxf>
        <numFmt numFmtId="167" formatCode="dd\.mm\.yyyy;@"/>
      </dxf>
    </rfmt>
  </rrc>
  <rrc rId="3472" sId="2" ref="A1772:XFD1772" action="deleteRow">
    <undo index="65535" exp="area" ref3D="1" dr="$F$1:$F$1048576" dn="Z_F75A0FC8_0A1B_4DE0_9A32_5143F6752B3E_.wvu.Cols" sId="2"/>
    <rfmt sheetId="2" xfDxf="1" sqref="A1772:XFD1772" start="0" length="0">
      <dxf>
        <alignment horizontal="center" vertical="center"/>
      </dxf>
    </rfmt>
    <rfmt sheetId="2" sqref="A177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72" start="0" length="0">
      <dxf>
        <font>
          <sz val="10"/>
          <color auto="1"/>
          <name val="MS Sans Serif"/>
          <family val="2"/>
          <scheme val="none"/>
        </font>
      </dxf>
    </rfmt>
    <rfmt sheetId="2" sqref="C1772" start="0" length="0">
      <dxf>
        <alignment horizontal="general" vertical="bottom"/>
      </dxf>
    </rfmt>
    <rfmt sheetId="2" sqref="D1772" start="0" length="0">
      <dxf>
        <font>
          <sz val="10"/>
          <color auto="1"/>
          <name val="MS Sans Serif"/>
          <family val="2"/>
          <scheme val="none"/>
        </font>
      </dxf>
    </rfmt>
    <rfmt sheetId="2" sqref="E1772" start="0" length="0">
      <dxf>
        <font>
          <sz val="10"/>
          <color auto="1"/>
          <name val="MS Sans Serif"/>
          <family val="2"/>
          <scheme val="none"/>
        </font>
      </dxf>
    </rfmt>
    <rfmt sheetId="2" sqref="F1772" start="0" length="0">
      <dxf>
        <font>
          <sz val="10"/>
          <color auto="1"/>
          <name val="MS Sans Serif"/>
          <family val="2"/>
          <scheme val="none"/>
        </font>
      </dxf>
    </rfmt>
    <rfmt sheetId="2" sqref="G1772" start="0" length="0">
      <dxf>
        <font>
          <sz val="10"/>
          <color auto="1"/>
          <name val="MS Sans Serif"/>
          <family val="2"/>
          <scheme val="none"/>
        </font>
      </dxf>
    </rfmt>
    <rfmt sheetId="2" sqref="H177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72" start="0" length="0">
      <dxf>
        <numFmt numFmtId="167" formatCode="dd\.mm\.yyyy;@"/>
      </dxf>
    </rfmt>
  </rrc>
  <rrc rId="3473" sId="2" ref="A1772:XFD1772" action="deleteRow">
    <undo index="65535" exp="area" ref3D="1" dr="$F$1:$F$1048576" dn="Z_F75A0FC8_0A1B_4DE0_9A32_5143F6752B3E_.wvu.Cols" sId="2"/>
    <rfmt sheetId="2" xfDxf="1" sqref="A1772:XFD1772" start="0" length="0">
      <dxf>
        <alignment horizontal="center" vertical="center"/>
      </dxf>
    </rfmt>
    <rfmt sheetId="2" sqref="A177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72" start="0" length="0">
      <dxf>
        <font>
          <sz val="10"/>
          <color auto="1"/>
          <name val="MS Sans Serif"/>
          <family val="2"/>
          <scheme val="none"/>
        </font>
      </dxf>
    </rfmt>
    <rfmt sheetId="2" sqref="C1772" start="0" length="0">
      <dxf>
        <alignment horizontal="general" vertical="bottom"/>
      </dxf>
    </rfmt>
    <rfmt sheetId="2" sqref="D1772" start="0" length="0">
      <dxf>
        <font>
          <sz val="10"/>
          <color auto="1"/>
          <name val="MS Sans Serif"/>
          <family val="2"/>
          <scheme val="none"/>
        </font>
      </dxf>
    </rfmt>
    <rfmt sheetId="2" sqref="E1772" start="0" length="0">
      <dxf>
        <font>
          <sz val="10"/>
          <color auto="1"/>
          <name val="MS Sans Serif"/>
          <family val="2"/>
          <scheme val="none"/>
        </font>
      </dxf>
    </rfmt>
    <rfmt sheetId="2" sqref="F1772" start="0" length="0">
      <dxf>
        <font>
          <sz val="10"/>
          <color auto="1"/>
          <name val="MS Sans Serif"/>
          <family val="2"/>
          <scheme val="none"/>
        </font>
      </dxf>
    </rfmt>
    <rfmt sheetId="2" sqref="G1772" start="0" length="0">
      <dxf>
        <font>
          <sz val="10"/>
          <color auto="1"/>
          <name val="MS Sans Serif"/>
          <family val="2"/>
          <scheme val="none"/>
        </font>
      </dxf>
    </rfmt>
    <rfmt sheetId="2" sqref="H177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72" start="0" length="0">
      <dxf>
        <numFmt numFmtId="167" formatCode="dd\.mm\.yyyy;@"/>
      </dxf>
    </rfmt>
  </rrc>
  <rrc rId="3474" sId="2" ref="A1772:XFD1772" action="deleteRow">
    <undo index="65535" exp="area" ref3D="1" dr="$F$1:$F$1048576" dn="Z_F75A0FC8_0A1B_4DE0_9A32_5143F6752B3E_.wvu.Cols" sId="2"/>
    <rfmt sheetId="2" xfDxf="1" sqref="A1772:XFD1772" start="0" length="0">
      <dxf>
        <alignment horizontal="center" vertical="center"/>
      </dxf>
    </rfmt>
    <rfmt sheetId="2" sqref="A177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72" start="0" length="0">
      <dxf>
        <font>
          <sz val="10"/>
          <color auto="1"/>
          <name val="MS Sans Serif"/>
          <family val="2"/>
          <scheme val="none"/>
        </font>
      </dxf>
    </rfmt>
    <rfmt sheetId="2" sqref="C1772" start="0" length="0">
      <dxf>
        <alignment horizontal="general" vertical="bottom"/>
      </dxf>
    </rfmt>
    <rfmt sheetId="2" sqref="D1772" start="0" length="0">
      <dxf>
        <font>
          <sz val="10"/>
          <color auto="1"/>
          <name val="MS Sans Serif"/>
          <family val="2"/>
          <scheme val="none"/>
        </font>
      </dxf>
    </rfmt>
    <rfmt sheetId="2" sqref="E1772" start="0" length="0">
      <dxf>
        <font>
          <sz val="10"/>
          <color auto="1"/>
          <name val="MS Sans Serif"/>
          <family val="2"/>
          <scheme val="none"/>
        </font>
      </dxf>
    </rfmt>
    <rfmt sheetId="2" sqref="F1772" start="0" length="0">
      <dxf>
        <font>
          <sz val="10"/>
          <color auto="1"/>
          <name val="MS Sans Serif"/>
          <family val="2"/>
          <scheme val="none"/>
        </font>
      </dxf>
    </rfmt>
    <rfmt sheetId="2" sqref="G1772" start="0" length="0">
      <dxf>
        <font>
          <sz val="10"/>
          <color auto="1"/>
          <name val="MS Sans Serif"/>
          <family val="2"/>
          <scheme val="none"/>
        </font>
      </dxf>
    </rfmt>
    <rfmt sheetId="2" sqref="H177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72" start="0" length="0">
      <dxf>
        <numFmt numFmtId="167" formatCode="dd\.mm\.yyyy;@"/>
      </dxf>
    </rfmt>
  </rrc>
  <rfmt sheetId="2" sqref="G1781" start="0" length="0">
    <dxf>
      <border outline="0">
        <bottom/>
      </border>
    </dxf>
  </rfmt>
  <rcc rId="3475" sId="2" numFmtId="23">
    <nc r="G1781">
      <v>43691.875</v>
    </nc>
  </rcc>
  <rcc rId="3476" sId="2">
    <oc r="G1776">
      <f>IFERROR(IF(ISERROR(SEARCH("dfgg",$B1767)),IF(H1776="",G1767+ROUNDUP(VLOOKUP(D1776,Feuil2!$B$2:$C$250,2,FALSE)*6,0)/6/24,G1767+ROUNDUP(VLOOKUP(D1776,Feuil2!$B$2:$C$250,2,FALSE)*6,0)/6/24+$I$1),G1767+(11/12/24)),"")</f>
    </oc>
    <nc r="G1776">
      <f>IFERROR(IF(ISERROR(SEARCH("dfgg",$B1775)),IF(H1776="",G1775+ROUNDUP(VLOOKUP(D1776,Feuil2!$B$2:$C$250,2,FALSE)*6,0)/6/24,G1775+ROUNDUP(VLOOKUP(D1776,Feuil2!$B$2:$C$250,2,FALSE)*6,0)/6/24+$I$1),G1775+(11/12/24)),"")</f>
    </nc>
  </rcc>
  <rcc rId="3477" sId="2">
    <oc r="G1768">
      <f>IFERROR(IF(ISERROR(SEARCH("dfgg",$B1775)),IF(H1768="",G1775+ROUNDUP(VLOOKUP(D1768,Feuil2!$B$2:$C$250,2,FALSE)*6,0)/6/24,G1775+ROUNDUP(VLOOKUP(D1768,Feuil2!$B$2:$C$250,2,FALSE)*6,0)/6/24+$I$1),G1775+(11/12/24)),"")</f>
    </oc>
    <nc r="G1768">
      <f>IFERROR(IF(ISERROR(SEARCH("dfgg",$B1767)),IF(H1768="",G1767+ROUNDUP(VLOOKUP(D1768,Feuil2!$B$2:$C$250,2,FALSE)*6,0)/6/24,G1767+ROUNDUP(VLOOKUP(D1768,Feuil2!$B$2:$C$250,2,FALSE)*6,0)/6/24+$I$1),G1767+(11/12/24)),"")</f>
    </nc>
  </rcc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Feuil2!$B$1:$C$207</formula>
    <oldFormula>Feuil2!$B$1:$C$207</oldFormula>
  </rdn>
  <rcv guid="{FC7BEBEA-9A89-4726-BCEF-101025680359}" action="add"/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82" sId="2" ref="A1768:XFD1769" action="insertRow">
    <undo index="65535" exp="area" ref3D="1" dr="$F$1:$F$1048576" dn="Z_F75A0FC8_0A1B_4DE0_9A32_5143F6752B3E_.wvu.Cols" sId="2"/>
  </rrc>
  <rm rId="3483" sheetId="2" source="A1772:XFD1773" destination="A1768:XFD1769" sourceSheetId="2">
    <rfmt sheetId="2" xfDxf="1" sqref="A1768:XFD1768" start="0" length="0">
      <dxf>
        <alignment horizontal="center" vertical="center"/>
      </dxf>
    </rfmt>
    <rfmt sheetId="2" xfDxf="1" sqref="A1769:XFD1769" start="0" length="0">
      <dxf>
        <alignment horizontal="center" vertical="center"/>
      </dxf>
    </rfmt>
    <rfmt sheetId="2" sqref="A176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68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68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768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768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768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768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68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68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68" start="0" length="0">
      <dxf>
        <numFmt numFmtId="167" formatCode="dd\.mm\.yyyy;@"/>
      </dxf>
    </rfmt>
    <rfmt sheetId="2" sqref="A176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69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69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769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769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769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769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69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69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69" start="0" length="0">
      <dxf>
        <numFmt numFmtId="167" formatCode="dd\.mm\.yyyy;@"/>
      </dxf>
    </rfmt>
  </rm>
  <rrc rId="3484" sId="2" ref="A1772:XFD1772" action="deleteRow">
    <undo index="65535" exp="area" ref3D="1" dr="$F$1:$F$1048576" dn="Z_F75A0FC8_0A1B_4DE0_9A32_5143F6752B3E_.wvu.Cols" sId="2"/>
    <rfmt sheetId="2" xfDxf="1" sqref="A1772:XFD1772" start="0" length="0">
      <dxf>
        <alignment horizontal="center" vertical="center"/>
      </dxf>
    </rfmt>
    <rfmt sheetId="2" sqref="A177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72" start="0" length="0">
      <dxf>
        <font>
          <sz val="10"/>
          <color auto="1"/>
          <name val="MS Sans Serif"/>
          <family val="2"/>
          <scheme val="none"/>
        </font>
      </dxf>
    </rfmt>
    <rfmt sheetId="2" sqref="C1772" start="0" length="0">
      <dxf>
        <alignment horizontal="general" vertical="bottom"/>
      </dxf>
    </rfmt>
    <rfmt sheetId="2" sqref="D1772" start="0" length="0">
      <dxf>
        <font>
          <sz val="10"/>
          <color auto="1"/>
          <name val="MS Sans Serif"/>
          <family val="2"/>
          <scheme val="none"/>
        </font>
      </dxf>
    </rfmt>
    <rfmt sheetId="2" sqref="E1772" start="0" length="0">
      <dxf>
        <font>
          <sz val="10"/>
          <color auto="1"/>
          <name val="MS Sans Serif"/>
          <family val="2"/>
          <scheme val="none"/>
        </font>
      </dxf>
    </rfmt>
    <rfmt sheetId="2" sqref="F1772" start="0" length="0">
      <dxf>
        <font>
          <sz val="10"/>
          <color auto="1"/>
          <name val="MS Sans Serif"/>
          <family val="2"/>
          <scheme val="none"/>
        </font>
      </dxf>
    </rfmt>
    <rfmt sheetId="2" sqref="G1772" start="0" length="0">
      <dxf>
        <font>
          <sz val="10"/>
          <color auto="1"/>
          <name val="MS Sans Serif"/>
          <family val="2"/>
          <scheme val="none"/>
        </font>
      </dxf>
    </rfmt>
    <rfmt sheetId="2" sqref="H177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72" start="0" length="0">
      <dxf>
        <numFmt numFmtId="167" formatCode="dd\.mm\.yyyy;@"/>
      </dxf>
    </rfmt>
  </rrc>
  <rrc rId="3485" sId="2" ref="A1772:XFD1772" action="deleteRow">
    <undo index="65535" exp="area" ref3D="1" dr="$F$1:$F$1048576" dn="Z_F75A0FC8_0A1B_4DE0_9A32_5143F6752B3E_.wvu.Cols" sId="2"/>
    <rfmt sheetId="2" xfDxf="1" sqref="A1772:XFD1772" start="0" length="0">
      <dxf>
        <alignment horizontal="center" vertical="center"/>
      </dxf>
    </rfmt>
    <rfmt sheetId="2" sqref="A177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72" start="0" length="0">
      <dxf>
        <font>
          <sz val="10"/>
          <color auto="1"/>
          <name val="MS Sans Serif"/>
          <family val="2"/>
          <scheme val="none"/>
        </font>
      </dxf>
    </rfmt>
    <rfmt sheetId="2" sqref="C1772" start="0" length="0">
      <dxf>
        <alignment horizontal="general" vertical="bottom"/>
      </dxf>
    </rfmt>
    <rfmt sheetId="2" sqref="D1772" start="0" length="0">
      <dxf>
        <font>
          <sz val="10"/>
          <color auto="1"/>
          <name val="MS Sans Serif"/>
          <family val="2"/>
          <scheme val="none"/>
        </font>
      </dxf>
    </rfmt>
    <rfmt sheetId="2" sqref="E1772" start="0" length="0">
      <dxf>
        <font>
          <sz val="10"/>
          <color auto="1"/>
          <name val="MS Sans Serif"/>
          <family val="2"/>
          <scheme val="none"/>
        </font>
      </dxf>
    </rfmt>
    <rfmt sheetId="2" sqref="F1772" start="0" length="0">
      <dxf>
        <font>
          <sz val="10"/>
          <color auto="1"/>
          <name val="MS Sans Serif"/>
          <family val="2"/>
          <scheme val="none"/>
        </font>
      </dxf>
    </rfmt>
    <rfmt sheetId="2" sqref="G1772" start="0" length="0">
      <dxf>
        <font>
          <sz val="10"/>
          <color auto="1"/>
          <name val="MS Sans Serif"/>
          <family val="2"/>
          <scheme val="none"/>
        </font>
      </dxf>
    </rfmt>
    <rfmt sheetId="2" sqref="H177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72" start="0" length="0">
      <dxf>
        <numFmt numFmtId="167" formatCode="dd\.mm\.yyyy;@"/>
      </dxf>
    </rfmt>
  </rrc>
  <rrc rId="3486" sId="2" ref="A1772:XFD1772" action="insertRow">
    <undo index="65535" exp="area" ref3D="1" dr="$F$1:$F$1048576" dn="Z_F75A0FC8_0A1B_4DE0_9A32_5143F6752B3E_.wvu.Cols" sId="2"/>
  </rrc>
  <rm rId="3487" sheetId="2" source="A1770:XFD1770" destination="A1772:XFD1772" sourceSheetId="2">
    <rfmt sheetId="2" xfDxf="1" sqref="A1772:XFD1772" start="0" length="0">
      <dxf>
        <alignment horizontal="center" vertical="center"/>
      </dxf>
    </rfmt>
    <rfmt sheetId="2" sqref="A177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</border>
      </dxf>
    </rfmt>
    <rfmt sheetId="2" sqref="B1772" start="0" length="0">
      <dxf>
        <font>
          <b/>
          <sz val="12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</border>
      </dxf>
    </rfmt>
    <rfmt sheetId="2" sqref="C1772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</dxf>
    </rfmt>
    <rfmt sheetId="2" sqref="D1772" start="0" length="0">
      <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</dxf>
    </rfmt>
    <rfmt sheetId="2" sqref="E1772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</dxf>
    </rfmt>
    <rfmt sheetId="2" sqref="F1772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</border>
      </dxf>
    </rfmt>
    <rfmt sheetId="2" sqref="G1772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</border>
      </dxf>
    </rfmt>
    <rfmt sheetId="2" sqref="H1772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7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72" start="0" length="0">
      <dxf>
        <numFmt numFmtId="167" formatCode="dd\.mm\.yyyy;@"/>
      </dxf>
    </rfmt>
    <rfmt sheetId="2" sqref="L1772" start="0" length="0">
      <dxf>
        <numFmt numFmtId="19" formatCode="dd/mm/yyyy"/>
      </dxf>
    </rfmt>
  </rm>
  <rrc rId="3488" sId="2" ref="A1770:XFD1770" action="deleteRow">
    <undo index="65535" exp="area" ref3D="1" dr="$F$1:$F$1048576" dn="Z_F75A0FC8_0A1B_4DE0_9A32_5143F6752B3E_.wvu.Cols" sId="2"/>
    <rfmt sheetId="2" xfDxf="1" sqref="A1770:XFD1770" start="0" length="0">
      <dxf>
        <alignment horizontal="center" vertical="center"/>
      </dxf>
    </rfmt>
    <rfmt sheetId="2" sqref="A177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70" start="0" length="0">
      <dxf>
        <font>
          <sz val="10"/>
          <color auto="1"/>
          <name val="MS Sans Serif"/>
          <family val="2"/>
          <scheme val="none"/>
        </font>
      </dxf>
    </rfmt>
    <rfmt sheetId="2" sqref="C1770" start="0" length="0">
      <dxf>
        <alignment horizontal="general" vertical="bottom"/>
      </dxf>
    </rfmt>
    <rfmt sheetId="2" sqref="D1770" start="0" length="0">
      <dxf>
        <font>
          <sz val="10"/>
          <color auto="1"/>
          <name val="MS Sans Serif"/>
          <family val="2"/>
          <scheme val="none"/>
        </font>
      </dxf>
    </rfmt>
    <rfmt sheetId="2" sqref="E1770" start="0" length="0">
      <dxf>
        <font>
          <sz val="10"/>
          <color auto="1"/>
          <name val="MS Sans Serif"/>
          <family val="2"/>
          <scheme val="none"/>
        </font>
      </dxf>
    </rfmt>
    <rfmt sheetId="2" sqref="F1770" start="0" length="0">
      <dxf>
        <font>
          <sz val="10"/>
          <color auto="1"/>
          <name val="MS Sans Serif"/>
          <family val="2"/>
          <scheme val="none"/>
        </font>
      </dxf>
    </rfmt>
    <rfmt sheetId="2" sqref="G1770" start="0" length="0">
      <dxf>
        <font>
          <sz val="10"/>
          <color auto="1"/>
          <name val="MS Sans Serif"/>
          <family val="2"/>
          <scheme val="none"/>
        </font>
      </dxf>
    </rfmt>
    <rfmt sheetId="2" sqref="H1770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70" start="0" length="0">
      <dxf>
        <numFmt numFmtId="167" formatCode="dd\.mm\.yyyy;@"/>
      </dxf>
    </rfmt>
  </rrc>
  <rcc rId="3489" sId="2">
    <oc r="G1768">
      <f>IFERROR(IF(ISERROR(SEARCH("dfgg",$B1770)),IF(H1768="",G1770+ROUNDUP(VLOOKUP(D1768,Feuil2!$B$2:$C$250,2,FALSE)*6,0)/6/24,G1770+ROUNDUP(VLOOKUP(D1768,Feuil2!$B$2:$C$250,2,FALSE)*6,0)/6/24+$I$1),G1770+(11/12/24)),"")</f>
    </oc>
    <nc r="G1768">
      <f>IFERROR(IF(ISERROR(SEARCH("dfgg",$B1767)),IF(H1768="",G1767+ROUNDUP(VLOOKUP(D1768,Feuil2!$B$2:$C$250,2,FALSE)*6,0)/6/24,G1767+ROUNDUP(VLOOKUP(D1768,Feuil2!$B$2:$C$250,2,FALSE)*6,0)/6/24+$I$1),G1767+(11/12/24)),"")</f>
    </nc>
  </rcc>
  <rcc rId="3490" sId="2">
    <oc r="G1769">
      <f>IFERROR(IF(ISERROR(SEARCH("dfgg",$B1768)),IF(H1769="",G1768+ROUNDUP(VLOOKUP(D1769,Feuil2!$B$2:$C$250,2,FALSE)*6,0)/6/24,G1768+ROUNDUP(VLOOKUP(D1769,Feuil2!$B$2:$C$250,2,FALSE)*6,0)/6/24+$I$1),G1768+(11/12/24)),"")</f>
    </oc>
    <nc r="G1769">
      <f>IFERROR(IF(ISERROR(SEARCH("dfgg",$B1768)),IF(H1769="",G1768+ROUNDUP(VLOOKUP(D1769,Feuil2!$B$2:$C$250,2,FALSE)*6,0)/6/24,G1768+ROUNDUP(VLOOKUP(D1769,Feuil2!$B$2:$C$250,2,FALSE)*6,0)/6/24+$I$1),G1768+(11/12/24)),"")</f>
    </nc>
  </rcc>
  <rcc rId="3491" sId="2">
    <oc r="G1770">
      <f>IFERROR(IF(ISERROR(SEARCH("dfgg",$B1771)),IF(H1770="",G1771+ROUNDUP(VLOOKUP(D1770,Feuil2!$B$2:$C$250,2,FALSE)*6,0)/6/24,G1771+ROUNDUP(VLOOKUP(D1770,Feuil2!$B$2:$C$250,2,FALSE)*6,0)/6/24+$I$1),G1771+(11/12/24)),"")</f>
    </oc>
    <nc r="G1770">
      <f>IFERROR(IF(ISERROR(SEARCH("dfgg",$B1769)),IF(H1770="",G1769+ROUNDUP(VLOOKUP(D1770,Feuil2!$B$2:$C$250,2,FALSE)*6,0)/6/24,G1769+ROUNDUP(VLOOKUP(D1770,Feuil2!$B$2:$C$250,2,FALSE)*6,0)/6/24+$I$1),G1769+(11/12/24)),"")</f>
    </nc>
  </rcc>
  <rcc rId="3492" sId="2">
    <oc r="G1771">
      <f>IFERROR(IF(ISERROR(SEARCH("dfgg",$B1767)),IF(H1771="",G1767+ROUNDUP(VLOOKUP(D1771,Feuil2!$B$2:$C$250,2,FALSE)*6,0)/6/24,G1767+ROUNDUP(VLOOKUP(D1771,Feuil2!$B$2:$C$250,2,FALSE)*6,0)/6/24+$I$1),G1767+(11/12/24)),"")</f>
    </oc>
    <nc r="G1771">
      <f>IFERROR(IF(ISERROR(SEARCH("dfgg",$B1770)),IF(H1771="",G1770+ROUNDUP(VLOOKUP(D1771,Feuil2!$B$2:$C$250,2,FALSE)*6,0)/6/24,G1770+ROUNDUP(VLOOKUP(D1771,Feuil2!$B$2:$C$250,2,FALSE)*6,0)/6/24+$I$1),G1770+(11/12/24)),"")</f>
    </nc>
  </rcc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Feuil2!$B$1:$C$207</formula>
    <oldFormula>Feuil2!$B$1:$C$207</oldFormula>
  </rdn>
  <rcv guid="{FC7BEBEA-9A89-4726-BCEF-101025680359}" action="add"/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97" sId="2">
    <oc r="E1771">
      <v>1300</v>
    </oc>
    <nc r="E1771">
      <v>1000</v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98" sId="2" ref="A1764:XFD1764" action="deleteRow">
    <undo index="65535" exp="area" ref3D="1" dr="$F$1:$F$1048576" dn="Z_F75A0FC8_0A1B_4DE0_9A32_5143F6752B3E_.wvu.Cols" sId="2"/>
    <rfmt sheetId="2" xfDxf="1" sqref="A1764:XFD1764" start="0" length="0">
      <dxf>
        <alignment horizontal="center" vertical="center"/>
      </dxf>
    </rfmt>
    <rfmt sheetId="2" sqref="A176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64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64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cc rId="0" sId="2" dxf="1">
      <nc r="D1764" t="inlineStr">
        <is>
          <t>lundi</t>
        </is>
      </nc>
      <n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ndxf>
    </rcc>
    <rfmt sheetId="2" sqref="E1764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764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cc rId="0" sId="2" dxf="1" numFmtId="23">
      <nc r="G1764">
        <v>43689.875</v>
      </nc>
      <n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H1764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6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64" start="0" length="0">
      <dxf>
        <numFmt numFmtId="167" formatCode="dd\.mm\.yyyy;@"/>
      </dxf>
    </rfmt>
  </rrc>
  <rrc rId="3499" sId="2" ref="A1764:XFD1764" action="deleteRow">
    <undo index="65535" exp="area" ref3D="1" dr="$F$1:$F$1048576" dn="Z_F75A0FC8_0A1B_4DE0_9A32_5143F6752B3E_.wvu.Cols" sId="2"/>
    <rfmt sheetId="2" xfDxf="1" sqref="A1764:XFD1764" start="0" length="0">
      <dxf>
        <alignment horizontal="center" vertical="center"/>
      </dxf>
    </rfmt>
    <rfmt sheetId="2" sqref="A1764" start="0" length="0">
      <dxf>
        <font>
          <b/>
          <sz val="8"/>
          <color auto="1"/>
          <name val="Arial"/>
          <family val="2"/>
          <scheme val="none"/>
        </font>
        <border outline="0">
          <top style="thin">
            <color indexed="64"/>
          </top>
          <bottom style="thin">
            <color indexed="64"/>
          </bottom>
        </border>
      </dxf>
    </rfmt>
    <rfmt sheetId="2" sqref="B1764" start="0" length="0">
      <dxf>
        <font>
          <b/>
          <sz val="12"/>
          <color auto="1"/>
          <name val="MS Sans Serif"/>
          <family val="2"/>
          <scheme val="none"/>
        </font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C1764" start="0" length="0">
      <dxf>
        <font>
          <b/>
          <sz val="12"/>
          <color auto="1"/>
          <name val="Arial"/>
          <family val="2"/>
          <scheme val="none"/>
        </font>
        <border outline="0">
          <top style="thin">
            <color indexed="64"/>
          </top>
          <bottom style="thin">
            <color indexed="64"/>
          </bottom>
        </border>
      </dxf>
    </rfmt>
    <rfmt sheetId="2" sqref="D1764" start="0" length="0">
      <dxf>
        <font>
          <b/>
          <sz val="12"/>
          <color auto="1"/>
          <name val="MS Sans Serif"/>
          <family val="2"/>
          <scheme val="none"/>
        </font>
        <border outline="0">
          <top style="thin">
            <color indexed="64"/>
          </top>
          <bottom style="thin">
            <color indexed="64"/>
          </bottom>
        </border>
      </dxf>
    </rfmt>
    <rfmt sheetId="2" sqref="E1764" start="0" length="0">
      <dxf>
        <font>
          <sz val="12"/>
          <color auto="1"/>
          <name val="MS Sans Serif"/>
          <family val="2"/>
          <scheme val="none"/>
        </font>
        <border outline="0">
          <top style="thin">
            <color indexed="64"/>
          </top>
          <bottom style="thin">
            <color indexed="64"/>
          </bottom>
        </border>
      </dxf>
    </rfmt>
    <rfmt sheetId="2" sqref="F1764" start="0" length="0">
      <dxf>
        <font>
          <sz val="12"/>
          <color auto="1"/>
          <name val="MS Sans Serif"/>
          <family val="2"/>
          <scheme val="none"/>
        </font>
        <border outline="0">
          <top style="thin">
            <color indexed="64"/>
          </top>
          <bottom style="thin">
            <color indexed="64"/>
          </bottom>
        </border>
      </dxf>
    </rfmt>
    <rfmt sheetId="2" sqref="G1764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border outline="0">
          <top style="thin">
            <color indexed="64"/>
          </top>
          <bottom style="thin">
            <color indexed="64"/>
          </bottom>
        </border>
      </dxf>
    </rfmt>
    <rfmt sheetId="2" sqref="H1764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I176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</dxf>
    </rfmt>
    <rfmt sheetId="2" sqref="J1764" start="0" length="0">
      <dxf>
        <numFmt numFmtId="167" formatCode="dd\.mm\.yyyy;@"/>
      </dxf>
    </rfmt>
  </rrc>
  <rrc rId="3500" sId="2" ref="A1764:XFD1764" action="deleteRow">
    <undo index="65535" exp="area" ref3D="1" dr="$F$1:$F$1048576" dn="Z_F75A0FC8_0A1B_4DE0_9A32_5143F6752B3E_.wvu.Cols" sId="2"/>
    <rfmt sheetId="2" xfDxf="1" sqref="A1764:XFD1764" start="0" length="0">
      <dxf>
        <alignment horizontal="center" vertical="center"/>
      </dxf>
    </rfmt>
    <rfmt sheetId="2" sqref="A176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64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64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cc rId="0" sId="2" dxf="1">
      <nc r="D1764" t="inlineStr">
        <is>
          <t>mardi</t>
        </is>
      </nc>
      <n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ndxf>
    </rcc>
    <rfmt sheetId="2" sqref="E1764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764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cc rId="0" sId="2" dxf="1" numFmtId="23">
      <nc r="G1764">
        <v>43690.208333333336</v>
      </nc>
      <n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H1764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76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64" start="0" length="0">
      <dxf>
        <numFmt numFmtId="167" formatCode="dd\.mm\.yyyy;@"/>
      </dxf>
    </rfmt>
  </rrc>
  <rrc rId="3501" sId="2" ref="A1769:XFD1769" action="deleteRow">
    <undo index="65535" exp="area" ref3D="1" dr="$F$1:$F$1048576" dn="Z_F75A0FC8_0A1B_4DE0_9A32_5143F6752B3E_.wvu.Cols" sId="2"/>
    <rfmt sheetId="2" xfDxf="1" sqref="A1769:XFD1769" start="0" length="0">
      <dxf>
        <alignment horizontal="center" vertical="center"/>
      </dxf>
    </rfmt>
    <rfmt sheetId="2" sqref="A176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</border>
      </dxf>
    </rfmt>
    <rfmt sheetId="2" sqref="B1769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</border>
      </dxf>
    </rfmt>
    <rfmt sheetId="2" sqref="C1769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cc rId="0" sId="2" dxf="1">
      <nc r="D1769" t="inlineStr">
        <is>
          <t>mardi</t>
        </is>
      </nc>
      <n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</ndxf>
    </rcc>
    <rfmt sheetId="2" sqref="E1769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</dxf>
    </rfmt>
    <rfmt sheetId="2" sqref="F1769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</border>
      </dxf>
    </rfmt>
    <rcc rId="0" sId="2" dxf="1" numFmtId="23">
      <nc r="G1769">
        <v>43690.875</v>
      </nc>
      <n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</border>
      </ndxf>
    </rcc>
    <rfmt sheetId="2" sqref="H1769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69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69" start="0" length="0">
      <dxf>
        <numFmt numFmtId="167" formatCode="dd\.mm\.yyyy;@"/>
      </dxf>
    </rfmt>
  </rrc>
  <rrc rId="3502" sId="2" ref="A1769:XFD1769" action="deleteRow">
    <undo index="65535" exp="area" ref3D="1" dr="$F$1:$F$1048576" dn="Z_F75A0FC8_0A1B_4DE0_9A32_5143F6752B3E_.wvu.Cols" sId="2"/>
    <rfmt sheetId="2" xfDxf="1" sqref="A1769:XFD1769" start="0" length="0">
      <dxf>
        <alignment horizontal="center" vertical="center"/>
      </dxf>
    </rfmt>
    <rfmt sheetId="2" sqref="A1769" start="0" length="0">
      <dxf>
        <font>
          <b/>
          <sz val="8"/>
          <color auto="1"/>
          <name val="Arial"/>
          <family val="2"/>
          <scheme val="none"/>
        </font>
        <border outline="0">
          <top style="thin">
            <color indexed="64"/>
          </top>
          <bottom style="thin">
            <color indexed="64"/>
          </bottom>
        </border>
      </dxf>
    </rfmt>
    <rfmt sheetId="2" sqref="B1769" start="0" length="0">
      <dxf>
        <font>
          <b/>
          <sz val="12"/>
          <color auto="1"/>
          <name val="MS Sans Serif"/>
          <family val="2"/>
          <scheme val="none"/>
        </font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C1769" start="0" length="0">
      <dxf>
        <font>
          <b/>
          <sz val="12"/>
          <color auto="1"/>
          <name val="Arial"/>
          <family val="2"/>
          <scheme val="none"/>
        </font>
        <border outline="0">
          <top style="thin">
            <color indexed="64"/>
          </top>
          <bottom style="thin">
            <color indexed="64"/>
          </bottom>
        </border>
      </dxf>
    </rfmt>
    <rfmt sheetId="2" sqref="D1769" start="0" length="0">
      <dxf>
        <font>
          <b/>
          <sz val="12"/>
          <color auto="1"/>
          <name val="MS Sans Serif"/>
          <family val="2"/>
          <scheme val="none"/>
        </font>
        <border outline="0">
          <top style="thin">
            <color indexed="64"/>
          </top>
          <bottom style="thin">
            <color indexed="64"/>
          </bottom>
        </border>
      </dxf>
    </rfmt>
    <rfmt sheetId="2" sqref="E1769" start="0" length="0">
      <dxf>
        <font>
          <sz val="12"/>
          <color auto="1"/>
          <name val="MS Sans Serif"/>
          <family val="2"/>
          <scheme val="none"/>
        </font>
        <border outline="0">
          <top style="thin">
            <color indexed="64"/>
          </top>
          <bottom style="thin">
            <color indexed="64"/>
          </bottom>
        </border>
      </dxf>
    </rfmt>
    <rfmt sheetId="2" sqref="F1769" start="0" length="0">
      <dxf>
        <font>
          <sz val="12"/>
          <color auto="1"/>
          <name val="MS Sans Serif"/>
          <family val="2"/>
          <scheme val="none"/>
        </font>
        <border outline="0">
          <top style="thin">
            <color indexed="64"/>
          </top>
          <bottom style="thin">
            <color indexed="64"/>
          </bottom>
        </border>
      </dxf>
    </rfmt>
    <rfmt sheetId="2" sqref="G1769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border outline="0">
          <top style="thin">
            <color indexed="64"/>
          </top>
          <bottom style="thin">
            <color indexed="64"/>
          </bottom>
        </border>
      </dxf>
    </rfmt>
    <rfmt sheetId="2" sqref="H1769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69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</dxf>
    </rfmt>
    <rfmt sheetId="2" sqref="J1769" start="0" length="0">
      <dxf>
        <numFmt numFmtId="167" formatCode="dd\.mm\.yyyy;@"/>
      </dxf>
    </rfmt>
  </rrc>
  <rrc rId="3503" sId="2" ref="A1769:XFD1769" action="deleteRow">
    <undo index="65535" exp="area" ref3D="1" dr="$F$1:$F$1048576" dn="Z_F75A0FC8_0A1B_4DE0_9A32_5143F6752B3E_.wvu.Cols" sId="2"/>
    <rfmt sheetId="2" xfDxf="1" sqref="A1769:XFD1769" start="0" length="0">
      <dxf>
        <alignment horizontal="center" vertical="center"/>
      </dxf>
    </rfmt>
    <rfmt sheetId="2" sqref="A176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69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69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cc rId="0" sId="2" dxf="1">
      <nc r="D1769" t="inlineStr">
        <is>
          <t>mercredi</t>
        </is>
      </nc>
      <n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ndxf>
    </rcc>
    <rfmt sheetId="2" sqref="E1769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769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cc rId="0" sId="2" dxf="1" numFmtId="23">
      <nc r="G1769">
        <v>43691.208333333336</v>
      </nc>
      <n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I1769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J1769" start="0" length="0">
      <dxf>
        <numFmt numFmtId="167" formatCode="dd\.mm\.yyyy;@"/>
      </dxf>
    </rfmt>
  </rrc>
  <rfmt sheetId="2" sqref="D1769" start="0" length="2147483647">
    <dxf>
      <font>
        <sz val="16"/>
      </font>
    </dxf>
  </rfmt>
  <rfmt sheetId="2" sqref="D1764" start="0" length="2147483647">
    <dxf>
      <font>
        <sz val="14"/>
      </font>
    </dxf>
  </rfmt>
  <rfmt sheetId="2" sqref="D1757" start="0" length="2147483647">
    <dxf>
      <font>
        <sz val="14"/>
      </font>
    </dxf>
  </rfmt>
  <rcv guid="{80E8011E-8CC6-40AA-A1BE-46C0FB529EE2}" action="delete"/>
  <rdn rId="0" localSheetId="2" customView="1" name="Z_80E8011E_8CC6_40AA_A1BE_46C0FB529EE2_.wvu.PrintArea" hidden="1" oldHidden="1">
    <formula>PHS!$B$201:$I$224</formula>
    <oldFormula>PHS!$B$201:$I$224</oldFormula>
  </rdn>
  <rdn rId="0" localSheetId="2" customView="1" name="Z_80E8011E_8CC6_40AA_A1BE_46C0FB529EE2_.wvu.PrintTitles" hidden="1" oldHidden="1">
    <formula>PHS!$1:$1</formula>
    <oldFormula>PHS!$1:$1</oldFormula>
  </rdn>
  <rdn rId="0" localSheetId="3" customView="1" name="Z_80E8011E_8CC6_40AA_A1BE_46C0FB529EE2_.wvu.FilterData" hidden="1" oldHidden="1">
    <formula>Feuil2!$B$1:$C$207</formula>
    <oldFormula>Feuil2!$B$1:$C$207</oldFormula>
  </rdn>
  <rcv guid="{80E8011E-8CC6-40AA-A1BE-46C0FB529EE2}" action="add"/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Feuil2!$B$1:$C$207</formula>
    <oldFormula>Feuil2!$B$1:$C$207</oldFormula>
  </rdn>
  <rcv guid="{FC7BEBEA-9A89-4726-BCEF-101025680359}" action="add"/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1733" start="0" length="0">
    <dxf>
      <font>
        <sz val="12"/>
        <name val="Verdana"/>
        <scheme val="none"/>
      </font>
    </dxf>
  </rfmt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Feuil2!$B$1:$C$207</formula>
    <oldFormula>Feuil2!$B$1:$C$205</oldFormula>
  </rdn>
  <rcv guid="{F75A0FC8-0A1B-4DE0-9A32-5143F6752B3E}" action="add"/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Feuil2!$B$1:$C$207</formula>
    <oldFormula>Feuil2!$B$1:$C$207</oldFormula>
  </rdn>
  <rcv guid="{F75A0FC8-0A1B-4DE0-9A32-5143F6752B3E}" action="add"/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21" sId="2" numFmtId="23">
    <oc r="G1756">
      <v>43689.208333333336</v>
    </oc>
    <nc r="G1756">
      <v>43689.3125</v>
    </nc>
  </rcc>
  <rcc rId="3522" sId="2" numFmtId="23">
    <oc r="G1757">
      <v>43689.3125</v>
    </oc>
    <nc r="G1757">
      <v>43689.395833333336</v>
    </nc>
  </rcc>
  <rcc rId="3523" sId="2">
    <oc r="G1760">
      <f>IFERROR(IF(ISERROR(SEARCH("dfgg",$B1759)),IF(H1760="",G1759+ROUNDUP(VLOOKUP(D1760,Feuil2!$B$2:$C$250,2,FALSE)*6,0)/6/24,G1759+ROUNDUP(VLOOKUP(D1760,Feuil2!$B$2:$C$250,2,FALSE)*6,0)/6/24+$I$1),G1759+(11/12/24)),"")</f>
    </oc>
    <nc r="G1760">
      <f>IFERROR(IF(ISERROR(SEARCH("dfgg",$B1759)),IF(H1760="",G1759+ROUNDUP(VLOOKUP(D1760,Feuil2!$B$2:$C$250,2,FALSE)*6,0)/6/24,G1759+ROUNDUP(VLOOKUP(D1760,Feuil2!$B$2:$C$250,2,FALSE)*6,0)/6/24+$I$1),G1759+(11/12/24)),"")</f>
    </nc>
  </rcc>
  <rcc rId="3524" sId="2" numFmtId="23">
    <oc r="G1759">
      <f>IFERROR(IF(ISERROR(SEARCH("dfgg",$B1758)),IF(H1759="",G1758+ROUNDUP(VLOOKUP(D1759,Feuil2!$B$2:$C$250,2,FALSE)*6,0)/6/24,G1758+ROUNDUP(VLOOKUP(D1759,Feuil2!$B$2:$C$250,2,FALSE)*6,0)/6/24+$I$1),G1758+(11/12/24)),"")</f>
    </oc>
    <nc r="G1759">
      <v>43689.395833333336</v>
    </nc>
  </rcc>
  <rfmt sheetId="2" sqref="H1758">
    <dxf>
      <alignment vertical="bottom"/>
    </dxf>
  </rfmt>
  <rfmt sheetId="2" sqref="H1758">
    <dxf>
      <alignment horizontal="general"/>
    </dxf>
  </rfmt>
  <rrc rId="3525" sId="2" ref="A1768:XFD1768" action="insertRow">
    <undo index="65535" exp="area" ref3D="1" dr="$F$1:$F$1048576" dn="Z_F75A0FC8_0A1B_4DE0_9A32_5143F6752B3E_.wvu.Cols" sId="2"/>
  </rrc>
  <rm rId="3526" sheetId="2" source="A1758:XFD1758" destination="A1768:XFD1768" sourceSheetId="2">
    <rfmt sheetId="2" xfDxf="1" sqref="A1768:XFD1768" start="0" length="0">
      <dxf>
        <alignment horizontal="center" vertical="center"/>
      </dxf>
    </rfmt>
    <rfmt sheetId="2" sqref="A176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768" start="0" length="0">
      <dxf>
        <font>
          <b/>
          <sz val="12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76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768" start="0" length="0">
      <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76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768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768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768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68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68" start="0" length="0">
      <dxf>
        <numFmt numFmtId="167" formatCode="dd\.mm\.yyyy;@"/>
      </dxf>
    </rfmt>
    <rfmt sheetId="2" sqref="L1768" start="0" length="0">
      <dxf>
        <numFmt numFmtId="19" formatCode="dd/mm/yyyy"/>
      </dxf>
    </rfmt>
  </rm>
  <rcc rId="3527" sId="2">
    <oc r="C1768">
      <v>3313758</v>
    </oc>
    <nc r="C1768">
      <v>3403003</v>
    </nc>
  </rcc>
  <rcc rId="3528" sId="2">
    <nc r="H1768" t="inlineStr">
      <is>
        <t xml:space="preserve">                                  à refaire si pas vanille </t>
      </is>
    </nc>
  </rcc>
  <rfmt sheetId="2" sqref="J1768">
    <dxf>
      <fill>
        <patternFill patternType="solid">
          <bgColor rgb="FFFFFF00"/>
        </patternFill>
      </fill>
    </dxf>
  </rfmt>
  <rrc rId="3529" sId="2" ref="A1758:XFD1758" action="deleteRow">
    <undo index="65535" exp="area" ref3D="1" dr="$F$1:$F$1048576" dn="Z_F75A0FC8_0A1B_4DE0_9A32_5143F6752B3E_.wvu.Cols" sId="2"/>
    <rfmt sheetId="2" xfDxf="1" sqref="A1758:XFD1758" start="0" length="0">
      <dxf>
        <alignment horizontal="center" vertical="center"/>
      </dxf>
    </rfmt>
    <rfmt sheetId="2" sqref="A175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58" start="0" length="0">
      <dxf>
        <font>
          <sz val="10"/>
          <color auto="1"/>
          <name val="MS Sans Serif"/>
          <family val="2"/>
          <scheme val="none"/>
        </font>
      </dxf>
    </rfmt>
    <rfmt sheetId="2" sqref="C1758" start="0" length="0">
      <dxf>
        <alignment horizontal="general" vertical="bottom"/>
      </dxf>
    </rfmt>
    <rfmt sheetId="2" sqref="D1758" start="0" length="0">
      <dxf>
        <font>
          <sz val="10"/>
          <color auto="1"/>
          <name val="MS Sans Serif"/>
          <family val="2"/>
          <scheme val="none"/>
        </font>
      </dxf>
    </rfmt>
    <rfmt sheetId="2" sqref="E1758" start="0" length="0">
      <dxf>
        <font>
          <sz val="10"/>
          <color auto="1"/>
          <name val="MS Sans Serif"/>
          <family val="2"/>
          <scheme val="none"/>
        </font>
      </dxf>
    </rfmt>
    <rfmt sheetId="2" sqref="F1758" start="0" length="0">
      <dxf>
        <font>
          <sz val="10"/>
          <color auto="1"/>
          <name val="MS Sans Serif"/>
          <family val="2"/>
          <scheme val="none"/>
        </font>
      </dxf>
    </rfmt>
    <rfmt sheetId="2" sqref="G1758" start="0" length="0">
      <dxf>
        <font>
          <sz val="10"/>
          <color auto="1"/>
          <name val="MS Sans Serif"/>
          <family val="2"/>
          <scheme val="none"/>
        </font>
      </dxf>
    </rfmt>
    <rfmt sheetId="2" sqref="H1758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58" start="0" length="0">
      <dxf>
        <numFmt numFmtId="167" formatCode="dd\.mm\.yyyy;@"/>
      </dxf>
    </rfmt>
  </rrc>
  <rcv guid="{80E8011E-8CC6-40AA-A1BE-46C0FB529EE2}" action="delete"/>
  <rdn rId="0" localSheetId="2" customView="1" name="Z_80E8011E_8CC6_40AA_A1BE_46C0FB529EE2_.wvu.PrintArea" hidden="1" oldHidden="1">
    <formula>PHS!$B$201:$I$224</formula>
    <oldFormula>PHS!$B$201:$I$224</oldFormula>
  </rdn>
  <rdn rId="0" localSheetId="2" customView="1" name="Z_80E8011E_8CC6_40AA_A1BE_46C0FB529EE2_.wvu.PrintTitles" hidden="1" oldHidden="1">
    <formula>PHS!$1:$1</formula>
    <oldFormula>PHS!$1:$1</oldFormula>
  </rdn>
  <rdn rId="0" localSheetId="3" customView="1" name="Z_80E8011E_8CC6_40AA_A1BE_46C0FB529EE2_.wvu.FilterData" hidden="1" oldHidden="1">
    <formula>Feuil2!$B$1:$C$207</formula>
    <oldFormula>Feuil2!$B$1:$C$207</oldFormula>
  </rdn>
  <rcv guid="{80E8011E-8CC6-40AA-A1BE-46C0FB529EE2}" action="add"/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Feuil2!$B$1:$C$207</formula>
    <oldFormula>Feuil2!$B$1:$C$207</oldFormula>
  </rdn>
  <rcv guid="{F75A0FC8-0A1B-4DE0-9A32-5143F6752B3E}" action="add"/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8" sId="2">
    <oc r="B1776" t="inlineStr">
      <is>
        <t>Rappel essai palecon le 21/08/2019</t>
      </is>
    </oc>
    <nc r="B1776" t="inlineStr">
      <is>
        <t>Rappel essai palecon le 22/08/2019</t>
      </is>
    </nc>
  </rcc>
  <rcv guid="{80E8011E-8CC6-40AA-A1BE-46C0FB529EE2}" action="delete"/>
  <rdn rId="0" localSheetId="2" customView="1" name="Z_80E8011E_8CC6_40AA_A1BE_46C0FB529EE2_.wvu.PrintArea" hidden="1" oldHidden="1">
    <formula>PHS!$B$201:$I$224</formula>
    <oldFormula>PHS!$B$201:$I$224</oldFormula>
  </rdn>
  <rdn rId="0" localSheetId="2" customView="1" name="Z_80E8011E_8CC6_40AA_A1BE_46C0FB529EE2_.wvu.PrintTitles" hidden="1" oldHidden="1">
    <formula>PHS!$1:$1</formula>
    <oldFormula>PHS!$1:$1</oldFormula>
  </rdn>
  <rdn rId="0" localSheetId="3" customView="1" name="Z_80E8011E_8CC6_40AA_A1BE_46C0FB529EE2_.wvu.FilterData" hidden="1" oldHidden="1">
    <formula>Feuil2!$B$1:$C$207</formula>
    <oldFormula>Feuil2!$B$1:$C$207</oldFormula>
  </rdn>
  <rcv guid="{80E8011E-8CC6-40AA-A1BE-46C0FB529EE2}" action="add"/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42" sId="2">
    <oc r="B1776" t="inlineStr">
      <is>
        <t>Rappel essai palecon le 22/08/2019</t>
      </is>
    </oc>
    <nc r="B1776" t="inlineStr">
      <is>
        <t>Rappel essai palecon le 22/08/2019 A 11H,</t>
      </is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43" sId="2">
    <nc r="I1764" t="inlineStr">
      <is>
        <t>FAIT</t>
      </is>
    </nc>
  </rcc>
  <rcc rId="3544" sId="2">
    <nc r="I1765" t="inlineStr">
      <is>
        <t>FAIT</t>
      </is>
    </nc>
  </rcc>
  <rcc rId="3545" sId="2">
    <nc r="I1768" t="inlineStr">
      <is>
        <t>en cours</t>
      </is>
    </nc>
  </rcc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46" sId="2">
    <nc r="D1776" t="inlineStr">
      <is>
        <t>faire partir sauce vanille à dangé s34</t>
      </is>
    </nc>
  </rcc>
  <rcv guid="{80E8011E-8CC6-40AA-A1BE-46C0FB529EE2}" action="delete"/>
  <rdn rId="0" localSheetId="2" customView="1" name="Z_80E8011E_8CC6_40AA_A1BE_46C0FB529EE2_.wvu.PrintArea" hidden="1" oldHidden="1">
    <formula>PHS!$B$201:$I$224</formula>
    <oldFormula>PHS!$B$201:$I$224</oldFormula>
  </rdn>
  <rdn rId="0" localSheetId="2" customView="1" name="Z_80E8011E_8CC6_40AA_A1BE_46C0FB529EE2_.wvu.PrintTitles" hidden="1" oldHidden="1">
    <formula>PHS!$1:$1</formula>
    <oldFormula>PHS!$1:$1</oldFormula>
  </rdn>
  <rdn rId="0" localSheetId="3" customView="1" name="Z_80E8011E_8CC6_40AA_A1BE_46C0FB529EE2_.wvu.FilterData" hidden="1" oldHidden="1">
    <formula>Feuil2!$B$1:$C$207</formula>
    <oldFormula>Feuil2!$B$1:$C$207</oldFormula>
  </rdn>
  <rcv guid="{80E8011E-8CC6-40AA-A1BE-46C0FB529EE2}" action="add"/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1778" start="0" length="0">
    <dxf>
      <font>
        <b val="0"/>
        <sz val="18"/>
      </font>
      <fill>
        <patternFill patternType="none">
          <bgColor indexed="65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3550" sId="2" odxf="1" dxf="1">
    <nc r="B1778" t="inlineStr">
      <is>
        <t>SEMAINE</t>
      </is>
    </nc>
    <odxf>
      <font>
        <b val="0"/>
        <name val="MS Sans Serif"/>
      </font>
      <fill>
        <patternFill patternType="none">
          <bgColor indexed="65"/>
        </patternFill>
      </fill>
      <alignment horizontal="center" wrapText="0"/>
      <border outline="0">
        <left/>
        <top/>
        <bottom/>
      </border>
    </odxf>
    <ndxf>
      <font>
        <b/>
        <sz val="18"/>
        <name val="Verdana"/>
      </font>
      <fill>
        <patternFill patternType="solid">
          <bgColor theme="0"/>
        </patternFill>
      </fill>
      <alignment horizontal="right"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2" sqref="C1778" start="0" length="0">
    <dxf>
      <font>
        <b/>
        <sz val="18"/>
        <color rgb="FF000000"/>
        <name val="Verdana"/>
        <family val="2"/>
        <scheme val="none"/>
      </font>
      <fill>
        <patternFill patternType="solid">
          <bgColor theme="0"/>
        </patternFill>
      </fill>
      <alignment horizontal="left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D1778" start="0" length="0">
    <dxf>
      <font>
        <sz val="11"/>
        <color rgb="FF000000"/>
        <name val="Verdana"/>
      </font>
      <fill>
        <patternFill patternType="solid">
          <bgColor theme="0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E1778" start="0" length="0">
    <dxf>
      <font>
        <sz val="11"/>
        <color rgb="FF000000"/>
        <name val="Verdana"/>
      </font>
      <fill>
        <patternFill patternType="solid">
          <bgColor theme="0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F1778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0"/>
        </patternFill>
      </fill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778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0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H1778" start="0" length="0">
    <dxf>
      <numFmt numFmtId="21" formatCode="dd\-mmm"/>
      <fill>
        <patternFill patternType="solid">
          <bgColor theme="0"/>
        </patternFill>
      </fill>
      <border outline="0">
        <top style="thin">
          <color indexed="64"/>
        </top>
        <bottom style="thin">
          <color indexed="64"/>
        </bottom>
      </border>
    </dxf>
  </rfmt>
  <rfmt sheetId="2" sqref="I1778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51" sId="2" odxf="1" dxf="1">
    <nc r="J1778" t="inlineStr">
      <is>
        <t>DATE PROD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wrapText="0"/>
      <border outline="0">
        <bottom/>
      </border>
    </odxf>
    <ndxf>
      <font>
        <b/>
        <sz val="12"/>
        <color auto="1"/>
        <name val="MS Sans Serif"/>
        <family val="2"/>
        <scheme val="none"/>
      </font>
      <fill>
        <patternFill patternType="solid">
          <bgColor indexed="41"/>
        </patternFill>
      </fill>
      <alignment wrapText="1"/>
      <border outline="0">
        <bottom style="thin">
          <color indexed="64"/>
        </bottom>
      </border>
    </ndxf>
  </rcc>
  <rcc rId="3552" sId="2" odxf="1" dxf="1">
    <nc r="K1778" t="inlineStr">
      <is>
        <t>SITE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wrapText="0"/>
      <border outline="0">
        <right/>
        <bottom/>
      </border>
    </odxf>
    <ndxf>
      <font>
        <b/>
        <sz val="12"/>
        <color auto="1"/>
        <name val="MS Sans Serif"/>
        <family val="2"/>
        <scheme val="none"/>
      </font>
      <fill>
        <patternFill patternType="solid">
          <bgColor indexed="41"/>
        </patternFill>
      </fill>
      <alignment wrapText="1"/>
      <border outline="0">
        <right style="thin">
          <color indexed="64"/>
        </right>
        <bottom style="thin">
          <color indexed="64"/>
        </bottom>
      </border>
    </ndxf>
  </rcc>
  <rcc rId="3553" sId="2" odxf="1" dxf="1">
    <nc r="L1778" t="inlineStr">
      <is>
        <t>Comm.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wrapText="0"/>
      <border outline="0">
        <right/>
        <bottom/>
      </border>
    </odxf>
    <ndxf>
      <font>
        <b/>
        <sz val="12"/>
        <color auto="1"/>
        <name val="MS Sans Serif"/>
        <family val="2"/>
        <scheme val="none"/>
      </font>
      <fill>
        <patternFill patternType="solid">
          <bgColor indexed="41"/>
        </patternFill>
      </fill>
      <alignment wrapText="1"/>
      <border outline="0">
        <right style="thin">
          <color indexed="64"/>
        </right>
        <bottom style="thin">
          <color indexed="64"/>
        </bottom>
      </border>
    </ndxf>
  </rcc>
  <rfmt sheetId="2" sqref="A1779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779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779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cc rId="3554" sId="2" odxf="1" dxf="1">
    <nc r="D1779" t="inlineStr">
      <is>
        <t>lundi</t>
      </is>
    </nc>
    <odxf>
      <font>
        <b val="0"/>
        <name val="MS Sans Serif"/>
      </font>
      <fill>
        <patternFill patternType="none">
          <bgColor indexed="65"/>
        </patternFill>
      </fill>
      <border outline="0">
        <bottom/>
      </border>
    </odxf>
    <ndxf>
      <font>
        <b/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ndxf>
  </rcc>
  <rfmt sheetId="2" sqref="E1779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779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779" start="0" length="0">
    <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H1779" start="0" length="0"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I1779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780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780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780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cc rId="3555" sId="2" odxf="1" dxf="1">
    <nc r="D1780" t="inlineStr">
      <is>
        <t>lundi</t>
      </is>
    </nc>
    <odxf>
      <font>
        <b val="0"/>
        <name val="MS Sans Serif"/>
      </font>
      <fill>
        <patternFill patternType="none">
          <bgColor indexed="65"/>
        </patternFill>
      </fill>
      <border outline="0">
        <bottom/>
      </border>
    </odxf>
    <ndxf>
      <font>
        <b/>
        <sz val="14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ndxf>
  </rcc>
  <rfmt sheetId="2" sqref="E1780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780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780" start="0" length="0">
    <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H178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80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56" sId="2">
    <nc r="C1778">
      <v>34</v>
    </nc>
  </rcc>
  <rcc rId="3557" sId="2" numFmtId="23">
    <nc r="G1779">
      <v>43696.208333333336</v>
    </nc>
  </rcc>
  <rfmt sheetId="2" sqref="D1780" start="0" length="2147483647">
    <dxf>
      <font>
        <sz val="12"/>
      </font>
    </dxf>
  </rfmt>
  <rcc rId="3558" sId="2" numFmtId="23">
    <nc r="G1780">
      <v>43696.260416666664</v>
    </nc>
  </rcc>
  <rfmt sheetId="2" sqref="H1794" start="0" length="0">
    <dxf>
      <font>
        <sz val="10"/>
        <color auto="1"/>
        <name val="Arial"/>
        <family val="2"/>
        <scheme val="none"/>
      </font>
      <alignment horizontal="general" vertical="bottom" wrapText="0"/>
    </dxf>
  </rfmt>
  <rfmt sheetId="2" sqref="A1781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59" sId="2" odxf="1" dxf="1">
    <nc r="B1781" t="inlineStr">
      <is>
        <t>SCE Praline C3 PALL/0310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3560" sId="2" odxf="1" dxf="1">
    <nc r="C1781">
      <v>3301911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3561" sId="2" odxf="1" dxf="1">
    <nc r="D1781">
      <v>22000122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cc rId="3562" sId="2" odxf="1" dxf="1">
    <nc r="E1781">
      <v>1600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781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781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81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81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63" sId="2">
    <nc r="J1781" t="inlineStr">
      <is>
        <t>27.08.2019</t>
      </is>
    </nc>
  </rcc>
  <rcc rId="3564" sId="2" odxf="1">
    <nc r="K1781" t="inlineStr">
      <is>
        <t>PL001</t>
      </is>
    </nc>
  </rcc>
  <rfmt sheetId="2" sqref="A1782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65" sId="2" odxf="1" dxf="1">
    <nc r="B1782" t="inlineStr">
      <is>
        <t>SCE Cacao Maigre C9 FUT/0313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3566" sId="2" odxf="1" dxf="1">
    <nc r="C1782">
      <v>3409011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3567" sId="2" odxf="1" dxf="1">
    <nc r="D1782">
      <v>22000268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cc rId="3568" sId="2" odxf="1" dxf="1">
    <nc r="E1782">
      <v>1200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782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782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82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82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69" sId="2">
    <nc r="J1782" t="inlineStr">
      <is>
        <t>22.08.2019</t>
      </is>
    </nc>
  </rcc>
  <rcc rId="3570" sId="2" odxf="1">
    <nc r="K1782" t="inlineStr">
      <is>
        <t>VA001</t>
      </is>
    </nc>
  </rcc>
  <rfmt sheetId="2" sqref="A1783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71" sId="2" odxf="1" dxf="1">
    <nc r="B1783" t="inlineStr">
      <is>
        <t>SCE Caramel Lait C9 PALL/0316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3572" sId="2" odxf="1" dxf="1">
    <nc r="C1783">
      <v>3408935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3573" sId="2" odxf="1" dxf="1">
    <nc r="D1783">
      <v>22000055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cc rId="3574" sId="2" odxf="1" dxf="1">
    <nc r="E1783">
      <v>1000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783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783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83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83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75" sId="2">
    <nc r="J1783" t="inlineStr">
      <is>
        <t>29.08.2019</t>
      </is>
    </nc>
  </rcc>
  <rcc rId="3576" sId="2" odxf="1">
    <nc r="K1783" t="inlineStr">
      <is>
        <t>PL001</t>
      </is>
    </nc>
  </rcc>
  <rfmt sheetId="2" sqref="A1784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77" sId="2" odxf="1" dxf="1">
    <nc r="B1784" t="inlineStr">
      <is>
        <t>SCE Chocolat C9 PALL/0334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3578" sId="2" odxf="1" dxf="1">
    <nc r="C1784">
      <v>3397027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3579" sId="2" odxf="1" dxf="1">
    <nc r="D1784">
      <v>22000057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cc rId="3580" sId="2" odxf="1" dxf="1">
    <nc r="E1784">
      <v>1250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784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784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84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84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81" sId="2">
    <nc r="J1784" t="inlineStr">
      <is>
        <t>18.09.2019</t>
      </is>
    </nc>
  </rcc>
  <rcc rId="3582" sId="2" odxf="1">
    <nc r="K1784" t="inlineStr">
      <is>
        <t>PL001</t>
      </is>
    </nc>
  </rcc>
  <rfmt sheetId="2" sqref="A1785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83" sId="2" odxf="1" dxf="1">
    <nc r="B1785" t="inlineStr">
      <is>
        <t>SCE Mang-Passion C10 PALL/0359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3584" sId="2" odxf="1" dxf="1">
    <nc r="C1785">
      <v>3387666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3585" sId="2" odxf="1" dxf="1">
    <nc r="D1785">
      <v>22000378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cc rId="3586" sId="2" odxf="1" dxf="1">
    <nc r="E1785">
      <v>1050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785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785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85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85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87" sId="2">
    <nc r="J1785" t="inlineStr">
      <is>
        <t>28.08.2019</t>
      </is>
    </nc>
  </rcc>
  <rcc rId="3588" sId="2" odxf="1">
    <nc r="K1785" t="inlineStr">
      <is>
        <t>PL001</t>
      </is>
    </nc>
  </rcc>
  <rfmt sheetId="2" sqref="A1786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89" sId="2" odxf="1" dxf="1">
    <nc r="B1786" t="inlineStr">
      <is>
        <t>SCE Chocolat C10 FUT/0389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3590" sId="2" odxf="1" dxf="1">
    <nc r="C1786">
      <v>3408971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3591" sId="2" odxf="1" dxf="1">
    <nc r="D1786">
      <v>22000390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cc rId="3592" sId="2" odxf="1" dxf="1">
    <nc r="E1786">
      <v>1050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786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786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86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86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93" sId="2">
    <nc r="J1786" t="inlineStr">
      <is>
        <t>23.08.2019</t>
      </is>
    </nc>
  </rcc>
  <rcc rId="3594" sId="2" odxf="1">
    <nc r="K1786" t="inlineStr">
      <is>
        <t>VA001</t>
      </is>
    </nc>
  </rcc>
  <rfmt sheetId="2" sqref="A1787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95" sId="2" odxf="1" dxf="1">
    <nc r="B1787" t="inlineStr">
      <is>
        <t>SCE Chocolat C10 PALL/0389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3596" sId="2" odxf="1" dxf="1">
    <nc r="C1787">
      <v>3313776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3597" sId="2" odxf="1" dxf="1">
    <nc r="D1787">
      <v>22000651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cc rId="3598" sId="2" odxf="1" dxf="1">
    <nc r="E1787">
      <v>401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787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787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87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87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99" sId="2">
    <nc r="J1787" t="inlineStr">
      <is>
        <t>30.09.2019</t>
      </is>
    </nc>
  </rcc>
  <rcc rId="3600" sId="2" odxf="1">
    <nc r="K1787" t="inlineStr">
      <is>
        <t>DA001</t>
      </is>
    </nc>
  </rcc>
  <rfmt sheetId="2" sqref="A1788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01" sId="2" odxf="1" dxf="1">
    <nc r="B1788" t="inlineStr">
      <is>
        <t>SCE Chocolat C3 PALL/34518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3602" sId="2" odxf="1" dxf="1">
    <nc r="C1788">
      <v>3408980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3603" sId="2" odxf="1" dxf="1">
    <nc r="D1788">
      <v>22000473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cc rId="3604" sId="2" odxf="1" dxf="1">
    <nc r="E1788">
      <v>1600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788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788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88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88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05" sId="2">
    <nc r="J1788" t="inlineStr">
      <is>
        <t>28.08.2019</t>
      </is>
    </nc>
  </rcc>
  <rcc rId="3606" sId="2" odxf="1">
    <nc r="K1788" t="inlineStr">
      <is>
        <t>PL001</t>
      </is>
    </nc>
  </rcc>
  <rfmt sheetId="2" sqref="A1789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07" sId="2" odxf="1" dxf="1">
    <nc r="B1789" t="inlineStr">
      <is>
        <t>SCE Cacao Maigr C10 PALL/34963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3608" sId="2" odxf="1" dxf="1">
    <nc r="C1789">
      <v>3408990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3609" sId="2" odxf="1" dxf="1">
    <nc r="D1789">
      <v>22000474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cc rId="3610" sId="2" odxf="1" dxf="1">
    <nc r="E1789">
      <v>1600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789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789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89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89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11" sId="2">
    <nc r="J1789" t="inlineStr">
      <is>
        <t>28.08.2019</t>
      </is>
    </nc>
  </rcc>
  <rcc rId="3612" sId="2" odxf="1">
    <nc r="K1789" t="inlineStr">
      <is>
        <t>PL001</t>
      </is>
    </nc>
  </rcc>
  <rfmt sheetId="2" sqref="A1790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13" sId="2" odxf="1" dxf="1">
    <nc r="B1790" t="inlineStr">
      <is>
        <t>SCE Chocolat C10 PALL /35595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3614" sId="2" odxf="1" dxf="1">
    <nc r="C1790">
      <v>3313778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3615" sId="2" odxf="1" dxf="1">
    <nc r="D1790">
      <v>22000681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cc rId="3616" sId="2" odxf="1" dxf="1">
    <nc r="E1790">
      <v>1500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790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790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90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90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17" sId="2">
    <nc r="J1790" t="inlineStr">
      <is>
        <t>10.09.2019</t>
      </is>
    </nc>
  </rcc>
  <rcc rId="3618" sId="2" odxf="1">
    <nc r="K1790" t="inlineStr">
      <is>
        <t>DA001</t>
      </is>
    </nc>
  </rcc>
  <rfmt sheetId="2" sqref="A1791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19" sId="2" odxf="1" dxf="1">
    <nc r="B1791" t="inlineStr">
      <is>
        <t>SCE Chocolat C10 PALL /35595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3620" sId="2" odxf="1" dxf="1">
    <nc r="C1791">
      <v>3332387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3621" sId="2" odxf="1" dxf="1">
    <nc r="D1791">
      <v>22000681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cc rId="3622" sId="2" odxf="1" dxf="1">
    <nc r="E1791">
      <v>1500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791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791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91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91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23" sId="2">
    <nc r="J1791" t="inlineStr">
      <is>
        <t>10.09.2019</t>
      </is>
    </nc>
  </rcc>
  <rcc rId="3624" sId="2" odxf="1">
    <nc r="K1791" t="inlineStr">
      <is>
        <t>DA001</t>
      </is>
    </nc>
  </rcc>
  <rfmt sheetId="2" sqref="A1792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25" sId="2" odxf="1" dxf="1">
    <nc r="B1792" t="inlineStr">
      <is>
        <t>SCE Chocolat C10 PALL /35595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3626" sId="2" odxf="1" dxf="1">
    <nc r="C1792">
      <v>3332388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3627" sId="2" odxf="1" dxf="1">
    <nc r="D1792">
      <v>22000681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cc rId="3628" sId="2" odxf="1" dxf="1">
    <nc r="E1792">
      <v>1500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792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792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92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92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29" sId="2">
    <nc r="J1792" t="inlineStr">
      <is>
        <t>10.09.2019</t>
      </is>
    </nc>
  </rcc>
  <rcc rId="3630" sId="2" odxf="1">
    <nc r="K1792" t="inlineStr">
      <is>
        <t>DA001</t>
      </is>
    </nc>
  </rcc>
  <rfmt sheetId="2" sqref="A1793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31" sId="2" odxf="1" dxf="1">
    <nc r="B1793" t="inlineStr">
      <is>
        <t>Enrob Buche Chocolat PALL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3632" sId="2" odxf="1" dxf="1">
    <nc r="C1793">
      <v>3301901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3633" sId="2" odxf="1" dxf="1">
    <nc r="D1793">
      <v>22000071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cc rId="3634" sId="2" odxf="1" dxf="1">
    <nc r="E1793">
      <v>1600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793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793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93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93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35" sId="2">
    <nc r="J1793" t="inlineStr">
      <is>
        <t>21.08.2019</t>
      </is>
    </nc>
  </rcc>
  <rcc rId="3636" sId="2" odxf="1">
    <nc r="K1793" t="inlineStr">
      <is>
        <t>PL001</t>
      </is>
    </nc>
  </rcc>
  <rfmt sheetId="2" sqref="A1794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37" sId="2" odxf="1" dxf="1">
    <nc r="B1794" t="inlineStr">
      <is>
        <t>Enrob Buche Fruits Rouges PALL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3638" sId="2" odxf="1" dxf="1">
    <nc r="C1794">
      <v>3301903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3639" sId="2" odxf="1" dxf="1">
    <nc r="D1794">
      <v>22000072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cc rId="3640" sId="2" odxf="1" dxf="1">
    <nc r="E1794">
      <v>1100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794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794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94" start="0" length="0">
    <dxf>
      <font>
        <sz val="12"/>
        <color indexed="10"/>
        <name val="Calibri"/>
        <family val="2"/>
        <scheme val="minor"/>
      </font>
      <numFmt numFmtId="21" formatCode="dd\-mmm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94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41" sId="2">
    <nc r="J1794" t="inlineStr">
      <is>
        <t>26.08.2019</t>
      </is>
    </nc>
  </rcc>
  <rcc rId="3642" sId="2" odxf="1">
    <nc r="K1794" t="inlineStr">
      <is>
        <t>PL001</t>
      </is>
    </nc>
  </rcc>
  <rfmt sheetId="2" sqref="A1795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43" sId="2" odxf="1" dxf="1">
    <nc r="B1795" t="inlineStr">
      <is>
        <t>Enrob Buche Fruits Rouges PALL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3644" sId="2" odxf="1" dxf="1">
    <nc r="C1795">
      <v>3301904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3645" sId="2" odxf="1" dxf="1">
    <nc r="D1795">
      <v>22000072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cc rId="3646" sId="2" odxf="1" dxf="1">
    <nc r="E1795">
      <v>1100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795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795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95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95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47" sId="2">
    <nc r="J1795" t="inlineStr">
      <is>
        <t>26.08.2019</t>
      </is>
    </nc>
  </rcc>
  <rcc rId="3648" sId="2" odxf="1">
    <nc r="K1795" t="inlineStr">
      <is>
        <t>PL001</t>
      </is>
    </nc>
  </rcc>
  <rfmt sheetId="2" sqref="A1796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49" sId="2" odxf="1" dxf="1">
    <nc r="B1796" t="inlineStr">
      <is>
        <t>Enrob Batonnet KITKAT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3650" sId="2" odxf="1" dxf="1">
    <nc r="C1796">
      <v>3139260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3651" sId="2" odxf="1" dxf="1">
    <nc r="D1796">
      <v>22000475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cc rId="3652" sId="2" odxf="1" dxf="1">
    <nc r="E1796">
      <v>1000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796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796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96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96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53" sId="2">
    <nc r="J1796" t="inlineStr">
      <is>
        <t>22.08.2019</t>
      </is>
    </nc>
  </rcc>
  <rcc rId="3654" sId="2" odxf="1">
    <nc r="K1796" t="inlineStr">
      <is>
        <t>PL001</t>
      </is>
    </nc>
  </rcc>
  <rfmt sheetId="2" sqref="A1797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55" sId="2" odxf="1" dxf="1">
    <nc r="B1797" t="inlineStr">
      <is>
        <t>Enrob Batonnet KITKAT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3656" sId="2" odxf="1" dxf="1">
    <nc r="C1797">
      <v>3139262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3657" sId="2" odxf="1" dxf="1">
    <nc r="D1797">
      <v>22000475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cc rId="3658" sId="2" odxf="1" dxf="1">
    <nc r="E1797">
      <v>1000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797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797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97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97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59" sId="2">
    <nc r="J1797" t="inlineStr">
      <is>
        <t>22.08.2019</t>
      </is>
    </nc>
  </rcc>
  <rcc rId="3660" sId="2" odxf="1">
    <nc r="K1797" t="inlineStr">
      <is>
        <t>PL001</t>
      </is>
    </nc>
  </rcc>
  <rfmt sheetId="2" sqref="A1798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61" sId="2" odxf="1" dxf="1">
    <nc r="B1798" t="inlineStr">
      <is>
        <t>Enrob Batonnet KITKAT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3662" sId="2" odxf="1" dxf="1">
    <nc r="C1798">
      <v>3139328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3663" sId="2" odxf="1" dxf="1">
    <nc r="D1798">
      <v>22000475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cc rId="3664" sId="2" odxf="1" dxf="1">
    <nc r="E1798">
      <v>1000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798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798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98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98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65" sId="2">
    <nc r="J1798" t="inlineStr">
      <is>
        <t>22.08.2019</t>
      </is>
    </nc>
  </rcc>
  <rcc rId="3666" sId="2" odxf="1">
    <nc r="K1798" t="inlineStr">
      <is>
        <t>PL001</t>
      </is>
    </nc>
  </rcc>
  <rfmt sheetId="2" sqref="A1799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67" sId="2" odxf="1" dxf="1">
    <nc r="B1799" t="inlineStr">
      <is>
        <t>Enrob Batonnet KITKAT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3668" sId="2" odxf="1" dxf="1">
    <nc r="C1799">
      <v>3139330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3669" sId="2" odxf="1" dxf="1">
    <nc r="D1799">
      <v>22000475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cc rId="3670" sId="2" odxf="1" dxf="1">
    <nc r="E1799">
      <v>500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799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799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99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99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71" sId="2">
    <nc r="J1799" t="inlineStr">
      <is>
        <t>22.08.2019</t>
      </is>
    </nc>
  </rcc>
  <rcc rId="3672" sId="2" odxf="1">
    <nc r="K1799" t="inlineStr">
      <is>
        <t>PL001</t>
      </is>
    </nc>
  </rcc>
  <rfmt sheetId="2" sqref="A1800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73" sId="2" odxf="1" dxf="1">
    <nc r="B1800" t="inlineStr">
      <is>
        <t>Enrob Batonnet KITKAT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3674" sId="2" odxf="1" dxf="1">
    <nc r="C1800">
      <v>3313745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3675" sId="2" odxf="1" dxf="1">
    <nc r="D1800">
      <v>22000475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cc rId="3676" sId="2" odxf="1" dxf="1">
    <nc r="E1800">
      <v>1000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00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00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00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00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77" sId="2">
    <nc r="J1800" t="inlineStr">
      <is>
        <t>22.08.2019</t>
      </is>
    </nc>
  </rcc>
  <rcc rId="3678" sId="2" odxf="1">
    <nc r="K1800" t="inlineStr">
      <is>
        <t>PL001</t>
      </is>
    </nc>
  </rcc>
  <rfmt sheetId="2" sqref="A1801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79" sId="2" odxf="1" dxf="1">
    <nc r="B1801" t="inlineStr">
      <is>
        <t>SCE Fruit Rouges C3 SEAU/35348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3680" sId="2" odxf="1" dxf="1">
    <nc r="C1801">
      <v>3302317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3681" sId="2" odxf="1" dxf="1">
    <nc r="D1801">
      <v>22000672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cc rId="3682" sId="2" odxf="1" dxf="1">
    <nc r="E1801">
      <v>1600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01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01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01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01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83" sId="2">
    <nc r="J1801" t="inlineStr">
      <is>
        <t>02.09.2019</t>
      </is>
    </nc>
  </rcc>
  <rcc rId="3684" sId="2" odxf="1">
    <nc r="K1801" t="inlineStr">
      <is>
        <t>DA001</t>
      </is>
    </nc>
  </rcc>
  <rfmt sheetId="2" sqref="A1802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85" sId="2" odxf="1" dxf="1">
    <nc r="B1802" t="inlineStr">
      <is>
        <t>Enrob Buche Mang-Passion PALL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3686" sId="2" odxf="1" dxf="1">
    <nc r="C1802">
      <v>3313779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3687" sId="2" odxf="1" dxf="1">
    <nc r="D1802">
      <v>22000685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cc rId="3688" sId="2" odxf="1" dxf="1">
    <nc r="E1802">
      <v>1600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02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02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02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02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89" sId="2">
    <nc r="J1802" t="inlineStr">
      <is>
        <t>28.08.2019</t>
      </is>
    </nc>
  </rcc>
  <rcc rId="3690" sId="2" odxf="1">
    <nc r="K1802" t="inlineStr">
      <is>
        <t>PL001</t>
      </is>
    </nc>
  </rcc>
  <rrc rId="3691" sId="2" ref="A1801:XFD1801" action="insertRow">
    <undo index="65535" exp="area" ref3D="1" dr="$F$1:$F$1048576" dn="Z_F75A0FC8_0A1B_4DE0_9A32_5143F6752B3E_.wvu.Cols" sId="2"/>
  </rrc>
  <rm rId="3692" sheetId="2" source="A1799:XFD1799" destination="A1801:XFD1801" sourceSheetId="2">
    <rfmt sheetId="2" xfDxf="1" sqref="A1801:XFD1801" start="0" length="0">
      <dxf>
        <alignment horizontal="center" vertical="center"/>
      </dxf>
    </rfmt>
    <rfmt sheetId="2" sqref="A180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01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801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D1801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E1801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F1801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801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801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01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01" start="0" length="0">
      <dxf>
        <numFmt numFmtId="167" formatCode="dd\.mm\.yyyy;@"/>
      </dxf>
    </rfmt>
  </rm>
  <rrc rId="3693" sId="2" ref="A1799:XFD1799" action="deleteRow">
    <undo index="65535" exp="area" ref3D="1" dr="$F$1:$F$1048576" dn="Z_F75A0FC8_0A1B_4DE0_9A32_5143F6752B3E_.wvu.Cols" sId="2"/>
    <rfmt sheetId="2" xfDxf="1" sqref="A1799:XFD1799" start="0" length="0">
      <dxf>
        <alignment horizontal="center" vertical="center"/>
      </dxf>
    </rfmt>
    <rfmt sheetId="2" sqref="A179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99" start="0" length="0">
      <dxf>
        <font>
          <sz val="10"/>
          <color auto="1"/>
          <name val="MS Sans Serif"/>
          <family val="2"/>
          <scheme val="none"/>
        </font>
      </dxf>
    </rfmt>
    <rfmt sheetId="2" sqref="C1799" start="0" length="0">
      <dxf>
        <alignment horizontal="general" vertical="bottom"/>
      </dxf>
    </rfmt>
    <rfmt sheetId="2" sqref="D1799" start="0" length="0">
      <dxf>
        <font>
          <sz val="10"/>
          <color auto="1"/>
          <name val="MS Sans Serif"/>
          <family val="2"/>
          <scheme val="none"/>
        </font>
      </dxf>
    </rfmt>
    <rfmt sheetId="2" sqref="E1799" start="0" length="0">
      <dxf>
        <font>
          <sz val="10"/>
          <color auto="1"/>
          <name val="MS Sans Serif"/>
          <family val="2"/>
          <scheme val="none"/>
        </font>
      </dxf>
    </rfmt>
    <rfmt sheetId="2" sqref="F1799" start="0" length="0">
      <dxf>
        <font>
          <sz val="10"/>
          <color auto="1"/>
          <name val="MS Sans Serif"/>
          <family val="2"/>
          <scheme val="none"/>
        </font>
      </dxf>
    </rfmt>
    <rfmt sheetId="2" sqref="G1799" start="0" length="0">
      <dxf>
        <font>
          <sz val="10"/>
          <color auto="1"/>
          <name val="MS Sans Serif"/>
          <family val="2"/>
          <scheme val="none"/>
        </font>
      </dxf>
    </rfmt>
    <rfmt sheetId="2" sqref="H179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99" start="0" length="0">
      <dxf>
        <numFmt numFmtId="167" formatCode="dd\.mm\.yyyy;@"/>
      </dxf>
    </rfmt>
  </rrc>
  <rrc rId="3694" sId="2" ref="A1781:XFD1782" action="insertRow">
    <undo index="65535" exp="area" ref3D="1" dr="$F$1:$F$1048576" dn="Z_F75A0FC8_0A1B_4DE0_9A32_5143F6752B3E_.wvu.Cols" sId="2"/>
  </rrc>
  <rfmt sheetId="2" sqref="H1781" start="0" length="0">
    <dxf>
      <border outline="0">
        <top/>
      </border>
    </dxf>
  </rfmt>
  <rrc rId="3695" sId="2" ref="A1781:XFD1781" action="insertRow">
    <undo index="65535" exp="area" ref3D="1" dr="$F$1:$F$1048576" dn="Z_F75A0FC8_0A1B_4DE0_9A32_5143F6752B3E_.wvu.Cols" sId="2"/>
  </rrc>
  <rcc rId="3696" sId="2">
    <nc r="D1781" t="inlineStr">
      <is>
        <t>lundi</t>
      </is>
    </nc>
  </rcc>
  <rcc rId="3697" sId="2" numFmtId="23">
    <nc r="G1781">
      <v>43696.875</v>
    </nc>
  </rcc>
  <rcc rId="3698" sId="2">
    <nc r="D1782" t="inlineStr">
      <is>
        <t>mardi</t>
      </is>
    </nc>
  </rcc>
  <rcc rId="3699" sId="2">
    <nc r="D1783" t="inlineStr">
      <is>
        <t>mardi</t>
      </is>
    </nc>
  </rcc>
  <rcc rId="3700" sId="2" numFmtId="23">
    <nc r="G1782">
      <v>43697.208333333336</v>
    </nc>
  </rcc>
  <rcc rId="3701" sId="2" numFmtId="23">
    <nc r="G1783">
      <v>43697.260416666664</v>
    </nc>
  </rcc>
  <rrc rId="3702" sId="2" ref="A1784:XFD1786" action="insertRow">
    <undo index="65535" exp="area" ref3D="1" dr="$F$1:$F$1048576" dn="Z_F75A0FC8_0A1B_4DE0_9A32_5143F6752B3E_.wvu.Cols" sId="2"/>
  </rrc>
  <rfmt sheetId="2" sqref="H1784" start="0" length="0">
    <dxf>
      <border outline="0">
        <top/>
      </border>
    </dxf>
  </rfmt>
  <rfmt sheetId="2" sqref="H1785" start="0" length="0">
    <dxf>
      <border outline="0">
        <top/>
      </border>
    </dxf>
  </rfmt>
  <rcc rId="3703" sId="2">
    <nc r="D1784" t="inlineStr">
      <is>
        <t>mardi</t>
      </is>
    </nc>
  </rcc>
  <rcc rId="3704" sId="2">
    <nc r="D1786" t="inlineStr">
      <is>
        <t>mercredi</t>
      </is>
    </nc>
  </rcc>
  <rrc rId="3705" sId="2" ref="A1787:XFD1789" action="insertRow">
    <undo index="65535" exp="area" ref3D="1" dr="$F$1:$F$1048576" dn="Z_F75A0FC8_0A1B_4DE0_9A32_5143F6752B3E_.wvu.Cols" sId="2"/>
  </rrc>
  <rfmt sheetId="2" sqref="H1787" start="0" length="0">
    <dxf>
      <border outline="0">
        <top/>
      </border>
    </dxf>
  </rfmt>
  <rfmt sheetId="2" sqref="H1788" start="0" length="0">
    <dxf>
      <border outline="0">
        <top/>
      </border>
    </dxf>
  </rfmt>
  <rcc rId="3706" sId="2">
    <nc r="D1787" t="inlineStr">
      <is>
        <t>mercredi</t>
      </is>
    </nc>
  </rcc>
  <rcc rId="3707" sId="2">
    <nc r="D1789" t="inlineStr">
      <is>
        <t>jeudi</t>
      </is>
    </nc>
  </rcc>
  <rrc rId="3708" sId="2" ref="A1790:XFD1792" action="insertRow">
    <undo index="65535" exp="area" ref3D="1" dr="$F$1:$F$1048576" dn="Z_F75A0FC8_0A1B_4DE0_9A32_5143F6752B3E_.wvu.Cols" sId="2"/>
  </rrc>
  <rfmt sheetId="2" sqref="H1790" start="0" length="0">
    <dxf>
      <border outline="0">
        <top/>
      </border>
    </dxf>
  </rfmt>
  <rfmt sheetId="2" sqref="H1791" start="0" length="0">
    <dxf>
      <border outline="0">
        <top/>
      </border>
    </dxf>
  </rfmt>
  <rcc rId="3709" sId="2">
    <nc r="D1790" t="inlineStr">
      <is>
        <t>jeudi</t>
      </is>
    </nc>
  </rcc>
  <rcc rId="3710" sId="2">
    <nc r="D1792" t="inlineStr">
      <is>
        <t>vendredi</t>
      </is>
    </nc>
  </rcc>
  <rrc rId="3711" sId="2" ref="A1793:XFD1793" action="insertRow">
    <undo index="65535" exp="area" ref3D="1" dr="$F$1:$F$1048576" dn="Z_F75A0FC8_0A1B_4DE0_9A32_5143F6752B3E_.wvu.Cols" sId="2"/>
  </rrc>
  <rcc rId="3712" sId="2">
    <nc r="D1793" t="inlineStr">
      <is>
        <t>vendredi</t>
      </is>
    </nc>
  </rcc>
  <rcc rId="3713" sId="2" numFmtId="23">
    <nc r="G1793">
      <v>43700.875</v>
    </nc>
  </rcc>
  <rcc rId="3714" sId="2" numFmtId="23">
    <nc r="G1792">
      <v>43700.260416666664</v>
    </nc>
  </rcc>
  <rcc rId="3715" sId="2" numFmtId="23">
    <nc r="G1790">
      <v>43699.875</v>
    </nc>
  </rcc>
  <rcc rId="3716" sId="2" numFmtId="23">
    <nc r="G1789">
      <v>43699.260416666664</v>
    </nc>
  </rcc>
  <rcc rId="3717" sId="2" numFmtId="23">
    <nc r="G1787">
      <v>43698.875</v>
    </nc>
  </rcc>
  <rcc rId="3718" sId="2" numFmtId="23">
    <nc r="G1786">
      <v>43698.260416666664</v>
    </nc>
  </rcc>
  <rcc rId="3719" sId="2" numFmtId="23">
    <nc r="G1784">
      <v>43697.875</v>
    </nc>
  </rcc>
  <rrc rId="3720" sId="2" ref="A1791:XFD1791" action="insertRow">
    <undo index="65535" exp="area" ref3D="1" dr="$F$1:$F$1048576" dn="Z_F75A0FC8_0A1B_4DE0_9A32_5143F6752B3E_.wvu.Cols" sId="2"/>
  </rrc>
  <rfmt sheetId="2" sqref="A1791" start="0" length="0">
    <dxf>
      <fill>
        <patternFill>
          <bgColor theme="0"/>
        </patternFill>
      </fill>
      <border outline="0">
        <left/>
        <right/>
        <bottom/>
      </border>
    </dxf>
  </rfmt>
  <rfmt sheetId="2" sqref="B1791" start="0" length="0">
    <dxf>
      <font>
        <b val="0"/>
        <sz val="12"/>
        <name val="MS Sans Serif"/>
      </font>
      <fill>
        <patternFill patternType="none">
          <bgColor indexed="65"/>
        </patternFill>
      </fill>
      <alignment wrapText="0"/>
      <border outline="0">
        <left/>
        <bottom/>
      </border>
    </dxf>
  </rfmt>
  <rfmt sheetId="2" sqref="C1791" start="0" length="0">
    <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/>
      <border outline="0">
        <bottom/>
      </border>
    </dxf>
  </rfmt>
  <rfmt sheetId="2" sqref="D1791" start="0" length="0">
    <dxf>
      <font>
        <b val="0"/>
        <sz val="12"/>
        <name val="MS Sans Serif"/>
      </font>
      <fill>
        <patternFill patternType="none">
          <bgColor indexed="65"/>
        </patternFill>
      </fill>
      <border outline="0">
        <bottom/>
      </border>
    </dxf>
  </rfmt>
  <rfmt sheetId="2" sqref="E1791" start="0" length="0">
    <dxf>
      <font>
        <sz val="12"/>
        <name val="MS Sans Serif"/>
      </font>
      <fill>
        <patternFill patternType="none">
          <bgColor indexed="65"/>
        </patternFill>
      </fill>
      <border outline="0">
        <bottom/>
      </border>
    </dxf>
  </rfmt>
  <rfmt sheetId="2" sqref="F1791" start="0" length="0">
    <dxf>
      <font>
        <sz val="12"/>
        <name val="MS Sans Serif"/>
      </font>
      <fill>
        <patternFill patternType="none">
          <bgColor indexed="65"/>
        </patternFill>
      </fill>
      <border outline="0">
        <right/>
        <bottom/>
      </border>
    </dxf>
  </rfmt>
  <rfmt sheetId="2" sqref="G1791" start="0" length="0">
    <dxf>
      <font>
        <sz val="12"/>
        <name val="MS Sans Serif"/>
      </font>
      <numFmt numFmtId="0" formatCode="General"/>
      <fill>
        <patternFill patternType="none">
          <bgColor indexed="65"/>
        </patternFill>
      </fill>
      <border outline="0">
        <left/>
        <right/>
        <bottom/>
      </border>
    </dxf>
  </rfmt>
  <rfmt sheetId="2" sqref="H1791" start="0" length="0">
    <dxf>
      <border outline="0">
        <left/>
        <right/>
        <bottom/>
      </border>
    </dxf>
  </rfmt>
  <rfmt sheetId="2" sqref="I1791" start="0" length="0">
    <dxf>
      <font>
        <b val="0"/>
        <sz val="10"/>
        <color auto="1"/>
        <name val="Arial"/>
        <family val="2"/>
        <scheme val="none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dxf>
  </rfmt>
  <rrc rId="3721" sId="2" ref="A1788:XFD1788" action="insertRow">
    <undo index="65535" exp="area" ref3D="1" dr="$F$1:$F$1048576" dn="Z_F75A0FC8_0A1B_4DE0_9A32_5143F6752B3E_.wvu.Cols" sId="2"/>
  </rrc>
  <rfmt sheetId="2" sqref="A1788" start="0" length="0">
    <dxf>
      <fill>
        <patternFill>
          <bgColor theme="0"/>
        </patternFill>
      </fill>
      <border outline="0">
        <left/>
        <right/>
        <bottom/>
      </border>
    </dxf>
  </rfmt>
  <rfmt sheetId="2" sqref="B1788" start="0" length="0">
    <dxf>
      <font>
        <b val="0"/>
        <sz val="12"/>
        <name val="MS Sans Serif"/>
      </font>
      <fill>
        <patternFill patternType="none">
          <bgColor indexed="65"/>
        </patternFill>
      </fill>
      <alignment wrapText="0"/>
      <border outline="0">
        <left/>
        <bottom/>
      </border>
    </dxf>
  </rfmt>
  <rfmt sheetId="2" sqref="C1788" start="0" length="0">
    <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/>
      <border outline="0">
        <bottom/>
      </border>
    </dxf>
  </rfmt>
  <rfmt sheetId="2" sqref="D1788" start="0" length="0">
    <dxf>
      <font>
        <b val="0"/>
        <sz val="12"/>
        <name val="MS Sans Serif"/>
      </font>
      <fill>
        <patternFill patternType="none">
          <bgColor indexed="65"/>
        </patternFill>
      </fill>
      <border outline="0">
        <bottom/>
      </border>
    </dxf>
  </rfmt>
  <rfmt sheetId="2" sqref="E1788" start="0" length="0">
    <dxf>
      <font>
        <sz val="12"/>
        <name val="MS Sans Serif"/>
      </font>
      <fill>
        <patternFill patternType="none">
          <bgColor indexed="65"/>
        </patternFill>
      </fill>
      <border outline="0">
        <bottom/>
      </border>
    </dxf>
  </rfmt>
  <rfmt sheetId="2" sqref="F1788" start="0" length="0">
    <dxf>
      <font>
        <sz val="12"/>
        <name val="MS Sans Serif"/>
      </font>
      <fill>
        <patternFill patternType="none">
          <bgColor indexed="65"/>
        </patternFill>
      </fill>
      <border outline="0">
        <right/>
        <bottom/>
      </border>
    </dxf>
  </rfmt>
  <rfmt sheetId="2" sqref="G1788" start="0" length="0">
    <dxf>
      <font>
        <sz val="12"/>
        <name val="MS Sans Serif"/>
      </font>
      <numFmt numFmtId="0" formatCode="General"/>
      <fill>
        <patternFill patternType="none">
          <bgColor indexed="65"/>
        </patternFill>
      </fill>
      <border outline="0">
        <left/>
        <right/>
        <bottom/>
      </border>
    </dxf>
  </rfmt>
  <rfmt sheetId="2" sqref="H1788" start="0" length="0">
    <dxf>
      <border outline="0">
        <left/>
        <right/>
        <bottom/>
      </border>
    </dxf>
  </rfmt>
  <rfmt sheetId="2" sqref="I1788" start="0" length="0">
    <dxf>
      <font>
        <b val="0"/>
        <sz val="10"/>
        <color auto="1"/>
        <name val="Arial"/>
        <family val="2"/>
        <scheme val="none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dxf>
  </rfmt>
  <rrc rId="3722" sId="2" ref="A1785:XFD1785" action="insertRow">
    <undo index="65535" exp="area" ref3D="1" dr="$F$1:$F$1048576" dn="Z_F75A0FC8_0A1B_4DE0_9A32_5143F6752B3E_.wvu.Cols" sId="2"/>
  </rrc>
  <rfmt sheetId="2" sqref="A1785" start="0" length="0">
    <dxf>
      <fill>
        <patternFill>
          <bgColor theme="0"/>
        </patternFill>
      </fill>
      <border outline="0">
        <left/>
        <right/>
        <bottom/>
      </border>
    </dxf>
  </rfmt>
  <rfmt sheetId="2" sqref="B1785" start="0" length="0">
    <dxf>
      <font>
        <b val="0"/>
        <sz val="12"/>
        <name val="MS Sans Serif"/>
      </font>
      <fill>
        <patternFill patternType="none">
          <bgColor indexed="65"/>
        </patternFill>
      </fill>
      <alignment wrapText="0"/>
      <border outline="0">
        <left/>
        <bottom/>
      </border>
    </dxf>
  </rfmt>
  <rfmt sheetId="2" sqref="C1785" start="0" length="0">
    <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/>
      <border outline="0">
        <bottom/>
      </border>
    </dxf>
  </rfmt>
  <rfmt sheetId="2" sqref="D1785" start="0" length="0">
    <dxf>
      <font>
        <b val="0"/>
        <sz val="12"/>
        <name val="MS Sans Serif"/>
      </font>
      <fill>
        <patternFill patternType="none">
          <bgColor indexed="65"/>
        </patternFill>
      </fill>
      <border outline="0">
        <bottom/>
      </border>
    </dxf>
  </rfmt>
  <rfmt sheetId="2" sqref="E1785" start="0" length="0">
    <dxf>
      <font>
        <sz val="12"/>
        <name val="MS Sans Serif"/>
      </font>
      <fill>
        <patternFill patternType="none">
          <bgColor indexed="65"/>
        </patternFill>
      </fill>
      <border outline="0">
        <bottom/>
      </border>
    </dxf>
  </rfmt>
  <rfmt sheetId="2" sqref="F1785" start="0" length="0">
    <dxf>
      <font>
        <sz val="12"/>
        <name val="MS Sans Serif"/>
      </font>
      <fill>
        <patternFill patternType="none">
          <bgColor indexed="65"/>
        </patternFill>
      </fill>
      <border outline="0">
        <right/>
        <bottom/>
      </border>
    </dxf>
  </rfmt>
  <rfmt sheetId="2" sqref="G1785" start="0" length="0">
    <dxf>
      <font>
        <sz val="12"/>
        <name val="MS Sans Serif"/>
      </font>
      <numFmt numFmtId="0" formatCode="General"/>
      <fill>
        <patternFill patternType="none">
          <bgColor indexed="65"/>
        </patternFill>
      </fill>
      <border outline="0">
        <left/>
        <right/>
        <bottom/>
      </border>
    </dxf>
  </rfmt>
  <rfmt sheetId="2" sqref="H1785" start="0" length="0">
    <dxf>
      <border outline="0">
        <left/>
        <right/>
        <bottom/>
      </border>
    </dxf>
  </rfmt>
  <rfmt sheetId="2" sqref="I1785" start="0" length="0">
    <dxf>
      <font>
        <b val="0"/>
        <sz val="10"/>
        <color auto="1"/>
        <name val="Arial"/>
        <family val="2"/>
        <scheme val="none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dxf>
  </rfmt>
  <rrc rId="3723" sId="2" ref="A1782:XFD1782" action="insertRow">
    <undo index="65535" exp="area" ref3D="1" dr="$F$1:$F$1048576" dn="Z_F75A0FC8_0A1B_4DE0_9A32_5143F6752B3E_.wvu.Cols" sId="2"/>
  </rrc>
  <rfmt sheetId="2" sqref="A1782" start="0" length="0">
    <dxf>
      <fill>
        <patternFill>
          <bgColor theme="0"/>
        </patternFill>
      </fill>
      <border outline="0">
        <left/>
        <right/>
        <bottom/>
      </border>
    </dxf>
  </rfmt>
  <rfmt sheetId="2" sqref="B1782" start="0" length="0">
    <dxf>
      <font>
        <b val="0"/>
        <sz val="12"/>
        <name val="MS Sans Serif"/>
      </font>
      <fill>
        <patternFill patternType="none">
          <bgColor indexed="65"/>
        </patternFill>
      </fill>
      <alignment wrapText="0"/>
      <border outline="0">
        <left/>
        <bottom/>
      </border>
    </dxf>
  </rfmt>
  <rfmt sheetId="2" sqref="C1782" start="0" length="0">
    <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/>
      <border outline="0">
        <bottom/>
      </border>
    </dxf>
  </rfmt>
  <rfmt sheetId="2" sqref="D1782" start="0" length="0">
    <dxf>
      <font>
        <b val="0"/>
        <sz val="12"/>
        <name val="MS Sans Serif"/>
      </font>
      <fill>
        <patternFill patternType="none">
          <bgColor indexed="65"/>
        </patternFill>
      </fill>
      <border outline="0">
        <bottom/>
      </border>
    </dxf>
  </rfmt>
  <rfmt sheetId="2" sqref="E1782" start="0" length="0">
    <dxf>
      <font>
        <sz val="12"/>
        <name val="MS Sans Serif"/>
      </font>
      <fill>
        <patternFill patternType="none">
          <bgColor indexed="65"/>
        </patternFill>
      </fill>
      <border outline="0">
        <bottom/>
      </border>
    </dxf>
  </rfmt>
  <rfmt sheetId="2" sqref="F1782" start="0" length="0">
    <dxf>
      <font>
        <sz val="12"/>
        <name val="MS Sans Serif"/>
      </font>
      <fill>
        <patternFill patternType="none">
          <bgColor indexed="65"/>
        </patternFill>
      </fill>
      <border outline="0">
        <right/>
        <bottom/>
      </border>
    </dxf>
  </rfmt>
  <rfmt sheetId="2" sqref="G1782" start="0" length="0">
    <dxf>
      <font>
        <sz val="12"/>
        <name val="MS Sans Serif"/>
      </font>
      <numFmt numFmtId="0" formatCode="General"/>
      <fill>
        <patternFill patternType="none">
          <bgColor indexed="65"/>
        </patternFill>
      </fill>
      <border outline="0">
        <left/>
        <right/>
        <bottom/>
      </border>
    </dxf>
  </rfmt>
  <rfmt sheetId="2" sqref="H1782" start="0" length="0">
    <dxf>
      <border outline="0">
        <left/>
        <right/>
        <bottom/>
      </border>
    </dxf>
  </rfmt>
  <rfmt sheetId="2" sqref="I1782" start="0" length="0">
    <dxf>
      <font>
        <b val="0"/>
        <sz val="10"/>
        <color auto="1"/>
        <name val="Arial"/>
        <family val="2"/>
        <scheme val="none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dxf>
  </rfmt>
  <rfmt sheetId="2" sqref="A1783:H1783" start="0" length="0">
    <dxf>
      <border>
        <top style="thin">
          <color indexed="64"/>
        </top>
      </border>
    </dxf>
  </rfmt>
  <rfmt sheetId="2" sqref="A1787" start="0" length="0">
    <dxf>
      <border outline="0">
        <top style="thin">
          <color indexed="64"/>
        </top>
      </border>
    </dxf>
  </rfmt>
  <rfmt sheetId="2" sqref="B1787" start="0" length="0">
    <dxf>
      <border outline="0">
        <top style="thin">
          <color indexed="64"/>
        </top>
      </border>
    </dxf>
  </rfmt>
  <rfmt sheetId="2" sqref="C1787" start="0" length="0">
    <dxf>
      <border outline="0">
        <top style="thin">
          <color indexed="64"/>
        </top>
      </border>
    </dxf>
  </rfmt>
  <rcc rId="3724" sId="2" odxf="1" dxf="1">
    <nc r="D1787" t="inlineStr">
      <is>
        <t>mercredi</t>
      </is>
    </nc>
    <ndxf>
      <border outline="0">
        <top style="thin">
          <color indexed="64"/>
        </top>
      </border>
    </ndxf>
  </rcc>
  <rfmt sheetId="2" sqref="E1787" start="0" length="0">
    <dxf>
      <border outline="0">
        <top style="thin">
          <color indexed="64"/>
        </top>
      </border>
    </dxf>
  </rfmt>
  <rfmt sheetId="2" sqref="F1787" start="0" length="0">
    <dxf>
      <border outline="0">
        <top style="thin">
          <color indexed="64"/>
        </top>
      </border>
    </dxf>
  </rfmt>
  <rcc rId="3725" sId="2" odxf="1" dxf="1" numFmtId="23">
    <nc r="G1787">
      <v>43698.208333333336</v>
    </nc>
    <ndxf>
      <border outline="0">
        <top style="thin">
          <color indexed="64"/>
        </top>
      </border>
    </ndxf>
  </rcc>
  <rfmt sheetId="2" sqref="H1787" start="0" length="0">
    <dxf>
      <border outline="0">
        <top style="thin">
          <color indexed="64"/>
        </top>
      </border>
    </dxf>
  </rfmt>
  <rfmt sheetId="2" sqref="A1791" start="0" length="0">
    <dxf>
      <border outline="0">
        <top style="thin">
          <color indexed="64"/>
        </top>
      </border>
    </dxf>
  </rfmt>
  <rfmt sheetId="2" sqref="B1791" start="0" length="0">
    <dxf>
      <border outline="0">
        <top style="thin">
          <color indexed="64"/>
        </top>
      </border>
    </dxf>
  </rfmt>
  <rfmt sheetId="2" sqref="C1791" start="0" length="0">
    <dxf>
      <border outline="0">
        <top style="thin">
          <color indexed="64"/>
        </top>
      </border>
    </dxf>
  </rfmt>
  <rcc rId="3726" sId="2" odxf="1" dxf="1">
    <nc r="D1791" t="inlineStr">
      <is>
        <t>jeudi</t>
      </is>
    </nc>
    <ndxf>
      <border outline="0">
        <top style="thin">
          <color indexed="64"/>
        </top>
      </border>
    </ndxf>
  </rcc>
  <rfmt sheetId="2" sqref="E1791" start="0" length="0">
    <dxf>
      <border outline="0">
        <top style="thin">
          <color indexed="64"/>
        </top>
      </border>
    </dxf>
  </rfmt>
  <rfmt sheetId="2" sqref="F1791" start="0" length="0">
    <dxf>
      <border outline="0">
        <top style="thin">
          <color indexed="64"/>
        </top>
      </border>
    </dxf>
  </rfmt>
  <rcc rId="3727" sId="2" odxf="1" dxf="1" numFmtId="23">
    <nc r="G1791">
      <v>43699.208333333336</v>
    </nc>
    <ndxf>
      <border outline="0">
        <top style="thin">
          <color indexed="64"/>
        </top>
      </border>
    </ndxf>
  </rcc>
  <rfmt sheetId="2" sqref="H1791" start="0" length="0">
    <dxf>
      <border outline="0">
        <top style="thin">
          <color indexed="64"/>
        </top>
      </border>
    </dxf>
  </rfmt>
  <rfmt sheetId="2" sqref="A1795" start="0" length="0">
    <dxf>
      <border outline="0">
        <top style="thin">
          <color indexed="64"/>
        </top>
      </border>
    </dxf>
  </rfmt>
  <rfmt sheetId="2" sqref="B1795" start="0" length="0">
    <dxf>
      <border outline="0">
        <top style="thin">
          <color indexed="64"/>
        </top>
      </border>
    </dxf>
  </rfmt>
  <rfmt sheetId="2" sqref="C1795" start="0" length="0">
    <dxf>
      <border outline="0">
        <top style="thin">
          <color indexed="64"/>
        </top>
      </border>
    </dxf>
  </rfmt>
  <rcc rId="3728" sId="2" odxf="1" dxf="1">
    <nc r="D1795" t="inlineStr">
      <is>
        <t>vendredi</t>
      </is>
    </nc>
    <ndxf>
      <border outline="0">
        <top style="thin">
          <color indexed="64"/>
        </top>
      </border>
    </ndxf>
  </rcc>
  <rfmt sheetId="2" sqref="E1795" start="0" length="0">
    <dxf>
      <border outline="0">
        <top style="thin">
          <color indexed="64"/>
        </top>
      </border>
    </dxf>
  </rfmt>
  <rfmt sheetId="2" sqref="F1795" start="0" length="0">
    <dxf>
      <border outline="0">
        <top style="thin">
          <color indexed="64"/>
        </top>
      </border>
    </dxf>
  </rfmt>
  <rcc rId="3729" sId="2" odxf="1" dxf="1" numFmtId="23">
    <nc r="G1795">
      <v>43700.208333333336</v>
    </nc>
    <ndxf>
      <border outline="0">
        <top style="thin">
          <color indexed="64"/>
        </top>
      </border>
    </ndxf>
  </rcc>
  <rfmt sheetId="2" sqref="H1795" start="0" length="0">
    <dxf>
      <border outline="0">
        <top style="thin">
          <color indexed="64"/>
        </top>
      </border>
    </dxf>
  </rfmt>
  <rrc rId="3730" sId="2" ref="A1789:XFD1793" action="insertRow">
    <undo index="65535" exp="area" ref3D="1" dr="$F$1:$F$1048576" dn="Z_F75A0FC8_0A1B_4DE0_9A32_5143F6752B3E_.wvu.Cols" sId="2"/>
  </rrc>
  <rm rId="3731" sheetId="2" source="A1818:XFD1822" destination="A1789:XFD1793" sourceSheetId="2">
    <rfmt sheetId="2" xfDxf="1" sqref="A1789:XFD1789" start="0" length="0">
      <dxf>
        <alignment horizontal="center" vertical="center"/>
      </dxf>
    </rfmt>
    <rfmt sheetId="2" xfDxf="1" sqref="A1790:XFD1790" start="0" length="0">
      <dxf>
        <alignment horizontal="center" vertical="center"/>
      </dxf>
    </rfmt>
    <rfmt sheetId="2" xfDxf="1" sqref="A1791:XFD1791" start="0" length="0">
      <dxf>
        <alignment horizontal="center" vertical="center"/>
      </dxf>
    </rfmt>
    <rfmt sheetId="2" xfDxf="1" sqref="A1792:XFD1792" start="0" length="0">
      <dxf>
        <alignment horizontal="center" vertical="center"/>
      </dxf>
    </rfmt>
    <rfmt sheetId="2" xfDxf="1" sqref="A1793:XFD1793" start="0" length="0">
      <dxf>
        <alignment horizontal="center" vertical="center"/>
      </dxf>
    </rfmt>
    <rfmt sheetId="2" sqref="A178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89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89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789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789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789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789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89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789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9" start="0" length="0">
      <dxf>
        <numFmt numFmtId="167" formatCode="dd\.mm\.yyyy;@"/>
      </dxf>
    </rfmt>
    <rfmt sheetId="2" sqref="A179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90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90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790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790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790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790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90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790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90" start="0" length="0">
      <dxf>
        <numFmt numFmtId="167" formatCode="dd\.mm\.yyyy;@"/>
      </dxf>
    </rfmt>
    <rfmt sheetId="2" sqref="A179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91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91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791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791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791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791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91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791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91" start="0" length="0">
      <dxf>
        <numFmt numFmtId="167" formatCode="dd\.mm\.yyyy;@"/>
      </dxf>
    </rfmt>
    <rfmt sheetId="2" sqref="A179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92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92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792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792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792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792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92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79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92" start="0" length="0">
      <dxf>
        <numFmt numFmtId="167" formatCode="dd\.mm\.yyyy;@"/>
      </dxf>
    </rfmt>
    <rfmt sheetId="2" sqref="A179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93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93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793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793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793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793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93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793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93" start="0" length="0">
      <dxf>
        <numFmt numFmtId="167" formatCode="dd\.mm\.yyyy;@"/>
      </dxf>
    </rfmt>
  </rm>
  <rrc rId="3732" sId="2" ref="A1818:XFD1818" action="deleteRow">
    <undo index="65535" exp="area" ref3D="1" dr="$F$1:$F$1048576" dn="Z_F75A0FC8_0A1B_4DE0_9A32_5143F6752B3E_.wvu.Cols" sId="2"/>
    <rfmt sheetId="2" xfDxf="1" sqref="A1818:XFD1818" start="0" length="0">
      <dxf>
        <alignment horizontal="center" vertical="center"/>
      </dxf>
    </rfmt>
    <rfmt sheetId="2" sqref="A181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18" start="0" length="0">
      <dxf>
        <font>
          <sz val="10"/>
          <color auto="1"/>
          <name val="MS Sans Serif"/>
          <family val="2"/>
          <scheme val="none"/>
        </font>
      </dxf>
    </rfmt>
    <rfmt sheetId="2" sqref="C1818" start="0" length="0">
      <dxf>
        <alignment horizontal="general" vertical="bottom"/>
      </dxf>
    </rfmt>
    <rfmt sheetId="2" sqref="D1818" start="0" length="0">
      <dxf>
        <font>
          <sz val="10"/>
          <color auto="1"/>
          <name val="MS Sans Serif"/>
          <family val="2"/>
          <scheme val="none"/>
        </font>
      </dxf>
    </rfmt>
    <rfmt sheetId="2" sqref="E1818" start="0" length="0">
      <dxf>
        <font>
          <sz val="10"/>
          <color auto="1"/>
          <name val="MS Sans Serif"/>
          <family val="2"/>
          <scheme val="none"/>
        </font>
      </dxf>
    </rfmt>
    <rfmt sheetId="2" sqref="F1818" start="0" length="0">
      <dxf>
        <font>
          <sz val="10"/>
          <color auto="1"/>
          <name val="MS Sans Serif"/>
          <family val="2"/>
          <scheme val="none"/>
        </font>
      </dxf>
    </rfmt>
    <rfmt sheetId="2" sqref="G1818" start="0" length="0">
      <dxf>
        <font>
          <sz val="10"/>
          <color auto="1"/>
          <name val="MS Sans Serif"/>
          <family val="2"/>
          <scheme val="none"/>
        </font>
      </dxf>
    </rfmt>
    <rfmt sheetId="2" sqref="H1818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18" start="0" length="0">
      <dxf>
        <numFmt numFmtId="167" formatCode="dd\.mm\.yyyy;@"/>
      </dxf>
    </rfmt>
  </rrc>
  <rrc rId="3733" sId="2" ref="A1818:XFD1818" action="deleteRow">
    <undo index="65535" exp="area" ref3D="1" dr="$F$1:$F$1048576" dn="Z_F75A0FC8_0A1B_4DE0_9A32_5143F6752B3E_.wvu.Cols" sId="2"/>
    <rfmt sheetId="2" xfDxf="1" sqref="A1818:XFD1818" start="0" length="0">
      <dxf>
        <alignment horizontal="center" vertical="center"/>
      </dxf>
    </rfmt>
    <rfmt sheetId="2" sqref="A181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18" start="0" length="0">
      <dxf>
        <font>
          <sz val="10"/>
          <color auto="1"/>
          <name val="MS Sans Serif"/>
          <family val="2"/>
          <scheme val="none"/>
        </font>
      </dxf>
    </rfmt>
    <rfmt sheetId="2" sqref="C1818" start="0" length="0">
      <dxf>
        <alignment horizontal="general" vertical="bottom"/>
      </dxf>
    </rfmt>
    <rfmt sheetId="2" sqref="D1818" start="0" length="0">
      <dxf>
        <font>
          <sz val="10"/>
          <color auto="1"/>
          <name val="MS Sans Serif"/>
          <family val="2"/>
          <scheme val="none"/>
        </font>
      </dxf>
    </rfmt>
    <rfmt sheetId="2" sqref="E1818" start="0" length="0">
      <dxf>
        <font>
          <sz val="10"/>
          <color auto="1"/>
          <name val="MS Sans Serif"/>
          <family val="2"/>
          <scheme val="none"/>
        </font>
      </dxf>
    </rfmt>
    <rfmt sheetId="2" sqref="F1818" start="0" length="0">
      <dxf>
        <font>
          <sz val="10"/>
          <color auto="1"/>
          <name val="MS Sans Serif"/>
          <family val="2"/>
          <scheme val="none"/>
        </font>
      </dxf>
    </rfmt>
    <rfmt sheetId="2" sqref="G1818" start="0" length="0">
      <dxf>
        <font>
          <sz val="10"/>
          <color auto="1"/>
          <name val="MS Sans Serif"/>
          <family val="2"/>
          <scheme val="none"/>
        </font>
      </dxf>
    </rfmt>
    <rfmt sheetId="2" sqref="H1818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18" start="0" length="0">
      <dxf>
        <numFmt numFmtId="167" formatCode="dd\.mm\.yyyy;@"/>
      </dxf>
    </rfmt>
  </rrc>
  <rrc rId="3734" sId="2" ref="A1818:XFD1818" action="deleteRow">
    <undo index="65535" exp="area" ref3D="1" dr="$F$1:$F$1048576" dn="Z_F75A0FC8_0A1B_4DE0_9A32_5143F6752B3E_.wvu.Cols" sId="2"/>
    <rfmt sheetId="2" xfDxf="1" sqref="A1818:XFD1818" start="0" length="0">
      <dxf>
        <alignment horizontal="center" vertical="center"/>
      </dxf>
    </rfmt>
    <rfmt sheetId="2" sqref="A181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18" start="0" length="0">
      <dxf>
        <font>
          <sz val="10"/>
          <color auto="1"/>
          <name val="MS Sans Serif"/>
          <family val="2"/>
          <scheme val="none"/>
        </font>
      </dxf>
    </rfmt>
    <rfmt sheetId="2" sqref="C1818" start="0" length="0">
      <dxf>
        <alignment horizontal="general" vertical="bottom"/>
      </dxf>
    </rfmt>
    <rfmt sheetId="2" sqref="D1818" start="0" length="0">
      <dxf>
        <font>
          <sz val="10"/>
          <color auto="1"/>
          <name val="MS Sans Serif"/>
          <family val="2"/>
          <scheme val="none"/>
        </font>
      </dxf>
    </rfmt>
    <rfmt sheetId="2" sqref="E1818" start="0" length="0">
      <dxf>
        <font>
          <sz val="10"/>
          <color auto="1"/>
          <name val="MS Sans Serif"/>
          <family val="2"/>
          <scheme val="none"/>
        </font>
      </dxf>
    </rfmt>
    <rfmt sheetId="2" sqref="F1818" start="0" length="0">
      <dxf>
        <font>
          <sz val="10"/>
          <color auto="1"/>
          <name val="MS Sans Serif"/>
          <family val="2"/>
          <scheme val="none"/>
        </font>
      </dxf>
    </rfmt>
    <rfmt sheetId="2" sqref="G1818" start="0" length="0">
      <dxf>
        <font>
          <sz val="10"/>
          <color auto="1"/>
          <name val="MS Sans Serif"/>
          <family val="2"/>
          <scheme val="none"/>
        </font>
      </dxf>
    </rfmt>
    <rfmt sheetId="2" sqref="H1818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18" start="0" length="0">
      <dxf>
        <numFmt numFmtId="167" formatCode="dd\.mm\.yyyy;@"/>
      </dxf>
    </rfmt>
  </rrc>
  <rrc rId="3735" sId="2" ref="A1818:XFD1818" action="deleteRow">
    <undo index="65535" exp="area" ref3D="1" dr="$F$1:$F$1048576" dn="Z_F75A0FC8_0A1B_4DE0_9A32_5143F6752B3E_.wvu.Cols" sId="2"/>
    <rfmt sheetId="2" xfDxf="1" sqref="A1818:XFD1818" start="0" length="0">
      <dxf>
        <alignment horizontal="center" vertical="center"/>
      </dxf>
    </rfmt>
    <rfmt sheetId="2" sqref="A181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18" start="0" length="0">
      <dxf>
        <font>
          <sz val="10"/>
          <color auto="1"/>
          <name val="MS Sans Serif"/>
          <family val="2"/>
          <scheme val="none"/>
        </font>
      </dxf>
    </rfmt>
    <rfmt sheetId="2" sqref="C1818" start="0" length="0">
      <dxf>
        <alignment horizontal="general" vertical="bottom"/>
      </dxf>
    </rfmt>
    <rfmt sheetId="2" sqref="D1818" start="0" length="0">
      <dxf>
        <font>
          <sz val="10"/>
          <color auto="1"/>
          <name val="MS Sans Serif"/>
          <family val="2"/>
          <scheme val="none"/>
        </font>
      </dxf>
    </rfmt>
    <rfmt sheetId="2" sqref="E1818" start="0" length="0">
      <dxf>
        <font>
          <sz val="10"/>
          <color auto="1"/>
          <name val="MS Sans Serif"/>
          <family val="2"/>
          <scheme val="none"/>
        </font>
      </dxf>
    </rfmt>
    <rfmt sheetId="2" sqref="F1818" start="0" length="0">
      <dxf>
        <font>
          <sz val="10"/>
          <color auto="1"/>
          <name val="MS Sans Serif"/>
          <family val="2"/>
          <scheme val="none"/>
        </font>
      </dxf>
    </rfmt>
    <rfmt sheetId="2" sqref="G1818" start="0" length="0">
      <dxf>
        <font>
          <sz val="10"/>
          <color auto="1"/>
          <name val="MS Sans Serif"/>
          <family val="2"/>
          <scheme val="none"/>
        </font>
      </dxf>
    </rfmt>
    <rfmt sheetId="2" sqref="H1818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18" start="0" length="0">
      <dxf>
        <numFmt numFmtId="167" formatCode="dd\.mm\.yyyy;@"/>
      </dxf>
    </rfmt>
  </rrc>
  <rrc rId="3736" sId="2" ref="A1818:XFD1818" action="deleteRow">
    <undo index="65535" exp="area" ref3D="1" dr="$F$1:$F$1048576" dn="Z_F75A0FC8_0A1B_4DE0_9A32_5143F6752B3E_.wvu.Cols" sId="2"/>
    <rfmt sheetId="2" xfDxf="1" sqref="A1818:XFD1818" start="0" length="0">
      <dxf>
        <alignment horizontal="center" vertical="center"/>
      </dxf>
    </rfmt>
    <rfmt sheetId="2" sqref="A181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18" start="0" length="0">
      <dxf>
        <font>
          <sz val="10"/>
          <color auto="1"/>
          <name val="MS Sans Serif"/>
          <family val="2"/>
          <scheme val="none"/>
        </font>
      </dxf>
    </rfmt>
    <rfmt sheetId="2" sqref="C1818" start="0" length="0">
      <dxf>
        <alignment horizontal="general" vertical="bottom"/>
      </dxf>
    </rfmt>
    <rfmt sheetId="2" sqref="D1818" start="0" length="0">
      <dxf>
        <font>
          <sz val="10"/>
          <color auto="1"/>
          <name val="MS Sans Serif"/>
          <family val="2"/>
          <scheme val="none"/>
        </font>
      </dxf>
    </rfmt>
    <rfmt sheetId="2" sqref="E1818" start="0" length="0">
      <dxf>
        <font>
          <sz val="10"/>
          <color auto="1"/>
          <name val="MS Sans Serif"/>
          <family val="2"/>
          <scheme val="none"/>
        </font>
      </dxf>
    </rfmt>
    <rfmt sheetId="2" sqref="F1818" start="0" length="0">
      <dxf>
        <font>
          <sz val="10"/>
          <color auto="1"/>
          <name val="MS Sans Serif"/>
          <family val="2"/>
          <scheme val="none"/>
        </font>
      </dxf>
    </rfmt>
    <rfmt sheetId="2" sqref="G1818" start="0" length="0">
      <dxf>
        <font>
          <sz val="10"/>
          <color auto="1"/>
          <name val="MS Sans Serif"/>
          <family val="2"/>
          <scheme val="none"/>
        </font>
      </dxf>
    </rfmt>
    <rfmt sheetId="2" sqref="H1818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18" start="0" length="0">
      <dxf>
        <numFmt numFmtId="167" formatCode="dd\.mm\.yyyy;@"/>
      </dxf>
    </rfmt>
  </rrc>
  <rrc rId="3737" sId="2" ref="A1798:XFD1802" action="insertRow">
    <undo index="65535" exp="area" ref3D="1" dr="$F$1:$F$1048576" dn="Z_F75A0FC8_0A1B_4DE0_9A32_5143F6752B3E_.wvu.Cols" sId="2"/>
  </rrc>
  <rm rId="3738" sheetId="2" source="A1789:XFD1793" destination="A1798:XFD1802" sourceSheetId="2">
    <rfmt sheetId="2" xfDxf="1" sqref="A1798:XFD1798" start="0" length="0">
      <dxf>
        <alignment horizontal="center" vertical="center"/>
      </dxf>
    </rfmt>
    <rfmt sheetId="2" xfDxf="1" sqref="A1799:XFD1799" start="0" length="0">
      <dxf>
        <alignment horizontal="center" vertical="center"/>
      </dxf>
    </rfmt>
    <rfmt sheetId="2" xfDxf="1" sqref="A1800:XFD1800" start="0" length="0">
      <dxf>
        <alignment horizontal="center" vertical="center"/>
      </dxf>
    </rfmt>
    <rfmt sheetId="2" xfDxf="1" sqref="A1801:XFD1801" start="0" length="0">
      <dxf>
        <alignment horizontal="center" vertical="center"/>
      </dxf>
    </rfmt>
    <rfmt sheetId="2" xfDxf="1" sqref="A1802:XFD1802" start="0" length="0">
      <dxf>
        <alignment horizontal="center" vertical="center"/>
      </dxf>
    </rfmt>
    <rfmt sheetId="2" sqref="A179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98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98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798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798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798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798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98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798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98" start="0" length="0">
      <dxf>
        <numFmt numFmtId="167" formatCode="dd\.mm\.yyyy;@"/>
      </dxf>
    </rfmt>
    <rfmt sheetId="2" sqref="A179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99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99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799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799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799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799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99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799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99" start="0" length="0">
      <dxf>
        <numFmt numFmtId="167" formatCode="dd\.mm\.yyyy;@"/>
      </dxf>
    </rfmt>
    <rfmt sheetId="2" sqref="A180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800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800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800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800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800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800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800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800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00" start="0" length="0">
      <dxf>
        <numFmt numFmtId="167" formatCode="dd\.mm\.yyyy;@"/>
      </dxf>
    </rfmt>
    <rfmt sheetId="2" sqref="A180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801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801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801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801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801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801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801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801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01" start="0" length="0">
      <dxf>
        <numFmt numFmtId="167" formatCode="dd\.mm\.yyyy;@"/>
      </dxf>
    </rfmt>
    <rfmt sheetId="2" sqref="A180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802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802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802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802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802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802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802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80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02" start="0" length="0">
      <dxf>
        <numFmt numFmtId="167" formatCode="dd\.mm\.yyyy;@"/>
      </dxf>
    </rfmt>
  </rm>
  <rrc rId="3739" sId="2" ref="A1789:XFD1789" action="deleteRow">
    <undo index="65535" exp="area" ref3D="1" dr="$F$1:$F$1048576" dn="Z_F75A0FC8_0A1B_4DE0_9A32_5143F6752B3E_.wvu.Cols" sId="2"/>
    <rfmt sheetId="2" xfDxf="1" sqref="A1789:XFD1789" start="0" length="0">
      <dxf>
        <alignment horizontal="center" vertical="center"/>
      </dxf>
    </rfmt>
    <rfmt sheetId="2" sqref="A178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89" start="0" length="0">
      <dxf>
        <font>
          <sz val="10"/>
          <color auto="1"/>
          <name val="MS Sans Serif"/>
          <family val="2"/>
          <scheme val="none"/>
        </font>
      </dxf>
    </rfmt>
    <rfmt sheetId="2" sqref="C1789" start="0" length="0">
      <dxf>
        <alignment horizontal="general" vertical="bottom"/>
      </dxf>
    </rfmt>
    <rfmt sheetId="2" sqref="D1789" start="0" length="0">
      <dxf>
        <font>
          <sz val="10"/>
          <color auto="1"/>
          <name val="MS Sans Serif"/>
          <family val="2"/>
          <scheme val="none"/>
        </font>
      </dxf>
    </rfmt>
    <rfmt sheetId="2" sqref="E1789" start="0" length="0">
      <dxf>
        <font>
          <sz val="10"/>
          <color auto="1"/>
          <name val="MS Sans Serif"/>
          <family val="2"/>
          <scheme val="none"/>
        </font>
      </dxf>
    </rfmt>
    <rfmt sheetId="2" sqref="F1789" start="0" length="0">
      <dxf>
        <font>
          <sz val="10"/>
          <color auto="1"/>
          <name val="MS Sans Serif"/>
          <family val="2"/>
          <scheme val="none"/>
        </font>
      </dxf>
    </rfmt>
    <rfmt sheetId="2" sqref="G1789" start="0" length="0">
      <dxf>
        <font>
          <sz val="10"/>
          <color auto="1"/>
          <name val="MS Sans Serif"/>
          <family val="2"/>
          <scheme val="none"/>
        </font>
      </dxf>
    </rfmt>
    <rfmt sheetId="2" sqref="H178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89" start="0" length="0">
      <dxf>
        <numFmt numFmtId="167" formatCode="dd\.mm\.yyyy;@"/>
      </dxf>
    </rfmt>
  </rrc>
  <rrc rId="3740" sId="2" ref="A1789:XFD1789" action="deleteRow">
    <undo index="65535" exp="area" ref3D="1" dr="$F$1:$F$1048576" dn="Z_F75A0FC8_0A1B_4DE0_9A32_5143F6752B3E_.wvu.Cols" sId="2"/>
    <rfmt sheetId="2" xfDxf="1" sqref="A1789:XFD1789" start="0" length="0">
      <dxf>
        <alignment horizontal="center" vertical="center"/>
      </dxf>
    </rfmt>
    <rfmt sheetId="2" sqref="A178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89" start="0" length="0">
      <dxf>
        <font>
          <sz val="10"/>
          <color auto="1"/>
          <name val="MS Sans Serif"/>
          <family val="2"/>
          <scheme val="none"/>
        </font>
      </dxf>
    </rfmt>
    <rfmt sheetId="2" sqref="C1789" start="0" length="0">
      <dxf>
        <alignment horizontal="general" vertical="bottom"/>
      </dxf>
    </rfmt>
    <rfmt sheetId="2" sqref="D1789" start="0" length="0">
      <dxf>
        <font>
          <sz val="10"/>
          <color auto="1"/>
          <name val="MS Sans Serif"/>
          <family val="2"/>
          <scheme val="none"/>
        </font>
      </dxf>
    </rfmt>
    <rfmt sheetId="2" sqref="E1789" start="0" length="0">
      <dxf>
        <font>
          <sz val="10"/>
          <color auto="1"/>
          <name val="MS Sans Serif"/>
          <family val="2"/>
          <scheme val="none"/>
        </font>
      </dxf>
    </rfmt>
    <rfmt sheetId="2" sqref="F1789" start="0" length="0">
      <dxf>
        <font>
          <sz val="10"/>
          <color auto="1"/>
          <name val="MS Sans Serif"/>
          <family val="2"/>
          <scheme val="none"/>
        </font>
      </dxf>
    </rfmt>
    <rfmt sheetId="2" sqref="G1789" start="0" length="0">
      <dxf>
        <font>
          <sz val="10"/>
          <color auto="1"/>
          <name val="MS Sans Serif"/>
          <family val="2"/>
          <scheme val="none"/>
        </font>
      </dxf>
    </rfmt>
    <rfmt sheetId="2" sqref="H178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89" start="0" length="0">
      <dxf>
        <numFmt numFmtId="167" formatCode="dd\.mm\.yyyy;@"/>
      </dxf>
    </rfmt>
  </rrc>
  <rrc rId="3741" sId="2" ref="A1789:XFD1789" action="deleteRow">
    <undo index="65535" exp="area" ref3D="1" dr="$F$1:$F$1048576" dn="Z_F75A0FC8_0A1B_4DE0_9A32_5143F6752B3E_.wvu.Cols" sId="2"/>
    <rfmt sheetId="2" xfDxf="1" sqref="A1789:XFD1789" start="0" length="0">
      <dxf>
        <alignment horizontal="center" vertical="center"/>
      </dxf>
    </rfmt>
    <rfmt sheetId="2" sqref="A178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89" start="0" length="0">
      <dxf>
        <font>
          <sz val="10"/>
          <color auto="1"/>
          <name val="MS Sans Serif"/>
          <family val="2"/>
          <scheme val="none"/>
        </font>
      </dxf>
    </rfmt>
    <rfmt sheetId="2" sqref="C1789" start="0" length="0">
      <dxf>
        <alignment horizontal="general" vertical="bottom"/>
      </dxf>
    </rfmt>
    <rfmt sheetId="2" sqref="D1789" start="0" length="0">
      <dxf>
        <font>
          <sz val="10"/>
          <color auto="1"/>
          <name val="MS Sans Serif"/>
          <family val="2"/>
          <scheme val="none"/>
        </font>
      </dxf>
    </rfmt>
    <rfmt sheetId="2" sqref="E1789" start="0" length="0">
      <dxf>
        <font>
          <sz val="10"/>
          <color auto="1"/>
          <name val="MS Sans Serif"/>
          <family val="2"/>
          <scheme val="none"/>
        </font>
      </dxf>
    </rfmt>
    <rfmt sheetId="2" sqref="F1789" start="0" length="0">
      <dxf>
        <font>
          <sz val="10"/>
          <color auto="1"/>
          <name val="MS Sans Serif"/>
          <family val="2"/>
          <scheme val="none"/>
        </font>
      </dxf>
    </rfmt>
    <rfmt sheetId="2" sqref="G1789" start="0" length="0">
      <dxf>
        <font>
          <sz val="10"/>
          <color auto="1"/>
          <name val="MS Sans Serif"/>
          <family val="2"/>
          <scheme val="none"/>
        </font>
      </dxf>
    </rfmt>
    <rfmt sheetId="2" sqref="H178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89" start="0" length="0">
      <dxf>
        <numFmt numFmtId="167" formatCode="dd\.mm\.yyyy;@"/>
      </dxf>
    </rfmt>
  </rrc>
  <rrc rId="3742" sId="2" ref="A1789:XFD1789" action="deleteRow">
    <undo index="65535" exp="area" ref3D="1" dr="$F$1:$F$1048576" dn="Z_F75A0FC8_0A1B_4DE0_9A32_5143F6752B3E_.wvu.Cols" sId="2"/>
    <rfmt sheetId="2" xfDxf="1" sqref="A1789:XFD1789" start="0" length="0">
      <dxf>
        <alignment horizontal="center" vertical="center"/>
      </dxf>
    </rfmt>
    <rfmt sheetId="2" sqref="A178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89" start="0" length="0">
      <dxf>
        <font>
          <sz val="10"/>
          <color auto="1"/>
          <name val="MS Sans Serif"/>
          <family val="2"/>
          <scheme val="none"/>
        </font>
      </dxf>
    </rfmt>
    <rfmt sheetId="2" sqref="C1789" start="0" length="0">
      <dxf>
        <alignment horizontal="general" vertical="bottom"/>
      </dxf>
    </rfmt>
    <rfmt sheetId="2" sqref="D1789" start="0" length="0">
      <dxf>
        <font>
          <sz val="10"/>
          <color auto="1"/>
          <name val="MS Sans Serif"/>
          <family val="2"/>
          <scheme val="none"/>
        </font>
      </dxf>
    </rfmt>
    <rfmt sheetId="2" sqref="E1789" start="0" length="0">
      <dxf>
        <font>
          <sz val="10"/>
          <color auto="1"/>
          <name val="MS Sans Serif"/>
          <family val="2"/>
          <scheme val="none"/>
        </font>
      </dxf>
    </rfmt>
    <rfmt sheetId="2" sqref="F1789" start="0" length="0">
      <dxf>
        <font>
          <sz val="10"/>
          <color auto="1"/>
          <name val="MS Sans Serif"/>
          <family val="2"/>
          <scheme val="none"/>
        </font>
      </dxf>
    </rfmt>
    <rfmt sheetId="2" sqref="G1789" start="0" length="0">
      <dxf>
        <font>
          <sz val="10"/>
          <color auto="1"/>
          <name val="MS Sans Serif"/>
          <family val="2"/>
          <scheme val="none"/>
        </font>
      </dxf>
    </rfmt>
    <rfmt sheetId="2" sqref="H178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89" start="0" length="0">
      <dxf>
        <numFmt numFmtId="167" formatCode="dd\.mm\.yyyy;@"/>
      </dxf>
    </rfmt>
  </rrc>
  <rrc rId="3743" sId="2" ref="A1789:XFD1789" action="deleteRow">
    <undo index="65535" exp="area" ref3D="1" dr="$F$1:$F$1048576" dn="Z_F75A0FC8_0A1B_4DE0_9A32_5143F6752B3E_.wvu.Cols" sId="2"/>
    <rfmt sheetId="2" xfDxf="1" sqref="A1789:XFD1789" start="0" length="0">
      <dxf>
        <alignment horizontal="center" vertical="center"/>
      </dxf>
    </rfmt>
    <rfmt sheetId="2" sqref="A178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89" start="0" length="0">
      <dxf>
        <font>
          <sz val="10"/>
          <color auto="1"/>
          <name val="MS Sans Serif"/>
          <family val="2"/>
          <scheme val="none"/>
        </font>
      </dxf>
    </rfmt>
    <rfmt sheetId="2" sqref="C1789" start="0" length="0">
      <dxf>
        <alignment horizontal="general" vertical="bottom"/>
      </dxf>
    </rfmt>
    <rfmt sheetId="2" sqref="D1789" start="0" length="0">
      <dxf>
        <font>
          <sz val="10"/>
          <color auto="1"/>
          <name val="MS Sans Serif"/>
          <family val="2"/>
          <scheme val="none"/>
        </font>
      </dxf>
    </rfmt>
    <rfmt sheetId="2" sqref="E1789" start="0" length="0">
      <dxf>
        <font>
          <sz val="10"/>
          <color auto="1"/>
          <name val="MS Sans Serif"/>
          <family val="2"/>
          <scheme val="none"/>
        </font>
      </dxf>
    </rfmt>
    <rfmt sheetId="2" sqref="F1789" start="0" length="0">
      <dxf>
        <font>
          <sz val="10"/>
          <color auto="1"/>
          <name val="MS Sans Serif"/>
          <family val="2"/>
          <scheme val="none"/>
        </font>
      </dxf>
    </rfmt>
    <rfmt sheetId="2" sqref="G1789" start="0" length="0">
      <dxf>
        <font>
          <sz val="10"/>
          <color auto="1"/>
          <name val="MS Sans Serif"/>
          <family val="2"/>
          <scheme val="none"/>
        </font>
      </dxf>
    </rfmt>
    <rfmt sheetId="2" sqref="H178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89" start="0" length="0">
      <dxf>
        <numFmt numFmtId="167" formatCode="dd\.mm\.yyyy;@"/>
      </dxf>
    </rfmt>
  </rrc>
  <rcc rId="3744" sId="2">
    <nc r="H1793" t="inlineStr">
      <is>
        <t>démarrage 11H le 22.08.2019 [GLACIER]</t>
      </is>
    </nc>
  </rcc>
  <rfmt sheetId="2" xfDxf="1" sqref="H1794" start="0" length="0">
    <dxf>
      <font>
        <sz val="12"/>
        <color indexed="10"/>
        <name val="Calibri"/>
        <scheme val="minor"/>
      </font>
      <numFmt numFmtId="21" formatCode="dd\-mmm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745" sId="2">
    <nc r="H1795" t="inlineStr">
      <is>
        <t>[GLACIER]</t>
      </is>
    </nc>
  </rcc>
  <rcc rId="3746" sId="2">
    <nc r="H1796" t="inlineStr">
      <is>
        <t>[GLACIER]</t>
      </is>
    </nc>
  </rcc>
  <rcc rId="3747" sId="2">
    <nc r="H1794" t="inlineStr">
      <is>
        <t>[GLACIER]</t>
      </is>
    </nc>
  </rcc>
  <rcc rId="3748" sId="2">
    <nc r="H1797" t="inlineStr">
      <is>
        <t>ajustement [GLACIER]</t>
      </is>
    </nc>
  </rcc>
  <rrc rId="3749" sId="2" ref="A1785:XFD1785" action="insertRow">
    <undo index="65535" exp="area" ref3D="1" dr="$F$1:$F$1048576" dn="Z_F75A0FC8_0A1B_4DE0_9A32_5143F6752B3E_.wvu.Cols" sId="2"/>
  </rrc>
  <rm rId="3750" sheetId="2" source="A1816:XFD1816" destination="A1785:XFD1785" sourceSheetId="2">
    <rfmt sheetId="2" xfDxf="1" sqref="A1785:XFD1785" start="0" length="0">
      <dxf>
        <alignment horizontal="center" vertical="center"/>
      </dxf>
    </rfmt>
    <rfmt sheetId="2" sqref="A178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85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85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785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785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785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785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85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785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5" start="0" length="0">
      <dxf>
        <numFmt numFmtId="167" formatCode="dd\.mm\.yyyy;@"/>
      </dxf>
    </rfmt>
  </rm>
  <rrc rId="3751" sId="2" ref="A1816:XFD1816" action="deleteRow">
    <undo index="65535" exp="area" ref3D="1" dr="$F$1:$F$1048576" dn="Z_F75A0FC8_0A1B_4DE0_9A32_5143F6752B3E_.wvu.Cols" sId="2"/>
    <rfmt sheetId="2" xfDxf="1" sqref="A1816:XFD1816" start="0" length="0">
      <dxf>
        <alignment horizontal="center" vertical="center"/>
      </dxf>
    </rfmt>
    <rfmt sheetId="2" sqref="A181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16" start="0" length="0">
      <dxf>
        <font>
          <sz val="10"/>
          <color auto="1"/>
          <name val="MS Sans Serif"/>
          <family val="2"/>
          <scheme val="none"/>
        </font>
      </dxf>
    </rfmt>
    <rfmt sheetId="2" sqref="C1816" start="0" length="0">
      <dxf>
        <alignment horizontal="general" vertical="bottom"/>
      </dxf>
    </rfmt>
    <rfmt sheetId="2" sqref="D1816" start="0" length="0">
      <dxf>
        <font>
          <sz val="10"/>
          <color auto="1"/>
          <name val="MS Sans Serif"/>
          <family val="2"/>
          <scheme val="none"/>
        </font>
      </dxf>
    </rfmt>
    <rfmt sheetId="2" sqref="E1816" start="0" length="0">
      <dxf>
        <font>
          <sz val="10"/>
          <color auto="1"/>
          <name val="MS Sans Serif"/>
          <family val="2"/>
          <scheme val="none"/>
        </font>
      </dxf>
    </rfmt>
    <rfmt sheetId="2" sqref="F1816" start="0" length="0">
      <dxf>
        <font>
          <sz val="10"/>
          <color auto="1"/>
          <name val="MS Sans Serif"/>
          <family val="2"/>
          <scheme val="none"/>
        </font>
      </dxf>
    </rfmt>
    <rfmt sheetId="2" sqref="G1816" start="0" length="0">
      <dxf>
        <font>
          <sz val="10"/>
          <color auto="1"/>
          <name val="MS Sans Serif"/>
          <family val="2"/>
          <scheme val="none"/>
        </font>
      </dxf>
    </rfmt>
    <rfmt sheetId="2" sqref="H1816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16" start="0" length="0">
      <dxf>
        <numFmt numFmtId="167" formatCode="dd\.mm\.yyyy;@"/>
      </dxf>
    </rfmt>
  </rrc>
  <rrc rId="3752" sId="2" ref="A1803:XFD1804" action="insertRow">
    <undo index="65535" exp="area" ref3D="1" dr="$F$1:$F$1048576" dn="Z_F75A0FC8_0A1B_4DE0_9A32_5143F6752B3E_.wvu.Cols" sId="2"/>
  </rrc>
  <rm rId="3753" sheetId="2" source="A1818:XFD1819" destination="A1803:XFD1804" sourceSheetId="2">
    <rfmt sheetId="2" xfDxf="1" sqref="A1803:XFD1803" start="0" length="0">
      <dxf>
        <alignment horizontal="center" vertical="center"/>
      </dxf>
    </rfmt>
    <rfmt sheetId="2" xfDxf="1" sqref="A1804:XFD1804" start="0" length="0">
      <dxf>
        <alignment horizontal="center" vertical="center"/>
      </dxf>
    </rfmt>
    <rfmt sheetId="2" sqref="A180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803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803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803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803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803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803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803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03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03" start="0" length="0">
      <dxf>
        <numFmt numFmtId="167" formatCode="dd\.mm\.yyyy;@"/>
      </dxf>
    </rfmt>
    <rfmt sheetId="2" sqref="A180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804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804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804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804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804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804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804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0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04" start="0" length="0">
      <dxf>
        <numFmt numFmtId="167" formatCode="dd\.mm\.yyyy;@"/>
      </dxf>
    </rfmt>
  </rm>
  <rrc rId="3754" sId="2" ref="A1818:XFD1818" action="deleteRow">
    <undo index="65535" exp="area" ref3D="1" dr="$F$1:$F$1048576" dn="Z_F75A0FC8_0A1B_4DE0_9A32_5143F6752B3E_.wvu.Cols" sId="2"/>
    <rfmt sheetId="2" xfDxf="1" sqref="A1818:XFD1818" start="0" length="0">
      <dxf>
        <alignment horizontal="center" vertical="center"/>
      </dxf>
    </rfmt>
    <rfmt sheetId="2" sqref="A181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18" start="0" length="0">
      <dxf>
        <font>
          <sz val="10"/>
          <color auto="1"/>
          <name val="MS Sans Serif"/>
          <family val="2"/>
          <scheme val="none"/>
        </font>
      </dxf>
    </rfmt>
    <rfmt sheetId="2" sqref="C1818" start="0" length="0">
      <dxf>
        <alignment horizontal="general" vertical="bottom"/>
      </dxf>
    </rfmt>
    <rfmt sheetId="2" sqref="D1818" start="0" length="0">
      <dxf>
        <font>
          <sz val="10"/>
          <color auto="1"/>
          <name val="MS Sans Serif"/>
          <family val="2"/>
          <scheme val="none"/>
        </font>
      </dxf>
    </rfmt>
    <rfmt sheetId="2" sqref="E1818" start="0" length="0">
      <dxf>
        <font>
          <sz val="10"/>
          <color auto="1"/>
          <name val="MS Sans Serif"/>
          <family val="2"/>
          <scheme val="none"/>
        </font>
      </dxf>
    </rfmt>
    <rfmt sheetId="2" sqref="F1818" start="0" length="0">
      <dxf>
        <font>
          <sz val="10"/>
          <color auto="1"/>
          <name val="MS Sans Serif"/>
          <family val="2"/>
          <scheme val="none"/>
        </font>
      </dxf>
    </rfmt>
    <rfmt sheetId="2" sqref="G1818" start="0" length="0">
      <dxf>
        <font>
          <sz val="10"/>
          <color auto="1"/>
          <name val="MS Sans Serif"/>
          <family val="2"/>
          <scheme val="none"/>
        </font>
      </dxf>
    </rfmt>
    <rfmt sheetId="2" sqref="H1818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18" start="0" length="0">
      <dxf>
        <numFmt numFmtId="167" formatCode="dd\.mm\.yyyy;@"/>
      </dxf>
    </rfmt>
  </rrc>
  <rrc rId="3755" sId="2" ref="A1818:XFD1818" action="deleteRow">
    <undo index="65535" exp="area" ref3D="1" dr="$F$1:$F$1048576" dn="Z_F75A0FC8_0A1B_4DE0_9A32_5143F6752B3E_.wvu.Cols" sId="2"/>
    <rfmt sheetId="2" xfDxf="1" sqref="A1818:XFD1818" start="0" length="0">
      <dxf>
        <alignment horizontal="center" vertical="center"/>
      </dxf>
    </rfmt>
    <rfmt sheetId="2" sqref="A181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18" start="0" length="0">
      <dxf>
        <font>
          <sz val="10"/>
          <color auto="1"/>
          <name val="MS Sans Serif"/>
          <family val="2"/>
          <scheme val="none"/>
        </font>
      </dxf>
    </rfmt>
    <rfmt sheetId="2" sqref="C1818" start="0" length="0">
      <dxf>
        <alignment horizontal="general" vertical="bottom"/>
      </dxf>
    </rfmt>
    <rfmt sheetId="2" sqref="D1818" start="0" length="0">
      <dxf>
        <font>
          <sz val="10"/>
          <color auto="1"/>
          <name val="MS Sans Serif"/>
          <family val="2"/>
          <scheme val="none"/>
        </font>
      </dxf>
    </rfmt>
    <rfmt sheetId="2" sqref="E1818" start="0" length="0">
      <dxf>
        <font>
          <sz val="10"/>
          <color auto="1"/>
          <name val="MS Sans Serif"/>
          <family val="2"/>
          <scheme val="none"/>
        </font>
      </dxf>
    </rfmt>
    <rfmt sheetId="2" sqref="F1818" start="0" length="0">
      <dxf>
        <font>
          <sz val="10"/>
          <color auto="1"/>
          <name val="MS Sans Serif"/>
          <family val="2"/>
          <scheme val="none"/>
        </font>
      </dxf>
    </rfmt>
    <rfmt sheetId="2" sqref="G1818" start="0" length="0">
      <dxf>
        <font>
          <sz val="10"/>
          <color auto="1"/>
          <name val="MS Sans Serif"/>
          <family val="2"/>
          <scheme val="none"/>
        </font>
      </dxf>
    </rfmt>
    <rfmt sheetId="2" sqref="H1818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18" start="0" length="0">
      <dxf>
        <numFmt numFmtId="167" formatCode="dd\.mm\.yyyy;@"/>
      </dxf>
    </rfmt>
  </rrc>
  <rcc rId="3756" sId="2" xfDxf="1" dxf="1">
    <nc r="H1785" t="inlineStr">
      <is>
        <t>ATTENTION AJOUT DE 600 KG SI LOT CONGELÉ INUTILISABLE</t>
      </is>
    </nc>
    <ndxf>
      <font>
        <sz val="12"/>
        <color indexed="10"/>
        <name val="Calibri"/>
        <scheme val="minor"/>
      </font>
      <numFmt numFmtId="21" formatCode="dd\-mmm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H1785">
    <dxf>
      <alignment wrapText="0"/>
    </dxf>
  </rfmt>
  <rfmt sheetId="2" sqref="H1785">
    <dxf>
      <alignment wrapText="1"/>
    </dxf>
  </rfmt>
  <rrc rId="3757" sId="2" ref="A1777:XFD1777" action="insertRow">
    <undo index="65535" exp="area" ref3D="1" dr="$F$1:$F$1048576" dn="Z_F75A0FC8_0A1B_4DE0_9A32_5143F6752B3E_.wvu.Cols" sId="2"/>
  </rrc>
  <rm rId="3758" sheetId="2" source="A1808:XFD1808" destination="A1777:XFD1777" sourceSheetId="2">
    <rfmt sheetId="2" xfDxf="1" sqref="A1777:XFD1777" start="0" length="0">
      <dxf>
        <alignment horizontal="center" vertical="center"/>
      </dxf>
    </rfmt>
    <rfmt sheetId="2" sqref="A177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77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</dxf>
    </rfmt>
    <rfmt sheetId="2" sqref="C1777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D1777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</dxf>
    </rfmt>
    <rfmt sheetId="2" sqref="E1777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</dxf>
    </rfmt>
    <rfmt sheetId="2" sqref="F1777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</dxf>
    </rfmt>
    <rfmt sheetId="2" sqref="G1777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theme="0"/>
          </patternFill>
        </fill>
      </dxf>
    </rfmt>
    <rfmt sheetId="2" sqref="H1777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I1777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</dxf>
    </rfmt>
    <rfmt sheetId="2" sqref="J1777" start="0" length="0">
      <dxf>
        <numFmt numFmtId="167" formatCode="dd\.mm\.yyyy;@"/>
      </dxf>
    </rfmt>
  </rm>
  <rrc rId="3759" sId="2" ref="A1808:XFD1808" action="deleteRow">
    <undo index="65535" exp="area" ref3D="1" dr="$F$1:$F$1048576" dn="Z_F75A0FC8_0A1B_4DE0_9A32_5143F6752B3E_.wvu.Cols" sId="2"/>
    <rfmt sheetId="2" xfDxf="1" sqref="A1808:XFD1808" start="0" length="0">
      <dxf>
        <alignment horizontal="center" vertical="center"/>
      </dxf>
    </rfmt>
    <rfmt sheetId="2" sqref="A180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08" start="0" length="0">
      <dxf>
        <font>
          <sz val="10"/>
          <color auto="1"/>
          <name val="MS Sans Serif"/>
          <family val="2"/>
          <scheme val="none"/>
        </font>
      </dxf>
    </rfmt>
    <rfmt sheetId="2" sqref="C1808" start="0" length="0">
      <dxf>
        <alignment horizontal="general" vertical="bottom"/>
      </dxf>
    </rfmt>
    <rfmt sheetId="2" sqref="D1808" start="0" length="0">
      <dxf>
        <font>
          <sz val="10"/>
          <color auto="1"/>
          <name val="MS Sans Serif"/>
          <family val="2"/>
          <scheme val="none"/>
        </font>
      </dxf>
    </rfmt>
    <rfmt sheetId="2" sqref="E1808" start="0" length="0">
      <dxf>
        <font>
          <sz val="10"/>
          <color auto="1"/>
          <name val="MS Sans Serif"/>
          <family val="2"/>
          <scheme val="none"/>
        </font>
      </dxf>
    </rfmt>
    <rfmt sheetId="2" sqref="F1808" start="0" length="0">
      <dxf>
        <font>
          <sz val="10"/>
          <color auto="1"/>
          <name val="MS Sans Serif"/>
          <family val="2"/>
          <scheme val="none"/>
        </font>
      </dxf>
    </rfmt>
    <rfmt sheetId="2" sqref="G1808" start="0" length="0">
      <dxf>
        <font>
          <sz val="10"/>
          <color auto="1"/>
          <name val="MS Sans Serif"/>
          <family val="2"/>
          <scheme val="none"/>
        </font>
      </dxf>
    </rfmt>
    <rfmt sheetId="2" sqref="H1808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08" start="0" length="0">
      <dxf>
        <numFmt numFmtId="167" formatCode="dd\.mm\.yyyy;@"/>
      </dxf>
    </rfmt>
  </rrc>
  <rcc rId="3760" sId="2">
    <nc r="G1795">
      <f>IFERROR(IF(ISERROR(SEARCH("dfgg",$B1794)),IF(H1795="",G1794+ROUNDUP(VLOOKUP(D1795,Feuil2!$B$2:$C$250,2,FALSE)*6,0)/6/24,G1794+ROUNDUP(VLOOKUP(D1795,Feuil2!$B$2:$C$250,2,FALSE)*6,0)/6/24+$I$1),G1794+(11/12/24)),"")</f>
    </nc>
  </rcc>
  <rcc rId="3761" sId="2">
    <nc r="G1796">
      <f>IFERROR(IF(ISERROR(SEARCH("dfgg",$B1795)),IF(H1796="",G1795+ROUNDUP(VLOOKUP(D1796,Feuil2!$B$2:$C$250,2,FALSE)*6,0)/6/24,G1795+ROUNDUP(VLOOKUP(D1796,Feuil2!$B$2:$C$250,2,FALSE)*6,0)/6/24+$I$1),G1795+(11/12/24)),"")</f>
    </nc>
  </rcc>
  <rcc rId="3762" sId="2">
    <nc r="G1797">
      <f>IFERROR(IF(ISERROR(SEARCH("dfgg",$B1796)),IF(H1797="",G1796+ROUNDUP(VLOOKUP(D1797,Feuil2!$B$2:$C$250,2,FALSE)*6,0)/6/24,G1796+ROUNDUP(VLOOKUP(D1797,Feuil2!$B$2:$C$250,2,FALSE)*6,0)/6/24+$I$1),G1796+(11/12/24)),"")</f>
    </nc>
  </rcc>
  <rcc rId="3763" sId="2">
    <nc r="G1798">
      <f>IFERROR(IF(ISERROR(SEARCH("dfgg",$B1797)),IF(H1798="",G1797+ROUNDUP(VLOOKUP(D1798,Feuil2!$B$2:$C$250,2,FALSE)*6,0)/6/24,G1797+ROUNDUP(VLOOKUP(D1798,Feuil2!$B$2:$C$250,2,FALSE)*6,0)/6/24+$I$1),G1797+(11/12/24)),"")</f>
    </nc>
  </rcc>
  <rcc rId="3764" sId="2">
    <nc r="G1799">
      <f>IFERROR(IF(ISERROR(SEARCH("dfgg",$B1798)),IF(H1799="",G1798+ROUNDUP(VLOOKUP(D1799,Feuil2!$B$2:$C$250,2,FALSE)*6,0)/6/24,G1798+ROUNDUP(VLOOKUP(D1799,Feuil2!$B$2:$C$250,2,FALSE)*6,0)/6/24+$I$1),G1798+(11/12/24)),"")</f>
    </nc>
  </rcc>
  <rrc rId="3765" sId="2" ref="A1806:XFD1806" action="insertRow">
    <undo index="65535" exp="area" ref3D="1" dr="$F$1:$F$1048576" dn="Z_F75A0FC8_0A1B_4DE0_9A32_5143F6752B3E_.wvu.Cols" sId="2"/>
  </rrc>
  <rm rId="3766" sheetId="2" source="A1819:XFD1819" destination="A1806:XFD1806" sourceSheetId="2">
    <rfmt sheetId="2" xfDxf="1" sqref="A1806:XFD1806" start="0" length="0">
      <dxf>
        <alignment horizontal="center" vertical="center"/>
      </dxf>
    </rfmt>
    <rfmt sheetId="2" sqref="A180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806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806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bottom style="thin">
            <color indexed="64"/>
          </bottom>
        </border>
      </dxf>
    </rfmt>
    <rfmt sheetId="2" sqref="D1806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E1806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F180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bottom style="thin">
            <color indexed="64"/>
          </bottom>
        </border>
      </dxf>
    </rfmt>
    <rfmt sheetId="2" sqref="G1806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80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06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06" start="0" length="0">
      <dxf>
        <numFmt numFmtId="167" formatCode="dd\.mm\.yyyy;@"/>
      </dxf>
    </rfmt>
  </rm>
  <rrc rId="3767" sId="2" ref="A1819:XFD1819" action="deleteRow">
    <undo index="65535" exp="area" ref3D="1" dr="$F$1:$F$1048576" dn="Z_F75A0FC8_0A1B_4DE0_9A32_5143F6752B3E_.wvu.Cols" sId="2"/>
    <rfmt sheetId="2" xfDxf="1" sqref="A1819:XFD1819" start="0" length="0">
      <dxf>
        <alignment horizontal="center" vertical="center"/>
      </dxf>
    </rfmt>
    <rfmt sheetId="2" sqref="A181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19" start="0" length="0">
      <dxf>
        <font>
          <sz val="10"/>
          <color auto="1"/>
          <name val="MS Sans Serif"/>
          <family val="2"/>
          <scheme val="none"/>
        </font>
      </dxf>
    </rfmt>
    <rfmt sheetId="2" sqref="C1819" start="0" length="0">
      <dxf>
        <alignment horizontal="general" vertical="bottom"/>
      </dxf>
    </rfmt>
    <rfmt sheetId="2" sqref="D1819" start="0" length="0">
      <dxf>
        <font>
          <sz val="10"/>
          <color auto="1"/>
          <name val="MS Sans Serif"/>
          <family val="2"/>
          <scheme val="none"/>
        </font>
      </dxf>
    </rfmt>
    <rfmt sheetId="2" sqref="E1819" start="0" length="0">
      <dxf>
        <font>
          <sz val="10"/>
          <color auto="1"/>
          <name val="MS Sans Serif"/>
          <family val="2"/>
          <scheme val="none"/>
        </font>
      </dxf>
    </rfmt>
    <rfmt sheetId="2" sqref="F1819" start="0" length="0">
      <dxf>
        <font>
          <sz val="10"/>
          <color auto="1"/>
          <name val="MS Sans Serif"/>
          <family val="2"/>
          <scheme val="none"/>
        </font>
      </dxf>
    </rfmt>
    <rfmt sheetId="2" sqref="G1819" start="0" length="0">
      <dxf>
        <font>
          <sz val="10"/>
          <color auto="1"/>
          <name val="MS Sans Serif"/>
          <family val="2"/>
          <scheme val="none"/>
        </font>
      </dxf>
    </rfmt>
    <rfmt sheetId="2" sqref="H181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19" start="0" length="0">
      <dxf>
        <numFmt numFmtId="167" formatCode="dd\.mm\.yyyy;@"/>
      </dxf>
    </rfmt>
  </rrc>
  <rrc rId="3768" sId="2" ref="A1804:XFD1804" action="insertRow">
    <undo index="65535" exp="area" ref3D="1" dr="$F$1:$F$1048576" dn="Z_F75A0FC8_0A1B_4DE0_9A32_5143F6752B3E_.wvu.Cols" sId="2"/>
  </rrc>
  <rm rId="3769" sheetId="2" source="A1812:XFD1812" destination="A1804:XFD1804" sourceSheetId="2">
    <rfmt sheetId="2" xfDxf="1" sqref="A1804:XFD1804" start="0" length="0">
      <dxf>
        <alignment horizontal="center" vertical="center"/>
      </dxf>
    </rfmt>
    <rfmt sheetId="2" sqref="A180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804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804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804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804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804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804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804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0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04" start="0" length="0">
      <dxf>
        <numFmt numFmtId="167" formatCode="dd\.mm\.yyyy;@"/>
      </dxf>
    </rfmt>
  </rm>
  <rrc rId="3770" sId="2" ref="A1812:XFD1812" action="deleteRow">
    <undo index="65535" exp="area" ref3D="1" dr="$F$1:$F$1048576" dn="Z_F75A0FC8_0A1B_4DE0_9A32_5143F6752B3E_.wvu.Cols" sId="2"/>
    <rfmt sheetId="2" xfDxf="1" sqref="A1812:XFD1812" start="0" length="0">
      <dxf>
        <alignment horizontal="center" vertical="center"/>
      </dxf>
    </rfmt>
    <rfmt sheetId="2" sqref="A181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12" start="0" length="0">
      <dxf>
        <font>
          <sz val="10"/>
          <color auto="1"/>
          <name val="MS Sans Serif"/>
          <family val="2"/>
          <scheme val="none"/>
        </font>
      </dxf>
    </rfmt>
    <rfmt sheetId="2" sqref="C1812" start="0" length="0">
      <dxf>
        <alignment horizontal="general" vertical="bottom"/>
      </dxf>
    </rfmt>
    <rfmt sheetId="2" sqref="D1812" start="0" length="0">
      <dxf>
        <font>
          <sz val="10"/>
          <color auto="1"/>
          <name val="MS Sans Serif"/>
          <family val="2"/>
          <scheme val="none"/>
        </font>
      </dxf>
    </rfmt>
    <rfmt sheetId="2" sqref="E1812" start="0" length="0">
      <dxf>
        <font>
          <sz val="10"/>
          <color auto="1"/>
          <name val="MS Sans Serif"/>
          <family val="2"/>
          <scheme val="none"/>
        </font>
      </dxf>
    </rfmt>
    <rfmt sheetId="2" sqref="F1812" start="0" length="0">
      <dxf>
        <font>
          <sz val="10"/>
          <color auto="1"/>
          <name val="MS Sans Serif"/>
          <family val="2"/>
          <scheme val="none"/>
        </font>
      </dxf>
    </rfmt>
    <rfmt sheetId="2" sqref="G1812" start="0" length="0">
      <dxf>
        <font>
          <sz val="10"/>
          <color auto="1"/>
          <name val="MS Sans Serif"/>
          <family val="2"/>
          <scheme val="none"/>
        </font>
      </dxf>
    </rfmt>
    <rfmt sheetId="2" sqref="H181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12" start="0" length="0">
      <dxf>
        <numFmt numFmtId="167" formatCode="dd\.mm\.yyyy;@"/>
      </dxf>
    </rfmt>
  </rrc>
  <rrc rId="3771" sId="2" ref="A1787:XFD1789" action="insertRow">
    <undo index="65535" exp="area" ref3D="1" dr="$F$1:$F$1048576" dn="Z_F75A0FC8_0A1B_4DE0_9A32_5143F6752B3E_.wvu.Cols" sId="2"/>
  </rrc>
  <rm rId="3772" sheetId="2" source="A1814:XFD1816" destination="A1787:XFD1789" sourceSheetId="2">
    <rfmt sheetId="2" xfDxf="1" sqref="A1787:XFD1787" start="0" length="0">
      <dxf>
        <alignment horizontal="center" vertical="center"/>
      </dxf>
    </rfmt>
    <rfmt sheetId="2" xfDxf="1" sqref="A1788:XFD1788" start="0" length="0">
      <dxf>
        <alignment horizontal="center" vertical="center"/>
      </dxf>
    </rfmt>
    <rfmt sheetId="2" xfDxf="1" sqref="A1789:XFD1789" start="0" length="0">
      <dxf>
        <alignment horizontal="center" vertical="center"/>
      </dxf>
    </rfmt>
    <rfmt sheetId="2" sqref="A178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87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87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bottom style="thin">
            <color indexed="64"/>
          </bottom>
        </border>
      </dxf>
    </rfmt>
    <rfmt sheetId="2" sqref="D1787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E1787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F178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bottom style="thin">
            <color indexed="64"/>
          </bottom>
        </border>
      </dxf>
    </rfmt>
    <rfmt sheetId="2" sqref="G1787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8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787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7" start="0" length="0">
      <dxf>
        <numFmt numFmtId="167" formatCode="dd\.mm\.yyyy;@"/>
      </dxf>
    </rfmt>
    <rfmt sheetId="2" sqref="A178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88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8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bottom style="thin">
            <color indexed="64"/>
          </bottom>
        </border>
      </dxf>
    </rfmt>
    <rfmt sheetId="2" sqref="D178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E178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F178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bottom style="thin">
            <color indexed="64"/>
          </bottom>
        </border>
      </dxf>
    </rfmt>
    <rfmt sheetId="2" sqref="G1788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8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788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8" start="0" length="0">
      <dxf>
        <numFmt numFmtId="167" formatCode="dd\.mm\.yyyy;@"/>
      </dxf>
    </rfmt>
    <rfmt sheetId="2" sqref="A178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89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89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bottom style="thin">
            <color indexed="64"/>
          </bottom>
        </border>
      </dxf>
    </rfmt>
    <rfmt sheetId="2" sqref="D1789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E1789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F1789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bottom style="thin">
            <color indexed="64"/>
          </bottom>
        </border>
      </dxf>
    </rfmt>
    <rfmt sheetId="2" sqref="G1789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89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789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9" start="0" length="0">
      <dxf>
        <numFmt numFmtId="167" formatCode="dd\.mm\.yyyy;@"/>
      </dxf>
    </rfmt>
  </rm>
  <rrc rId="3773" sId="2" ref="A1814:XFD1814" action="deleteRow">
    <undo index="65535" exp="area" ref3D="1" dr="$F$1:$F$1048576" dn="Z_F75A0FC8_0A1B_4DE0_9A32_5143F6752B3E_.wvu.Cols" sId="2"/>
    <rfmt sheetId="2" xfDxf="1" sqref="A1814:XFD1814" start="0" length="0">
      <dxf>
        <alignment horizontal="center" vertical="center"/>
      </dxf>
    </rfmt>
    <rfmt sheetId="2" sqref="A181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14" start="0" length="0">
      <dxf>
        <font>
          <sz val="10"/>
          <color auto="1"/>
          <name val="MS Sans Serif"/>
          <family val="2"/>
          <scheme val="none"/>
        </font>
      </dxf>
    </rfmt>
    <rfmt sheetId="2" sqref="C1814" start="0" length="0">
      <dxf>
        <alignment horizontal="general" vertical="bottom"/>
      </dxf>
    </rfmt>
    <rfmt sheetId="2" sqref="D1814" start="0" length="0">
      <dxf>
        <font>
          <sz val="10"/>
          <color auto="1"/>
          <name val="MS Sans Serif"/>
          <family val="2"/>
          <scheme val="none"/>
        </font>
      </dxf>
    </rfmt>
    <rfmt sheetId="2" sqref="E1814" start="0" length="0">
      <dxf>
        <font>
          <sz val="10"/>
          <color auto="1"/>
          <name val="MS Sans Serif"/>
          <family val="2"/>
          <scheme val="none"/>
        </font>
      </dxf>
    </rfmt>
    <rfmt sheetId="2" sqref="F1814" start="0" length="0">
      <dxf>
        <font>
          <sz val="10"/>
          <color auto="1"/>
          <name val="MS Sans Serif"/>
          <family val="2"/>
          <scheme val="none"/>
        </font>
      </dxf>
    </rfmt>
    <rfmt sheetId="2" sqref="G1814" start="0" length="0">
      <dxf>
        <font>
          <sz val="10"/>
          <color auto="1"/>
          <name val="MS Sans Serif"/>
          <family val="2"/>
          <scheme val="none"/>
        </font>
      </dxf>
    </rfmt>
    <rfmt sheetId="2" sqref="H1814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14" start="0" length="0">
      <dxf>
        <numFmt numFmtId="167" formatCode="dd\.mm\.yyyy;@"/>
      </dxf>
    </rfmt>
  </rrc>
  <rrc rId="3774" sId="2" ref="A1814:XFD1814" action="deleteRow">
    <undo index="65535" exp="area" ref3D="1" dr="$F$1:$F$1048576" dn="Z_F75A0FC8_0A1B_4DE0_9A32_5143F6752B3E_.wvu.Cols" sId="2"/>
    <rfmt sheetId="2" xfDxf="1" sqref="A1814:XFD1814" start="0" length="0">
      <dxf>
        <alignment horizontal="center" vertical="center"/>
      </dxf>
    </rfmt>
    <rfmt sheetId="2" sqref="A181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14" start="0" length="0">
      <dxf>
        <font>
          <sz val="10"/>
          <color auto="1"/>
          <name val="MS Sans Serif"/>
          <family val="2"/>
          <scheme val="none"/>
        </font>
      </dxf>
    </rfmt>
    <rfmt sheetId="2" sqref="C1814" start="0" length="0">
      <dxf>
        <alignment horizontal="general" vertical="bottom"/>
      </dxf>
    </rfmt>
    <rfmt sheetId="2" sqref="D1814" start="0" length="0">
      <dxf>
        <font>
          <sz val="10"/>
          <color auto="1"/>
          <name val="MS Sans Serif"/>
          <family val="2"/>
          <scheme val="none"/>
        </font>
      </dxf>
    </rfmt>
    <rfmt sheetId="2" sqref="E1814" start="0" length="0">
      <dxf>
        <font>
          <sz val="10"/>
          <color auto="1"/>
          <name val="MS Sans Serif"/>
          <family val="2"/>
          <scheme val="none"/>
        </font>
      </dxf>
    </rfmt>
    <rfmt sheetId="2" sqref="F1814" start="0" length="0">
      <dxf>
        <font>
          <sz val="10"/>
          <color auto="1"/>
          <name val="MS Sans Serif"/>
          <family val="2"/>
          <scheme val="none"/>
        </font>
      </dxf>
    </rfmt>
    <rfmt sheetId="2" sqref="G1814" start="0" length="0">
      <dxf>
        <font>
          <sz val="10"/>
          <color auto="1"/>
          <name val="MS Sans Serif"/>
          <family val="2"/>
          <scheme val="none"/>
        </font>
      </dxf>
    </rfmt>
    <rfmt sheetId="2" sqref="H1814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14" start="0" length="0">
      <dxf>
        <numFmt numFmtId="167" formatCode="dd\.mm\.yyyy;@"/>
      </dxf>
    </rfmt>
  </rrc>
  <rrc rId="3775" sId="2" ref="A1814:XFD1814" action="deleteRow">
    <undo index="65535" exp="area" ref3D="1" dr="$F$1:$F$1048576" dn="Z_F75A0FC8_0A1B_4DE0_9A32_5143F6752B3E_.wvu.Cols" sId="2"/>
    <rfmt sheetId="2" xfDxf="1" sqref="A1814:XFD1814" start="0" length="0">
      <dxf>
        <alignment horizontal="center" vertical="center"/>
      </dxf>
    </rfmt>
    <rfmt sheetId="2" sqref="A181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14" start="0" length="0">
      <dxf>
        <font>
          <sz val="10"/>
          <color auto="1"/>
          <name val="MS Sans Serif"/>
          <family val="2"/>
          <scheme val="none"/>
        </font>
      </dxf>
    </rfmt>
    <rfmt sheetId="2" sqref="C1814" start="0" length="0">
      <dxf>
        <alignment horizontal="general" vertical="bottom"/>
      </dxf>
    </rfmt>
    <rfmt sheetId="2" sqref="D1814" start="0" length="0">
      <dxf>
        <font>
          <sz val="10"/>
          <color auto="1"/>
          <name val="MS Sans Serif"/>
          <family val="2"/>
          <scheme val="none"/>
        </font>
      </dxf>
    </rfmt>
    <rfmt sheetId="2" sqref="E1814" start="0" length="0">
      <dxf>
        <font>
          <sz val="10"/>
          <color auto="1"/>
          <name val="MS Sans Serif"/>
          <family val="2"/>
          <scheme val="none"/>
        </font>
      </dxf>
    </rfmt>
    <rfmt sheetId="2" sqref="F1814" start="0" length="0">
      <dxf>
        <font>
          <sz val="10"/>
          <color auto="1"/>
          <name val="MS Sans Serif"/>
          <family val="2"/>
          <scheme val="none"/>
        </font>
      </dxf>
    </rfmt>
    <rfmt sheetId="2" sqref="G1814" start="0" length="0">
      <dxf>
        <font>
          <sz val="10"/>
          <color auto="1"/>
          <name val="MS Sans Serif"/>
          <family val="2"/>
          <scheme val="none"/>
        </font>
      </dxf>
    </rfmt>
    <rfmt sheetId="2" sqref="H1814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14" start="0" length="0">
      <dxf>
        <numFmt numFmtId="167" formatCode="dd\.mm\.yyyy;@"/>
      </dxf>
    </rfmt>
  </rrc>
  <rrc rId="3776" sId="2" ref="A1782:XFD1784" action="insertRow">
    <undo index="65535" exp="area" ref3D="1" dr="$F$1:$F$1048576" dn="Z_F75A0FC8_0A1B_4DE0_9A32_5143F6752B3E_.wvu.Cols" sId="2"/>
  </rrc>
  <rm rId="3777" sheetId="2" source="A1790:XFD1792" destination="A1782:XFD1784" sourceSheetId="2">
    <rfmt sheetId="2" xfDxf="1" sqref="A1782:XFD1782" start="0" length="0">
      <dxf>
        <alignment horizontal="center" vertical="center"/>
      </dxf>
    </rfmt>
    <rfmt sheetId="2" xfDxf="1" sqref="A1783:XFD1783" start="0" length="0">
      <dxf>
        <alignment horizontal="center" vertical="center"/>
      </dxf>
    </rfmt>
    <rfmt sheetId="2" xfDxf="1" sqref="A1784:XFD1784" start="0" length="0">
      <dxf>
        <alignment horizontal="center" vertical="center"/>
      </dxf>
    </rfmt>
    <rfmt sheetId="2" sqref="A178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82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82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782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782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782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782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82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78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2" start="0" length="0">
      <dxf>
        <numFmt numFmtId="167" formatCode="dd\.mm\.yyyy;@"/>
      </dxf>
    </rfmt>
    <rfmt sheetId="2" sqref="A178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83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83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783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783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783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783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83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783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3" start="0" length="0">
      <dxf>
        <numFmt numFmtId="167" formatCode="dd\.mm\.yyyy;@"/>
      </dxf>
    </rfmt>
    <rfmt sheetId="2" sqref="A178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84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84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784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784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784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784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84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78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4" start="0" length="0">
      <dxf>
        <numFmt numFmtId="167" formatCode="dd\.mm\.yyyy;@"/>
      </dxf>
    </rfmt>
  </rm>
  <rrc rId="3778" sId="2" ref="A1790:XFD1790" action="deleteRow">
    <undo index="65535" exp="area" ref3D="1" dr="$F$1:$F$1048576" dn="Z_F75A0FC8_0A1B_4DE0_9A32_5143F6752B3E_.wvu.Cols" sId="2"/>
    <rfmt sheetId="2" xfDxf="1" sqref="A1790:XFD1790" start="0" length="0">
      <dxf>
        <alignment horizontal="center" vertical="center"/>
      </dxf>
    </rfmt>
    <rfmt sheetId="2" sqref="A179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90" start="0" length="0">
      <dxf>
        <font>
          <sz val="10"/>
          <color auto="1"/>
          <name val="MS Sans Serif"/>
          <family val="2"/>
          <scheme val="none"/>
        </font>
      </dxf>
    </rfmt>
    <rfmt sheetId="2" sqref="C1790" start="0" length="0">
      <dxf>
        <alignment horizontal="general" vertical="bottom"/>
      </dxf>
    </rfmt>
    <rfmt sheetId="2" sqref="D1790" start="0" length="0">
      <dxf>
        <font>
          <sz val="10"/>
          <color auto="1"/>
          <name val="MS Sans Serif"/>
          <family val="2"/>
          <scheme val="none"/>
        </font>
      </dxf>
    </rfmt>
    <rfmt sheetId="2" sqref="E1790" start="0" length="0">
      <dxf>
        <font>
          <sz val="10"/>
          <color auto="1"/>
          <name val="MS Sans Serif"/>
          <family val="2"/>
          <scheme val="none"/>
        </font>
      </dxf>
    </rfmt>
    <rfmt sheetId="2" sqref="F1790" start="0" length="0">
      <dxf>
        <font>
          <sz val="10"/>
          <color auto="1"/>
          <name val="MS Sans Serif"/>
          <family val="2"/>
          <scheme val="none"/>
        </font>
      </dxf>
    </rfmt>
    <rfmt sheetId="2" sqref="G1790" start="0" length="0">
      <dxf>
        <font>
          <sz val="10"/>
          <color auto="1"/>
          <name val="MS Sans Serif"/>
          <family val="2"/>
          <scheme val="none"/>
        </font>
      </dxf>
    </rfmt>
    <rfmt sheetId="2" sqref="H1790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90" start="0" length="0">
      <dxf>
        <numFmt numFmtId="167" formatCode="dd\.mm\.yyyy;@"/>
      </dxf>
    </rfmt>
  </rrc>
  <rrc rId="3779" sId="2" ref="A1790:XFD1790" action="deleteRow">
    <undo index="65535" exp="area" ref3D="1" dr="$F$1:$F$1048576" dn="Z_F75A0FC8_0A1B_4DE0_9A32_5143F6752B3E_.wvu.Cols" sId="2"/>
    <rfmt sheetId="2" xfDxf="1" sqref="A1790:XFD1790" start="0" length="0">
      <dxf>
        <alignment horizontal="center" vertical="center"/>
      </dxf>
    </rfmt>
    <rfmt sheetId="2" sqref="A179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90" start="0" length="0">
      <dxf>
        <font>
          <sz val="10"/>
          <color auto="1"/>
          <name val="MS Sans Serif"/>
          <family val="2"/>
          <scheme val="none"/>
        </font>
      </dxf>
    </rfmt>
    <rfmt sheetId="2" sqref="C1790" start="0" length="0">
      <dxf>
        <alignment horizontal="general" vertical="bottom"/>
      </dxf>
    </rfmt>
    <rfmt sheetId="2" sqref="D1790" start="0" length="0">
      <dxf>
        <font>
          <sz val="10"/>
          <color auto="1"/>
          <name val="MS Sans Serif"/>
          <family val="2"/>
          <scheme val="none"/>
        </font>
      </dxf>
    </rfmt>
    <rfmt sheetId="2" sqref="E1790" start="0" length="0">
      <dxf>
        <font>
          <sz val="10"/>
          <color auto="1"/>
          <name val="MS Sans Serif"/>
          <family val="2"/>
          <scheme val="none"/>
        </font>
      </dxf>
    </rfmt>
    <rfmt sheetId="2" sqref="F1790" start="0" length="0">
      <dxf>
        <font>
          <sz val="10"/>
          <color auto="1"/>
          <name val="MS Sans Serif"/>
          <family val="2"/>
          <scheme val="none"/>
        </font>
      </dxf>
    </rfmt>
    <rfmt sheetId="2" sqref="G1790" start="0" length="0">
      <dxf>
        <font>
          <sz val="10"/>
          <color auto="1"/>
          <name val="MS Sans Serif"/>
          <family val="2"/>
          <scheme val="none"/>
        </font>
      </dxf>
    </rfmt>
    <rfmt sheetId="2" sqref="H1790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90" start="0" length="0">
      <dxf>
        <numFmt numFmtId="167" formatCode="dd\.mm\.yyyy;@"/>
      </dxf>
    </rfmt>
  </rrc>
  <rrc rId="3780" sId="2" ref="A1790:XFD1790" action="deleteRow">
    <undo index="65535" exp="area" ref3D="1" dr="$F$1:$F$1048576" dn="Z_F75A0FC8_0A1B_4DE0_9A32_5143F6752B3E_.wvu.Cols" sId="2"/>
    <rfmt sheetId="2" xfDxf="1" sqref="A1790:XFD1790" start="0" length="0">
      <dxf>
        <alignment horizontal="center" vertical="center"/>
      </dxf>
    </rfmt>
    <rfmt sheetId="2" sqref="A179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90" start="0" length="0">
      <dxf>
        <font>
          <sz val="10"/>
          <color auto="1"/>
          <name val="MS Sans Serif"/>
          <family val="2"/>
          <scheme val="none"/>
        </font>
      </dxf>
    </rfmt>
    <rfmt sheetId="2" sqref="C1790" start="0" length="0">
      <dxf>
        <alignment horizontal="general" vertical="bottom"/>
      </dxf>
    </rfmt>
    <rfmt sheetId="2" sqref="D1790" start="0" length="0">
      <dxf>
        <font>
          <sz val="10"/>
          <color auto="1"/>
          <name val="MS Sans Serif"/>
          <family val="2"/>
          <scheme val="none"/>
        </font>
      </dxf>
    </rfmt>
    <rfmt sheetId="2" sqref="E1790" start="0" length="0">
      <dxf>
        <font>
          <sz val="10"/>
          <color auto="1"/>
          <name val="MS Sans Serif"/>
          <family val="2"/>
          <scheme val="none"/>
        </font>
      </dxf>
    </rfmt>
    <rfmt sheetId="2" sqref="F1790" start="0" length="0">
      <dxf>
        <font>
          <sz val="10"/>
          <color auto="1"/>
          <name val="MS Sans Serif"/>
          <family val="2"/>
          <scheme val="none"/>
        </font>
      </dxf>
    </rfmt>
    <rfmt sheetId="2" sqref="G1790" start="0" length="0">
      <dxf>
        <font>
          <sz val="10"/>
          <color auto="1"/>
          <name val="MS Sans Serif"/>
          <family val="2"/>
          <scheme val="none"/>
        </font>
      </dxf>
    </rfmt>
    <rfmt sheetId="2" sqref="H1790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90" start="0" length="0">
      <dxf>
        <numFmt numFmtId="167" formatCode="dd\.mm\.yyyy;@"/>
      </dxf>
    </rfmt>
  </rrc>
  <rrc rId="3781" sId="2" ref="A1785:XFD1785" action="insertRow">
    <undo index="65535" exp="area" ref3D="1" dr="$F$1:$F$1048576" dn="Z_F75A0FC8_0A1B_4DE0_9A32_5143F6752B3E_.wvu.Cols" sId="2"/>
  </rrc>
  <rm rId="3782" sheetId="2" source="A1782:XFD1782" destination="A1785:XFD1785" sourceSheetId="2">
    <rfmt sheetId="2" xfDxf="1" sqref="A1785:XFD1785" start="0" length="0">
      <dxf>
        <alignment horizontal="center" vertical="center"/>
      </dxf>
    </rfmt>
    <rfmt sheetId="2" sqref="A178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85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85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bottom style="thin">
            <color indexed="64"/>
          </bottom>
        </border>
      </dxf>
    </rfmt>
    <rfmt sheetId="2" sqref="D1785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E1785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F1785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bottom style="thin">
            <color indexed="64"/>
          </bottom>
        </border>
      </dxf>
    </rfmt>
    <rfmt sheetId="2" sqref="G1785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85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785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5" start="0" length="0">
      <dxf>
        <numFmt numFmtId="167" formatCode="dd\.mm\.yyyy;@"/>
      </dxf>
    </rfmt>
  </rm>
  <rrc rId="3783" sId="2" ref="A1782:XFD1782" action="deleteRow">
    <undo index="65535" exp="area" ref3D="1" dr="$F$1:$F$1048576" dn="Z_F75A0FC8_0A1B_4DE0_9A32_5143F6752B3E_.wvu.Cols" sId="2"/>
    <rfmt sheetId="2" xfDxf="1" sqref="A1782:XFD1782" start="0" length="0">
      <dxf>
        <alignment horizontal="center" vertical="center"/>
      </dxf>
    </rfmt>
    <rfmt sheetId="2" sqref="A178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82" start="0" length="0">
      <dxf>
        <font>
          <sz val="10"/>
          <color auto="1"/>
          <name val="MS Sans Serif"/>
          <family val="2"/>
          <scheme val="none"/>
        </font>
      </dxf>
    </rfmt>
    <rfmt sheetId="2" sqref="C1782" start="0" length="0">
      <dxf>
        <alignment horizontal="general" vertical="bottom"/>
      </dxf>
    </rfmt>
    <rfmt sheetId="2" sqref="D1782" start="0" length="0">
      <dxf>
        <font>
          <sz val="10"/>
          <color auto="1"/>
          <name val="MS Sans Serif"/>
          <family val="2"/>
          <scheme val="none"/>
        </font>
      </dxf>
    </rfmt>
    <rfmt sheetId="2" sqref="E1782" start="0" length="0">
      <dxf>
        <font>
          <sz val="10"/>
          <color auto="1"/>
          <name val="MS Sans Serif"/>
          <family val="2"/>
          <scheme val="none"/>
        </font>
      </dxf>
    </rfmt>
    <rfmt sheetId="2" sqref="F1782" start="0" length="0">
      <dxf>
        <font>
          <sz val="10"/>
          <color auto="1"/>
          <name val="MS Sans Serif"/>
          <family val="2"/>
          <scheme val="none"/>
        </font>
      </dxf>
    </rfmt>
    <rfmt sheetId="2" sqref="G1782" start="0" length="0">
      <dxf>
        <font>
          <sz val="10"/>
          <color auto="1"/>
          <name val="MS Sans Serif"/>
          <family val="2"/>
          <scheme val="none"/>
        </font>
      </dxf>
    </rfmt>
    <rfmt sheetId="2" sqref="H178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82" start="0" length="0">
      <dxf>
        <numFmt numFmtId="167" formatCode="dd\.mm\.yyyy;@"/>
      </dxf>
    </rfmt>
  </rrc>
  <rrc rId="3784" sId="2" ref="A1790:XFD1793" action="insertRow">
    <undo index="65535" exp="area" ref3D="1" dr="$F$1:$F$1048576" dn="Z_F75A0FC8_0A1B_4DE0_9A32_5143F6752B3E_.wvu.Cols" sId="2"/>
  </rrc>
  <rm rId="3785" sheetId="2" source="A1819:XFD1822" destination="A1790:XFD1793" sourceSheetId="2">
    <rfmt sheetId="2" xfDxf="1" sqref="A1790:XFD1790" start="0" length="0">
      <dxf>
        <alignment horizontal="center" vertical="center"/>
      </dxf>
    </rfmt>
    <rfmt sheetId="2" xfDxf="1" sqref="A1791:XFD1791" start="0" length="0">
      <dxf>
        <alignment horizontal="center" vertical="center"/>
      </dxf>
    </rfmt>
    <rfmt sheetId="2" xfDxf="1" sqref="A1792:XFD1792" start="0" length="0">
      <dxf>
        <alignment horizontal="center" vertical="center"/>
      </dxf>
    </rfmt>
    <rfmt sheetId="2" xfDxf="1" sqref="A1793:XFD1793" start="0" length="0">
      <dxf>
        <alignment horizontal="center" vertical="center"/>
      </dxf>
    </rfmt>
    <rfmt sheetId="2" sqref="A179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90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90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bottom style="thin">
            <color indexed="64"/>
          </bottom>
        </border>
      </dxf>
    </rfmt>
    <rfmt sheetId="2" sqref="D1790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E1790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F1790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bottom style="thin">
            <color indexed="64"/>
          </bottom>
        </border>
      </dxf>
    </rfmt>
    <rfmt sheetId="2" sqref="G1790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90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790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90" start="0" length="0">
      <dxf>
        <numFmt numFmtId="167" formatCode="dd\.mm\.yyyy;@"/>
      </dxf>
    </rfmt>
    <rfmt sheetId="2" sqref="A179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91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91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bottom style="thin">
            <color indexed="64"/>
          </bottom>
        </border>
      </dxf>
    </rfmt>
    <rfmt sheetId="2" sqref="D1791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E1791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F1791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bottom style="thin">
            <color indexed="64"/>
          </bottom>
        </border>
      </dxf>
    </rfmt>
    <rfmt sheetId="2" sqref="G1791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91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791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91" start="0" length="0">
      <dxf>
        <numFmt numFmtId="167" formatCode="dd\.mm\.yyyy;@"/>
      </dxf>
    </rfmt>
    <rfmt sheetId="2" sqref="A179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92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92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bottom style="thin">
            <color indexed="64"/>
          </bottom>
        </border>
      </dxf>
    </rfmt>
    <rfmt sheetId="2" sqref="D1792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E1792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F179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bottom style="thin">
            <color indexed="64"/>
          </bottom>
        </border>
      </dxf>
    </rfmt>
    <rfmt sheetId="2" sqref="G1792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9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79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92" start="0" length="0">
      <dxf>
        <numFmt numFmtId="167" formatCode="dd\.mm\.yyyy;@"/>
      </dxf>
    </rfmt>
    <rfmt sheetId="2" sqref="A179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93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93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bottom style="thin">
            <color indexed="64"/>
          </bottom>
        </border>
      </dxf>
    </rfmt>
    <rfmt sheetId="2" sqref="D1793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E1793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F179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bottom style="thin">
            <color indexed="64"/>
          </bottom>
        </border>
      </dxf>
    </rfmt>
    <rfmt sheetId="2" sqref="G1793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9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793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93" start="0" length="0">
      <dxf>
        <numFmt numFmtId="167" formatCode="dd\.mm\.yyyy;@"/>
      </dxf>
    </rfmt>
  </rm>
  <rrc rId="3786" sId="2" ref="A1819:XFD1819" action="deleteRow">
    <undo index="65535" exp="area" ref3D="1" dr="$F$1:$F$1048576" dn="Z_F75A0FC8_0A1B_4DE0_9A32_5143F6752B3E_.wvu.Cols" sId="2"/>
    <rfmt sheetId="2" xfDxf="1" sqref="A1819:XFD1819" start="0" length="0">
      <dxf>
        <alignment horizontal="center" vertical="center"/>
      </dxf>
    </rfmt>
    <rfmt sheetId="2" sqref="A181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19" start="0" length="0">
      <dxf>
        <font>
          <sz val="10"/>
          <color auto="1"/>
          <name val="MS Sans Serif"/>
          <family val="2"/>
          <scheme val="none"/>
        </font>
      </dxf>
    </rfmt>
    <rfmt sheetId="2" sqref="C1819" start="0" length="0">
      <dxf>
        <alignment horizontal="general" vertical="bottom"/>
      </dxf>
    </rfmt>
    <rfmt sheetId="2" sqref="D1819" start="0" length="0">
      <dxf>
        <font>
          <sz val="10"/>
          <color auto="1"/>
          <name val="MS Sans Serif"/>
          <family val="2"/>
          <scheme val="none"/>
        </font>
      </dxf>
    </rfmt>
    <rfmt sheetId="2" sqref="E1819" start="0" length="0">
      <dxf>
        <font>
          <sz val="10"/>
          <color auto="1"/>
          <name val="MS Sans Serif"/>
          <family val="2"/>
          <scheme val="none"/>
        </font>
      </dxf>
    </rfmt>
    <rfmt sheetId="2" sqref="F1819" start="0" length="0">
      <dxf>
        <font>
          <sz val="10"/>
          <color auto="1"/>
          <name val="MS Sans Serif"/>
          <family val="2"/>
          <scheme val="none"/>
        </font>
      </dxf>
    </rfmt>
    <rfmt sheetId="2" sqref="G1819" start="0" length="0">
      <dxf>
        <font>
          <sz val="10"/>
          <color auto="1"/>
          <name val="MS Sans Serif"/>
          <family val="2"/>
          <scheme val="none"/>
        </font>
      </dxf>
    </rfmt>
    <rfmt sheetId="2" sqref="H181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19" start="0" length="0">
      <dxf>
        <numFmt numFmtId="167" formatCode="dd\.mm\.yyyy;@"/>
      </dxf>
    </rfmt>
  </rrc>
  <rrc rId="3787" sId="2" ref="A1819:XFD1819" action="deleteRow">
    <undo index="65535" exp="area" ref3D="1" dr="$F$1:$F$1048576" dn="Z_F75A0FC8_0A1B_4DE0_9A32_5143F6752B3E_.wvu.Cols" sId="2"/>
    <rfmt sheetId="2" xfDxf="1" sqref="A1819:XFD1819" start="0" length="0">
      <dxf>
        <alignment horizontal="center" vertical="center"/>
      </dxf>
    </rfmt>
    <rfmt sheetId="2" sqref="A181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19" start="0" length="0">
      <dxf>
        <font>
          <sz val="10"/>
          <color auto="1"/>
          <name val="MS Sans Serif"/>
          <family val="2"/>
          <scheme val="none"/>
        </font>
      </dxf>
    </rfmt>
    <rfmt sheetId="2" sqref="C1819" start="0" length="0">
      <dxf>
        <alignment horizontal="general" vertical="bottom"/>
      </dxf>
    </rfmt>
    <rfmt sheetId="2" sqref="D1819" start="0" length="0">
      <dxf>
        <font>
          <sz val="10"/>
          <color auto="1"/>
          <name val="MS Sans Serif"/>
          <family val="2"/>
          <scheme val="none"/>
        </font>
      </dxf>
    </rfmt>
    <rfmt sheetId="2" sqref="E1819" start="0" length="0">
      <dxf>
        <font>
          <sz val="10"/>
          <color auto="1"/>
          <name val="MS Sans Serif"/>
          <family val="2"/>
          <scheme val="none"/>
        </font>
      </dxf>
    </rfmt>
    <rfmt sheetId="2" sqref="F1819" start="0" length="0">
      <dxf>
        <font>
          <sz val="10"/>
          <color auto="1"/>
          <name val="MS Sans Serif"/>
          <family val="2"/>
          <scheme val="none"/>
        </font>
      </dxf>
    </rfmt>
    <rfmt sheetId="2" sqref="G1819" start="0" length="0">
      <dxf>
        <font>
          <sz val="10"/>
          <color auto="1"/>
          <name val="MS Sans Serif"/>
          <family val="2"/>
          <scheme val="none"/>
        </font>
      </dxf>
    </rfmt>
    <rfmt sheetId="2" sqref="H181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19" start="0" length="0">
      <dxf>
        <numFmt numFmtId="167" formatCode="dd\.mm\.yyyy;@"/>
      </dxf>
    </rfmt>
  </rrc>
  <rrc rId="3788" sId="2" ref="A1819:XFD1819" action="deleteRow">
    <undo index="65535" exp="area" ref3D="1" dr="$F$1:$F$1048576" dn="Z_F75A0FC8_0A1B_4DE0_9A32_5143F6752B3E_.wvu.Cols" sId="2"/>
    <rfmt sheetId="2" xfDxf="1" sqref="A1819:XFD1819" start="0" length="0">
      <dxf>
        <alignment horizontal="center" vertical="center"/>
      </dxf>
    </rfmt>
    <rfmt sheetId="2" sqref="A181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19" start="0" length="0">
      <dxf>
        <font>
          <sz val="10"/>
          <color auto="1"/>
          <name val="MS Sans Serif"/>
          <family val="2"/>
          <scheme val="none"/>
        </font>
      </dxf>
    </rfmt>
    <rfmt sheetId="2" sqref="C1819" start="0" length="0">
      <dxf>
        <alignment horizontal="general" vertical="bottom"/>
      </dxf>
    </rfmt>
    <rfmt sheetId="2" sqref="D1819" start="0" length="0">
      <dxf>
        <font>
          <sz val="10"/>
          <color auto="1"/>
          <name val="MS Sans Serif"/>
          <family val="2"/>
          <scheme val="none"/>
        </font>
      </dxf>
    </rfmt>
    <rfmt sheetId="2" sqref="E1819" start="0" length="0">
      <dxf>
        <font>
          <sz val="10"/>
          <color auto="1"/>
          <name val="MS Sans Serif"/>
          <family val="2"/>
          <scheme val="none"/>
        </font>
      </dxf>
    </rfmt>
    <rfmt sheetId="2" sqref="F1819" start="0" length="0">
      <dxf>
        <font>
          <sz val="10"/>
          <color auto="1"/>
          <name val="MS Sans Serif"/>
          <family val="2"/>
          <scheme val="none"/>
        </font>
      </dxf>
    </rfmt>
    <rfmt sheetId="2" sqref="G1819" start="0" length="0">
      <dxf>
        <font>
          <sz val="10"/>
          <color auto="1"/>
          <name val="MS Sans Serif"/>
          <family val="2"/>
          <scheme val="none"/>
        </font>
      </dxf>
    </rfmt>
    <rfmt sheetId="2" sqref="H181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19" start="0" length="0">
      <dxf>
        <numFmt numFmtId="167" formatCode="dd\.mm\.yyyy;@"/>
      </dxf>
    </rfmt>
  </rrc>
  <rrc rId="3789" sId="2" ref="A1819:XFD1819" action="deleteRow">
    <undo index="65535" exp="area" ref3D="1" dr="$F$1:$F$1048576" dn="Z_F75A0FC8_0A1B_4DE0_9A32_5143F6752B3E_.wvu.Cols" sId="2"/>
    <rfmt sheetId="2" xfDxf="1" sqref="A1819:XFD1819" start="0" length="0">
      <dxf>
        <alignment horizontal="center" vertical="center"/>
      </dxf>
    </rfmt>
    <rfmt sheetId="2" sqref="A181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19" start="0" length="0">
      <dxf>
        <font>
          <sz val="10"/>
          <color auto="1"/>
          <name val="MS Sans Serif"/>
          <family val="2"/>
          <scheme val="none"/>
        </font>
      </dxf>
    </rfmt>
    <rfmt sheetId="2" sqref="C1819" start="0" length="0">
      <dxf>
        <alignment horizontal="general" vertical="bottom"/>
      </dxf>
    </rfmt>
    <rfmt sheetId="2" sqref="D1819" start="0" length="0">
      <dxf>
        <font>
          <sz val="10"/>
          <color auto="1"/>
          <name val="MS Sans Serif"/>
          <family val="2"/>
          <scheme val="none"/>
        </font>
      </dxf>
    </rfmt>
    <rfmt sheetId="2" sqref="E1819" start="0" length="0">
      <dxf>
        <font>
          <sz val="10"/>
          <color auto="1"/>
          <name val="MS Sans Serif"/>
          <family val="2"/>
          <scheme val="none"/>
        </font>
      </dxf>
    </rfmt>
    <rfmt sheetId="2" sqref="F1819" start="0" length="0">
      <dxf>
        <font>
          <sz val="10"/>
          <color auto="1"/>
          <name val="MS Sans Serif"/>
          <family val="2"/>
          <scheme val="none"/>
        </font>
      </dxf>
    </rfmt>
    <rfmt sheetId="2" sqref="G1819" start="0" length="0">
      <dxf>
        <font>
          <sz val="10"/>
          <color auto="1"/>
          <name val="MS Sans Serif"/>
          <family val="2"/>
          <scheme val="none"/>
        </font>
      </dxf>
    </rfmt>
    <rfmt sheetId="2" sqref="H181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19" start="0" length="0">
      <dxf>
        <numFmt numFmtId="167" formatCode="dd\.mm\.yyyy;@"/>
      </dxf>
    </rfmt>
  </rrc>
  <rrc rId="3790" sId="2" ref="A1819:XFD1819" action="deleteRow">
    <undo index="65535" exp="area" ref3D="1" dr="$F$1:$F$1048576" dn="Z_F75A0FC8_0A1B_4DE0_9A32_5143F6752B3E_.wvu.Cols" sId="2"/>
    <rfmt sheetId="2" xfDxf="1" sqref="A1819:XFD1819" start="0" length="0">
      <dxf>
        <alignment horizontal="center" vertical="center"/>
      </dxf>
    </rfmt>
    <rfmt sheetId="2" sqref="A181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819" t="inlineStr">
        <is>
          <t>Enrob Buche Mang-Passion PALL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C1819">
        <v>3313779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D1819">
        <v>22000685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E1819">
        <v>1600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fmt sheetId="2" sqref="F1819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819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819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19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1819" t="inlineStr">
        <is>
          <t>28.08.2019</t>
        </is>
      </nc>
      <ndxf>
        <numFmt numFmtId="167" formatCode="dd\.mm\.yyyy;@"/>
      </ndxf>
    </rcc>
    <rcc rId="0" sId="2">
      <nc r="K1819" t="inlineStr">
        <is>
          <t>PL001</t>
        </is>
      </nc>
    </rcc>
  </rrc>
  <rrc rId="3791" sId="2" ref="A1819:XFD1819" action="insertRow">
    <undo index="65535" exp="area" ref3D="1" dr="$F$1:$F$1048576" dn="Z_F75A0FC8_0A1B_4DE0_9A32_5143F6752B3E_.wvu.Cols" sId="2"/>
  </rrc>
  <rm rId="3792" sheetId="2" source="A1816:XFD1816" destination="A1819:XFD1819" sourceSheetId="2">
    <rfmt sheetId="2" xfDxf="1" sqref="A1819:XFD1819" start="0" length="0">
      <dxf>
        <alignment horizontal="center" vertical="center"/>
      </dxf>
    </rfmt>
    <rfmt sheetId="2" sqref="A181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</dxf>
    </rfmt>
    <rfmt sheetId="2" sqref="B1819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</dxf>
    </rfmt>
    <rfmt sheetId="2" sqref="C1819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</dxf>
    </rfmt>
    <rfmt sheetId="2" sqref="D1819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</dxf>
    </rfmt>
    <rfmt sheetId="2" sqref="E1819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</dxf>
    </rfmt>
    <rfmt sheetId="2" sqref="F1819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</dxf>
    </rfmt>
    <rfmt sheetId="2" sqref="G1819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</dxf>
    </rfmt>
    <rfmt sheetId="2" sqref="H1819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</dxf>
    </rfmt>
    <rfmt sheetId="2" sqref="I1819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</dxf>
    </rfmt>
    <rfmt sheetId="2" sqref="J1819" start="0" length="0">
      <dxf>
        <numFmt numFmtId="167" formatCode="dd\.mm\.yyyy;@"/>
      </dxf>
    </rfmt>
  </rm>
  <rrc rId="3793" sId="2" ref="A1816:XFD1816" action="deleteRow">
    <undo index="65535" exp="area" ref3D="1" dr="$F$1:$F$1048576" dn="Z_F75A0FC8_0A1B_4DE0_9A32_5143F6752B3E_.wvu.Cols" sId="2"/>
    <rfmt sheetId="2" xfDxf="1" sqref="A1816:XFD1816" start="0" length="0">
      <dxf>
        <alignment horizontal="center" vertical="center"/>
      </dxf>
    </rfmt>
    <rfmt sheetId="2" sqref="A181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16" start="0" length="0">
      <dxf>
        <font>
          <sz val="10"/>
          <color auto="1"/>
          <name val="MS Sans Serif"/>
          <family val="2"/>
          <scheme val="none"/>
        </font>
      </dxf>
    </rfmt>
    <rfmt sheetId="2" sqref="C1816" start="0" length="0">
      <dxf>
        <alignment horizontal="general" vertical="bottom"/>
      </dxf>
    </rfmt>
    <rfmt sheetId="2" sqref="D1816" start="0" length="0">
      <dxf>
        <font>
          <sz val="10"/>
          <color auto="1"/>
          <name val="MS Sans Serif"/>
          <family val="2"/>
          <scheme val="none"/>
        </font>
      </dxf>
    </rfmt>
    <rfmt sheetId="2" sqref="E1816" start="0" length="0">
      <dxf>
        <font>
          <sz val="10"/>
          <color auto="1"/>
          <name val="MS Sans Serif"/>
          <family val="2"/>
          <scheme val="none"/>
        </font>
      </dxf>
    </rfmt>
    <rfmt sheetId="2" sqref="F1816" start="0" length="0">
      <dxf>
        <font>
          <sz val="10"/>
          <color auto="1"/>
          <name val="MS Sans Serif"/>
          <family val="2"/>
          <scheme val="none"/>
        </font>
      </dxf>
    </rfmt>
    <rfmt sheetId="2" sqref="G1816" start="0" length="0">
      <dxf>
        <font>
          <sz val="10"/>
          <color auto="1"/>
          <name val="MS Sans Serif"/>
          <family val="2"/>
          <scheme val="none"/>
        </font>
      </dxf>
    </rfmt>
    <rfmt sheetId="2" sqref="H1816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16" start="0" length="0">
      <dxf>
        <numFmt numFmtId="167" formatCode="dd\.mm\.yyyy;@"/>
      </dxf>
    </rfmt>
  </rrc>
  <rrc rId="3794" sId="2" ref="A1785:XFD1786" action="insertRow">
    <undo index="65535" exp="area" ref3D="1" dr="$F$1:$F$1048576" dn="Z_F75A0FC8_0A1B_4DE0_9A32_5143F6752B3E_.wvu.Cols" sId="2"/>
  </rrc>
  <rm rId="3795" sheetId="2" source="A1819:XFD1820" destination="A1785:XFD1786" sourceSheetId="2">
    <rfmt sheetId="2" xfDxf="1" sqref="A1785:XFD1785" start="0" length="0">
      <dxf>
        <alignment horizontal="center" vertical="center"/>
      </dxf>
    </rfmt>
    <rfmt sheetId="2" xfDxf="1" sqref="A1786:XFD1786" start="0" length="0">
      <dxf>
        <alignment horizontal="center" vertical="center"/>
      </dxf>
    </rfmt>
    <rfmt sheetId="2" sqref="A178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85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85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bottom style="thin">
            <color indexed="64"/>
          </bottom>
        </border>
      </dxf>
    </rfmt>
    <rfmt sheetId="2" sqref="D1785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E1785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F1785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bottom style="thin">
            <color indexed="64"/>
          </bottom>
        </border>
      </dxf>
    </rfmt>
    <rfmt sheetId="2" sqref="G1785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85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785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5" start="0" length="0">
      <dxf>
        <numFmt numFmtId="167" formatCode="dd\.mm\.yyyy;@"/>
      </dxf>
    </rfmt>
    <rfmt sheetId="2" sqref="A178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86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86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bottom style="thin">
            <color indexed="64"/>
          </bottom>
        </border>
      </dxf>
    </rfmt>
    <rfmt sheetId="2" sqref="D1786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E1786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F178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bottom style="thin">
            <color indexed="64"/>
          </bottom>
        </border>
      </dxf>
    </rfmt>
    <rfmt sheetId="2" sqref="G1786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8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786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6" start="0" length="0">
      <dxf>
        <numFmt numFmtId="167" formatCode="dd\.mm\.yyyy;@"/>
      </dxf>
    </rfmt>
  </rm>
  <rrc rId="3796" sId="2" ref="A1819:XFD1819" action="deleteRow">
    <undo index="65535" exp="area" ref3D="1" dr="$F$1:$F$1048576" dn="Z_F75A0FC8_0A1B_4DE0_9A32_5143F6752B3E_.wvu.Cols" sId="2"/>
    <rfmt sheetId="2" xfDxf="1" sqref="A1819:XFD1819" start="0" length="0">
      <dxf>
        <alignment horizontal="center" vertical="center"/>
      </dxf>
    </rfmt>
    <rfmt sheetId="2" sqref="A181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19" start="0" length="0">
      <dxf>
        <font>
          <sz val="10"/>
          <color auto="1"/>
          <name val="MS Sans Serif"/>
          <family val="2"/>
          <scheme val="none"/>
        </font>
      </dxf>
    </rfmt>
    <rfmt sheetId="2" sqref="C1819" start="0" length="0">
      <dxf>
        <alignment horizontal="general" vertical="bottom"/>
      </dxf>
    </rfmt>
    <rfmt sheetId="2" sqref="D1819" start="0" length="0">
      <dxf>
        <font>
          <sz val="10"/>
          <color auto="1"/>
          <name val="MS Sans Serif"/>
          <family val="2"/>
          <scheme val="none"/>
        </font>
      </dxf>
    </rfmt>
    <rfmt sheetId="2" sqref="E1819" start="0" length="0">
      <dxf>
        <font>
          <sz val="10"/>
          <color auto="1"/>
          <name val="MS Sans Serif"/>
          <family val="2"/>
          <scheme val="none"/>
        </font>
      </dxf>
    </rfmt>
    <rfmt sheetId="2" sqref="F1819" start="0" length="0">
      <dxf>
        <font>
          <sz val="10"/>
          <color auto="1"/>
          <name val="MS Sans Serif"/>
          <family val="2"/>
          <scheme val="none"/>
        </font>
      </dxf>
    </rfmt>
    <rfmt sheetId="2" sqref="G1819" start="0" length="0">
      <dxf>
        <font>
          <sz val="10"/>
          <color auto="1"/>
          <name val="MS Sans Serif"/>
          <family val="2"/>
          <scheme val="none"/>
        </font>
      </dxf>
    </rfmt>
    <rfmt sheetId="2" sqref="H181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19" start="0" length="0">
      <dxf>
        <numFmt numFmtId="167" formatCode="dd\.mm\.yyyy;@"/>
      </dxf>
    </rfmt>
  </rrc>
  <rrc rId="3797" sId="2" ref="A1819:XFD1819" action="deleteRow">
    <undo index="65535" exp="area" ref3D="1" dr="$F$1:$F$1048576" dn="Z_F75A0FC8_0A1B_4DE0_9A32_5143F6752B3E_.wvu.Cols" sId="2"/>
    <rfmt sheetId="2" xfDxf="1" sqref="A1819:XFD1819" start="0" length="0">
      <dxf>
        <alignment horizontal="center" vertical="center"/>
      </dxf>
    </rfmt>
    <rfmt sheetId="2" sqref="A181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19" start="0" length="0">
      <dxf>
        <font>
          <sz val="10"/>
          <color auto="1"/>
          <name val="MS Sans Serif"/>
          <family val="2"/>
          <scheme val="none"/>
        </font>
      </dxf>
    </rfmt>
    <rfmt sheetId="2" sqref="C1819" start="0" length="0">
      <dxf>
        <alignment horizontal="general" vertical="bottom"/>
      </dxf>
    </rfmt>
    <rfmt sheetId="2" sqref="D1819" start="0" length="0">
      <dxf>
        <font>
          <sz val="10"/>
          <color auto="1"/>
          <name val="MS Sans Serif"/>
          <family val="2"/>
          <scheme val="none"/>
        </font>
      </dxf>
    </rfmt>
    <rfmt sheetId="2" sqref="E1819" start="0" length="0">
      <dxf>
        <font>
          <sz val="10"/>
          <color auto="1"/>
          <name val="MS Sans Serif"/>
          <family val="2"/>
          <scheme val="none"/>
        </font>
      </dxf>
    </rfmt>
    <rfmt sheetId="2" sqref="F1819" start="0" length="0">
      <dxf>
        <font>
          <sz val="10"/>
          <color auto="1"/>
          <name val="MS Sans Serif"/>
          <family val="2"/>
          <scheme val="none"/>
        </font>
      </dxf>
    </rfmt>
    <rfmt sheetId="2" sqref="G1819" start="0" length="0">
      <dxf>
        <font>
          <sz val="10"/>
          <color auto="1"/>
          <name val="MS Sans Serif"/>
          <family val="2"/>
          <scheme val="none"/>
        </font>
      </dxf>
    </rfmt>
    <rfmt sheetId="2" sqref="H181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19" start="0" length="0">
      <dxf>
        <numFmt numFmtId="167" formatCode="dd\.mm\.yyyy;@"/>
      </dxf>
    </rfmt>
  </rrc>
  <rcc rId="3798" sId="2">
    <nc r="G1782">
      <f>IFERROR(IF(ISERROR(SEARCH("dfgg",$B1781)),IF(H1782="",G1781+ROUNDUP(VLOOKUP(D1782,Feuil2!$B$2:$C$250,2,FALSE)*6,0)/6/24,G1781+ROUNDUP(VLOOKUP(D1782,Feuil2!$B$2:$C$250,2,FALSE)*6,0)/6/24+$I$1),G1781+(11/12/24)),"")</f>
    </nc>
  </rcc>
  <rcc rId="3799" sId="2">
    <nc r="G1785">
      <f>IFERROR(IF(ISERROR(SEARCH("dfgg",$B1784)),IF(H1785="",G1784+ROUNDUP(VLOOKUP(D1785,Feuil2!$B$2:$C$250,2,FALSE)*6,0)/6/24,G1784+ROUNDUP(VLOOKUP(D1785,Feuil2!$B$2:$C$250,2,FALSE)*6,0)/6/24+$I$1),G1784+(11/12/24)),"")</f>
    </nc>
  </rcc>
  <rcc rId="3800" sId="2">
    <nc r="G1786">
      <f>IFERROR(IF(ISERROR(SEARCH("dfgg",$B1785)),IF(H1786="",G1785+ROUNDUP(VLOOKUP(D1786,Feuil2!$B$2:$C$250,2,FALSE)*6,0)/6/24,G1785+ROUNDUP(VLOOKUP(D1786,Feuil2!$B$2:$C$250,2,FALSE)*6,0)/6/24+$I$1),G1785+(11/12/24)),"")</f>
    </nc>
  </rcc>
  <rcc rId="3801" sId="2">
    <nc r="G1784">
      <f>IFERROR(IF(ISERROR(SEARCH("dfgg",$B1783)),IF(H1784="",G1782+ROUNDUP(VLOOKUP(D1784,Feuil2!$B$2:$C$250,2,FALSE)*6,0)/6/24,G1782+ROUNDUP(VLOOKUP(D1784,Feuil2!$B$2:$C$250,2,FALSE)*6,0)/6/24+$I$1),G1782+(11/12/24)),"")</f>
    </nc>
  </rcc>
  <rcc rId="3802" sId="2">
    <nc r="H1782" t="inlineStr">
      <is>
        <t>DIRECTEMENT EN CHAMBRE FROIDE
même cuisson que 22000651
[VAYRES]</t>
      </is>
    </nc>
  </rcc>
  <rcc rId="3803" sId="2">
    <nc r="H1783" t="inlineStr">
      <is>
        <t>même cuisson que 22000390
[DANGÉ]</t>
      </is>
    </nc>
  </rcc>
  <rcc rId="3804" sId="2">
    <nc r="G1791">
      <f>IFERROR(IF(ISERROR(SEARCH("dfgg",$B1790)),IF(H1791="",G1790+ROUNDUP(VLOOKUP(D1791,Feuil2!$B$2:$C$250,2,FALSE)*6,0)/6/24,G1790+ROUNDUP(VLOOKUP(D1791,Feuil2!$B$2:$C$250,2,FALSE)*6,0)/6/24+$I$1),G1790+(11/12/24)),"")</f>
    </nc>
  </rcc>
  <rrc rId="3805" sId="2" ref="A1800:XFD1802" action="insertRow">
    <undo index="65535" exp="area" ref3D="1" dr="$F$1:$F$1048576" dn="Z_F75A0FC8_0A1B_4DE0_9A32_5143F6752B3E_.wvu.Cols" sId="2"/>
  </rrc>
  <rm rId="3806" sheetId="2" source="A1793:XFD1795" destination="A1800:XFD1802" sourceSheetId="2">
    <rfmt sheetId="2" xfDxf="1" sqref="A1800:XFD1800" start="0" length="0">
      <dxf>
        <alignment horizontal="center" vertical="center"/>
      </dxf>
    </rfmt>
    <rfmt sheetId="2" xfDxf="1" sqref="A1801:XFD1801" start="0" length="0">
      <dxf>
        <alignment horizontal="center" vertical="center"/>
      </dxf>
    </rfmt>
    <rfmt sheetId="2" xfDxf="1" sqref="A1802:XFD1802" start="0" length="0">
      <dxf>
        <alignment horizontal="center" vertical="center"/>
      </dxf>
    </rfmt>
    <rfmt sheetId="2" sqref="A180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800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800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800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800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800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800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800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800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00" start="0" length="0">
      <dxf>
        <numFmt numFmtId="167" formatCode="dd\.mm\.yyyy;@"/>
      </dxf>
    </rfmt>
    <rfmt sheetId="2" sqref="A180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801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801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801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801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801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801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801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801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01" start="0" length="0">
      <dxf>
        <numFmt numFmtId="167" formatCode="dd\.mm\.yyyy;@"/>
      </dxf>
    </rfmt>
    <rfmt sheetId="2" sqref="A180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802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802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802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802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802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802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802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80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02" start="0" length="0">
      <dxf>
        <numFmt numFmtId="167" formatCode="dd\.mm\.yyyy;@"/>
      </dxf>
    </rfmt>
  </rm>
  <rrc rId="3807" sId="2" ref="A1793:XFD1793" action="deleteRow">
    <undo index="65535" exp="area" ref3D="1" dr="$F$1:$F$1048576" dn="Z_F75A0FC8_0A1B_4DE0_9A32_5143F6752B3E_.wvu.Cols" sId="2"/>
    <rfmt sheetId="2" xfDxf="1" sqref="A1793:XFD1793" start="0" length="0">
      <dxf>
        <alignment horizontal="center" vertical="center"/>
      </dxf>
    </rfmt>
    <rfmt sheetId="2" sqref="A179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93" start="0" length="0">
      <dxf>
        <font>
          <sz val="10"/>
          <color auto="1"/>
          <name val="MS Sans Serif"/>
          <family val="2"/>
          <scheme val="none"/>
        </font>
      </dxf>
    </rfmt>
    <rfmt sheetId="2" sqref="C1793" start="0" length="0">
      <dxf>
        <alignment horizontal="general" vertical="bottom"/>
      </dxf>
    </rfmt>
    <rfmt sheetId="2" sqref="D1793" start="0" length="0">
      <dxf>
        <font>
          <sz val="10"/>
          <color auto="1"/>
          <name val="MS Sans Serif"/>
          <family val="2"/>
          <scheme val="none"/>
        </font>
      </dxf>
    </rfmt>
    <rfmt sheetId="2" sqref="E1793" start="0" length="0">
      <dxf>
        <font>
          <sz val="10"/>
          <color auto="1"/>
          <name val="MS Sans Serif"/>
          <family val="2"/>
          <scheme val="none"/>
        </font>
      </dxf>
    </rfmt>
    <rfmt sheetId="2" sqref="F1793" start="0" length="0">
      <dxf>
        <font>
          <sz val="10"/>
          <color auto="1"/>
          <name val="MS Sans Serif"/>
          <family val="2"/>
          <scheme val="none"/>
        </font>
      </dxf>
    </rfmt>
    <rfmt sheetId="2" sqref="G1793" start="0" length="0">
      <dxf>
        <font>
          <sz val="10"/>
          <color auto="1"/>
          <name val="MS Sans Serif"/>
          <family val="2"/>
          <scheme val="none"/>
        </font>
      </dxf>
    </rfmt>
    <rfmt sheetId="2" sqref="H1793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93" start="0" length="0">
      <dxf>
        <numFmt numFmtId="167" formatCode="dd\.mm\.yyyy;@"/>
      </dxf>
    </rfmt>
  </rrc>
  <rrc rId="3808" sId="2" ref="A1793:XFD1793" action="deleteRow">
    <undo index="65535" exp="area" ref3D="1" dr="$F$1:$F$1048576" dn="Z_F75A0FC8_0A1B_4DE0_9A32_5143F6752B3E_.wvu.Cols" sId="2"/>
    <rfmt sheetId="2" xfDxf="1" sqref="A1793:XFD1793" start="0" length="0">
      <dxf>
        <alignment horizontal="center" vertical="center"/>
      </dxf>
    </rfmt>
    <rfmt sheetId="2" sqref="A179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93" start="0" length="0">
      <dxf>
        <font>
          <sz val="10"/>
          <color auto="1"/>
          <name val="MS Sans Serif"/>
          <family val="2"/>
          <scheme val="none"/>
        </font>
      </dxf>
    </rfmt>
    <rfmt sheetId="2" sqref="C1793" start="0" length="0">
      <dxf>
        <alignment horizontal="general" vertical="bottom"/>
      </dxf>
    </rfmt>
    <rfmt sheetId="2" sqref="D1793" start="0" length="0">
      <dxf>
        <font>
          <sz val="10"/>
          <color auto="1"/>
          <name val="MS Sans Serif"/>
          <family val="2"/>
          <scheme val="none"/>
        </font>
      </dxf>
    </rfmt>
    <rfmt sheetId="2" sqref="E1793" start="0" length="0">
      <dxf>
        <font>
          <sz val="10"/>
          <color auto="1"/>
          <name val="MS Sans Serif"/>
          <family val="2"/>
          <scheme val="none"/>
        </font>
      </dxf>
    </rfmt>
    <rfmt sheetId="2" sqref="F1793" start="0" length="0">
      <dxf>
        <font>
          <sz val="10"/>
          <color auto="1"/>
          <name val="MS Sans Serif"/>
          <family val="2"/>
          <scheme val="none"/>
        </font>
      </dxf>
    </rfmt>
    <rfmt sheetId="2" sqref="G1793" start="0" length="0">
      <dxf>
        <font>
          <sz val="10"/>
          <color auto="1"/>
          <name val="MS Sans Serif"/>
          <family val="2"/>
          <scheme val="none"/>
        </font>
      </dxf>
    </rfmt>
    <rfmt sheetId="2" sqref="H1793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93" start="0" length="0">
      <dxf>
        <numFmt numFmtId="167" formatCode="dd\.mm\.yyyy;@"/>
      </dxf>
    </rfmt>
  </rrc>
  <rrc rId="3809" sId="2" ref="A1793:XFD1793" action="deleteRow">
    <undo index="65535" exp="area" ref3D="1" dr="$F$1:$F$1048576" dn="Z_F75A0FC8_0A1B_4DE0_9A32_5143F6752B3E_.wvu.Cols" sId="2"/>
    <rfmt sheetId="2" xfDxf="1" sqref="A1793:XFD1793" start="0" length="0">
      <dxf>
        <alignment horizontal="center" vertical="center"/>
      </dxf>
    </rfmt>
    <rfmt sheetId="2" sqref="A179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93" start="0" length="0">
      <dxf>
        <font>
          <sz val="10"/>
          <color auto="1"/>
          <name val="MS Sans Serif"/>
          <family val="2"/>
          <scheme val="none"/>
        </font>
      </dxf>
    </rfmt>
    <rfmt sheetId="2" sqref="C1793" start="0" length="0">
      <dxf>
        <alignment horizontal="general" vertical="bottom"/>
      </dxf>
    </rfmt>
    <rfmt sheetId="2" sqref="D1793" start="0" length="0">
      <dxf>
        <font>
          <sz val="10"/>
          <color auto="1"/>
          <name val="MS Sans Serif"/>
          <family val="2"/>
          <scheme val="none"/>
        </font>
      </dxf>
    </rfmt>
    <rfmt sheetId="2" sqref="E1793" start="0" length="0">
      <dxf>
        <font>
          <sz val="10"/>
          <color auto="1"/>
          <name val="MS Sans Serif"/>
          <family val="2"/>
          <scheme val="none"/>
        </font>
      </dxf>
    </rfmt>
    <rfmt sheetId="2" sqref="F1793" start="0" length="0">
      <dxf>
        <font>
          <sz val="10"/>
          <color auto="1"/>
          <name val="MS Sans Serif"/>
          <family val="2"/>
          <scheme val="none"/>
        </font>
      </dxf>
    </rfmt>
    <rfmt sheetId="2" sqref="G1793" start="0" length="0">
      <dxf>
        <font>
          <sz val="10"/>
          <color auto="1"/>
          <name val="MS Sans Serif"/>
          <family val="2"/>
          <scheme val="none"/>
        </font>
      </dxf>
    </rfmt>
    <rfmt sheetId="2" sqref="H1793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93" start="0" length="0">
      <dxf>
        <numFmt numFmtId="167" formatCode="dd\.mm\.yyyy;@"/>
      </dxf>
    </rfmt>
  </rrc>
  <rcc rId="3810" sId="2">
    <nc r="G1797">
      <f>IFERROR(IF(ISERROR(SEARCH("dfgg",$B1796)),IF(H1797="",G1796+ROUNDUP(VLOOKUP(D1797,Feuil2!$B$2:$C$250,2,FALSE)*6,0)/6/24,G1796+ROUNDUP(VLOOKUP(D1797,Feuil2!$B$2:$C$250,2,FALSE)*6,0)/6/24+$I$1),G1796+(11/12/24)),"")</f>
    </nc>
  </rcc>
  <rcc rId="3811" sId="2">
    <nc r="G1798">
      <f>IFERROR(IF(ISERROR(SEARCH("dfgg",$B1797)),IF(H1798="",G1797+ROUNDUP(VLOOKUP(D1798,Feuil2!$B$2:$C$250,2,FALSE)*6,0)/6/24,G1797+ROUNDUP(VLOOKUP(D1798,Feuil2!$B$2:$C$250,2,FALSE)*6,0)/6/24+$I$1),G1797+(11/12/24)),"")</f>
    </nc>
  </rcc>
  <rcc rId="3812" sId="2">
    <nc r="G1799">
      <f>IFERROR(IF(ISERROR(SEARCH("dfgg",$B1798)),IF(H1799="",G1798+ROUNDUP(VLOOKUP(D1799,Feuil2!$B$2:$C$250,2,FALSE)*6,0)/6/24,G1798+ROUNDUP(VLOOKUP(D1799,Feuil2!$B$2:$C$250,2,FALSE)*6,0)/6/24+$I$1),G1798+(11/12/24)),"")</f>
    </nc>
  </rcc>
  <rrc rId="3813" sId="2" ref="A1793:XFD1793" action="insertRow">
    <undo index="65535" exp="area" ref3D="1" dr="$F$1:$F$1048576" dn="Z_F75A0FC8_0A1B_4DE0_9A32_5143F6752B3E_.wvu.Cols" sId="2"/>
  </rrc>
  <rm rId="3814" sheetId="2" source="A1819:XFD1819" destination="A1793:XFD1793" sourceSheetId="2">
    <rfmt sheetId="2" xfDxf="1" sqref="A1793:XFD1793" start="0" length="0">
      <dxf>
        <alignment horizontal="center" vertical="center"/>
      </dxf>
    </rfmt>
    <rfmt sheetId="2" sqref="A179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93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93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bottom style="thin">
            <color indexed="64"/>
          </bottom>
        </border>
      </dxf>
    </rfmt>
    <rfmt sheetId="2" sqref="D1793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E1793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F179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bottom style="thin">
            <color indexed="64"/>
          </bottom>
        </border>
      </dxf>
    </rfmt>
    <rfmt sheetId="2" sqref="G1793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9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793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93" start="0" length="0">
      <dxf>
        <numFmt numFmtId="167" formatCode="dd\.mm\.yyyy;@"/>
      </dxf>
    </rfmt>
  </rm>
  <rrc rId="3815" sId="2" ref="A1819:XFD1819" action="deleteRow">
    <undo index="65535" exp="area" ref3D="1" dr="$F$1:$F$1048576" dn="Z_F75A0FC8_0A1B_4DE0_9A32_5143F6752B3E_.wvu.Cols" sId="2"/>
    <rfmt sheetId="2" xfDxf="1" sqref="A1819:XFD1819" start="0" length="0">
      <dxf>
        <alignment horizontal="center" vertical="center"/>
      </dxf>
    </rfmt>
    <rfmt sheetId="2" sqref="A181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19" start="0" length="0">
      <dxf>
        <font>
          <sz val="10"/>
          <color auto="1"/>
          <name val="MS Sans Serif"/>
          <family val="2"/>
          <scheme val="none"/>
        </font>
      </dxf>
    </rfmt>
    <rfmt sheetId="2" sqref="C1819" start="0" length="0">
      <dxf>
        <alignment horizontal="general" vertical="bottom"/>
      </dxf>
    </rfmt>
    <rfmt sheetId="2" sqref="D1819" start="0" length="0">
      <dxf>
        <font>
          <sz val="10"/>
          <color auto="1"/>
          <name val="MS Sans Serif"/>
          <family val="2"/>
          <scheme val="none"/>
        </font>
      </dxf>
    </rfmt>
    <rfmt sheetId="2" sqref="E1819" start="0" length="0">
      <dxf>
        <font>
          <sz val="10"/>
          <color auto="1"/>
          <name val="MS Sans Serif"/>
          <family val="2"/>
          <scheme val="none"/>
        </font>
      </dxf>
    </rfmt>
    <rfmt sheetId="2" sqref="F1819" start="0" length="0">
      <dxf>
        <font>
          <sz val="10"/>
          <color auto="1"/>
          <name val="MS Sans Serif"/>
          <family val="2"/>
          <scheme val="none"/>
        </font>
      </dxf>
    </rfmt>
    <rfmt sheetId="2" sqref="G1819" start="0" length="0">
      <dxf>
        <font>
          <sz val="10"/>
          <color auto="1"/>
          <name val="MS Sans Serif"/>
          <family val="2"/>
          <scheme val="none"/>
        </font>
      </dxf>
    </rfmt>
    <rfmt sheetId="2" sqref="H181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19" start="0" length="0">
      <dxf>
        <numFmt numFmtId="167" formatCode="dd\.mm\.yyyy;@"/>
      </dxf>
    </rfmt>
  </rrc>
  <rcc rId="3816" sId="2">
    <nc r="G1792">
      <f>IFERROR(IF(ISERROR(SEARCH("dfgg",$B1791)),IF(H1792="",G1791+ROUNDUP(VLOOKUP(D1792,Feuil2!$B$2:$C$250,2,FALSE)*6,0)/6/24,G1791+ROUNDUP(VLOOKUP(D1792,Feuil2!$B$2:$C$250,2,FALSE)*6,0)/6/24+$I$1),G1791+(11/12/24)),"")</f>
    </nc>
  </rcc>
  <rcc rId="3817" sId="2">
    <nc r="G1793">
      <f>IFERROR(IF(ISERROR(SEARCH("dfgg",$B1792)),IF(H1793="",G1792+ROUNDUP(VLOOKUP(D1793,Feuil2!$B$2:$C$250,2,FALSE)*6,0)/6/24,G1792+ROUNDUP(VLOOKUP(D1793,Feuil2!$B$2:$C$250,2,FALSE)*6,0)/6/24+$I$1),G1792+(11/12/24)),"")</f>
    </nc>
  </rcc>
  <rrc rId="3818" sId="2" ref="A1807:XFD1807" action="insertRow">
    <undo index="65535" exp="area" ref3D="1" dr="$F$1:$F$1048576" dn="Z_F75A0FC8_0A1B_4DE0_9A32_5143F6752B3E_.wvu.Cols" sId="2"/>
  </rrc>
  <rfmt sheetId="2" sqref="B1807:F1807">
    <dxf>
      <fill>
        <patternFill>
          <bgColor theme="4" tint="0.39997558519241921"/>
        </patternFill>
      </fill>
    </dxf>
  </rfmt>
  <rcc rId="3819" sId="2">
    <nc r="C1807" t="inlineStr">
      <is>
        <t>ESSAIS CONTRALOAD</t>
      </is>
    </nc>
  </rcc>
  <rfmt sheetId="2" sqref="C1807">
    <dxf>
      <alignment wrapText="0"/>
    </dxf>
  </rfmt>
  <rfmt sheetId="2" sqref="C1807" start="0" length="2147483647">
    <dxf>
      <font>
        <b/>
      </font>
    </dxf>
  </rfmt>
  <rfmt sheetId="2" sqref="C1807" start="0" length="2147483647">
    <dxf>
      <font>
        <color rgb="FFFF0000"/>
      </font>
    </dxf>
  </rfmt>
  <rfmt sheetId="2" sqref="G1807" start="0" length="0">
    <dxf>
      <font>
        <b val="0"/>
        <sz val="12"/>
        <name val="MS Sans Serif"/>
      </font>
      <fill>
        <patternFill patternType="solid">
          <bgColor indexed="13"/>
        </patternFill>
      </fill>
      <border outline="0">
        <top/>
      </border>
    </dxf>
  </rfmt>
  <rcc rId="3820" sId="2" numFmtId="23">
    <nc r="G1807">
      <v>43699.458333333336</v>
    </nc>
  </rcc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Feuil2!$B$1:$C$207</formula>
    <oldFormula>Feuil2!$B$1:$C$207</oldFormula>
  </rdn>
  <rcv guid="{FC7BEBEA-9A89-4726-BCEF-101025680359}" action="add"/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25" sId="2">
    <nc r="G1815">
      <f>IFERROR(IF(ISERROR(SEARCH("dfgg",$B1814)),IF(H1815="",G1814+ROUNDUP(VLOOKUP(D1815,Feuil2!$B$2:$C$250,2,FALSE)*6,0)/6/24,G1814+ROUNDUP(VLOOKUP(D1815,Feuil2!$B$2:$C$250,2,FALSE)*6,0)/6/24+$I$1),G1814+(11/12/24)),"")</f>
    </nc>
  </rcc>
  <rcc rId="3826" sId="2">
    <nc r="G1816">
      <f>IFERROR(IF(ISERROR(SEARCH("dfgg",$B1815)),IF(H1816="",G1815+ROUNDUP(VLOOKUP(D1816,Feuil2!$B$2:$C$250,2,FALSE)*6,0)/6/24,G1815+ROUNDUP(VLOOKUP(D1816,Feuil2!$B$2:$C$250,2,FALSE)*6,0)/6/24+$I$1),G1815+(11/12/24)),"")</f>
    </nc>
  </rcc>
  <rcc rId="3827" sId="2">
    <nc r="G1817">
      <f>IFERROR(IF(ISERROR(SEARCH("dfgg",$B1816)),IF(H1817="",G1816+ROUNDUP(VLOOKUP(D1817,Feuil2!$B$2:$C$250,2,FALSE)*6,0)/6/24,G1816+ROUNDUP(VLOOKUP(D1817,Feuil2!$B$2:$C$250,2,FALSE)*6,0)/6/24+$I$1),G1816+(11/12/24)),"")</f>
    </nc>
  </rcc>
  <rcc rId="3828" sId="2">
    <nc r="G1818">
      <f>IFERROR(IF(ISERROR(SEARCH("dfgg",$B1817)),IF(H1818="",G1817+ROUNDUP(VLOOKUP(D1818,Feuil2!$B$2:$C$250,2,FALSE)*6,0)/6/24,G1817+ROUNDUP(VLOOKUP(D1818,Feuil2!$B$2:$C$250,2,FALSE)*6,0)/6/24+$I$1),G1817+(11/12/24)),"")</f>
    </nc>
  </rcc>
  <rcc rId="3829" sId="3">
    <nc r="B208">
      <v>22000672</v>
    </nc>
  </rcc>
  <rcc rId="3830" sId="3">
    <nc r="C208">
      <v>2.5</v>
    </nc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31" sId="2">
    <nc r="H1798" t="inlineStr">
      <is>
        <t>[DANGÉ]</t>
      </is>
    </nc>
  </rcc>
  <rcc rId="3832" sId="2">
    <nc r="H1799" t="inlineStr">
      <is>
        <t>[DANGÉ]</t>
      </is>
    </nc>
  </rcc>
  <rcc rId="3833" sId="2">
    <nc r="H1800" t="inlineStr">
      <is>
        <t>[DANGÉ]</t>
      </is>
    </nc>
  </rcc>
  <rrc rId="3834" sId="2" ref="A1816:XFD1816" action="insertRow">
    <undo index="65535" exp="area" ref3D="1" dr="$F$1:$F$1048576" dn="Z_F75A0FC8_0A1B_4DE0_9A32_5143F6752B3E_.wvu.Cols" sId="2"/>
  </rrc>
  <rfmt sheetId="2" sqref="B1816" start="0" length="0">
    <dxf>
      <font>
        <b/>
        <sz val="12"/>
        <color rgb="FFFF0000"/>
        <name val="MS Sans Serif"/>
      </font>
      <fill>
        <patternFill>
          <bgColor theme="4" tint="0.59999389629810485"/>
        </patternFill>
      </fill>
    </dxf>
  </rfmt>
  <rfmt sheetId="2" sqref="C1816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border outline="0">
        <bottom/>
      </border>
    </dxf>
  </rfmt>
  <rcc rId="3835" sId="2" odxf="1" dxf="1">
    <nc r="D1816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  <border outline="0">
        <bottom/>
      </border>
    </ndxf>
  </rcc>
  <rfmt sheetId="2" sqref="E1816" start="0" length="0">
    <dxf>
      <fill>
        <patternFill>
          <bgColor theme="4" tint="0.59999389629810485"/>
        </patternFill>
      </fill>
      <border outline="0">
        <bottom/>
      </border>
    </dxf>
  </rfmt>
  <rfmt sheetId="2" sqref="F1816" start="0" length="0">
    <dxf>
      <fill>
        <patternFill patternType="solid">
          <bgColor theme="4" tint="0.59999389629810485"/>
        </patternFill>
      </fill>
      <border outline="0">
        <bottom/>
      </border>
    </dxf>
  </rfmt>
  <rfmt sheetId="2" sqref="H1816" start="0" length="0">
    <dxf>
      <numFmt numFmtId="0" formatCode="General"/>
    </dxf>
  </rfmt>
  <rcc rId="3836" sId="2">
    <nc r="J1816" t="inlineStr">
      <is>
        <t/>
      </is>
    </nc>
  </rcc>
  <rcc rId="3837" sId="2">
    <nc r="K1816" t="inlineStr">
      <is>
        <t/>
      </is>
    </nc>
  </rcc>
  <rfmt sheetId="2" sqref="L1816" start="0" length="0">
    <dxf>
      <numFmt numFmtId="19" formatCode="dd/mm/yyyy"/>
    </dxf>
  </rfmt>
  <rrc rId="3838" sId="2" ref="A1819:XFD1819" action="insertRow">
    <undo index="65535" exp="area" ref3D="1" dr="$F$1:$F$1048576" dn="Z_F75A0FC8_0A1B_4DE0_9A32_5143F6752B3E_.wvu.Cols" sId="2"/>
  </rrc>
  <rfmt sheetId="2" sqref="B1819" start="0" length="0">
    <dxf>
      <font>
        <b/>
        <sz val="12"/>
        <color rgb="FFFF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C1819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cc rId="3839" sId="2" odxf="1" dxf="1">
    <nc r="D1819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odxf>
    <n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ndxf>
  </rcc>
  <rfmt sheetId="2" sqref="E1819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F1819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  <border outline="0">
        <bottom/>
      </border>
    </dxf>
  </rfmt>
  <rfmt sheetId="2" sqref="I1819" start="0" length="0">
    <dxf>
      <font>
        <sz val="12"/>
        <name val="MS Sans Serif"/>
      </font>
    </dxf>
  </rfmt>
  <rcc rId="3840" sId="2">
    <nc r="H1820" t="inlineStr">
      <is>
        <t>selon timing 
SEAUX [DANGÉ]</t>
      </is>
    </nc>
  </rcc>
  <rcc rId="3841" sId="2">
    <nc r="G1816">
      <f>IFERROR(IF(ISERROR(SEARCH("dfgg",$B1815)),IF(H1816="",G1815+ROUNDUP(VLOOKUP(D1816,Feuil2!$B$2:$C$250,2,FALSE)*6,0)/6/24,G1815+ROUNDUP(VLOOKUP(D1816,Feuil2!$B$2:$C$250,2,FALSE)*6,0)/6/24+$I$1),G1815+(11/12/24)),"")</f>
    </nc>
  </rcc>
  <rcc rId="3842" sId="2">
    <oc r="G1817">
      <f>IFERROR(IF(ISERROR(SEARCH("dfgg",$B1815)),IF(H1817="",G1815+ROUNDUP(VLOOKUP(D1817,Feuil2!$B$2:$C$250,2,FALSE)*6,0)/6/24,G1815+ROUNDUP(VLOOKUP(D1817,Feuil2!$B$2:$C$250,2,FALSE)*6,0)/6/24+$I$1),G1815+(11/12/24)),"")</f>
    </oc>
    <nc r="G1817">
      <f>IFERROR(IF(ISERROR(SEARCH("dfgg",$B1816)),IF(H1817="",G1816+ROUNDUP(VLOOKUP(D1817,Feuil2!$B$2:$C$250,2,FALSE)*6,0)/6/24,G1816+ROUNDUP(VLOOKUP(D1817,Feuil2!$B$2:$C$250,2,FALSE)*6,0)/6/24+$I$1),G1816+(11/12/24)),"")</f>
    </nc>
  </rcc>
  <rcc rId="3843" sId="2">
    <oc r="G1818">
      <f>IFERROR(IF(ISERROR(SEARCH("dfgg",$B1817)),IF(H1818="",G1817+ROUNDUP(VLOOKUP(D1818,Feuil2!$B$2:$C$250,2,FALSE)*6,0)/6/24,G1817+ROUNDUP(VLOOKUP(D1818,Feuil2!$B$2:$C$250,2,FALSE)*6,0)/6/24+$I$1),G1817+(11/12/24)),"")</f>
    </oc>
    <nc r="G1818">
      <f>IFERROR(IF(ISERROR(SEARCH("dfgg",$B1817)),IF(H1818="",G1817+ROUNDUP(VLOOKUP(D1818,Feuil2!$B$2:$C$250,2,FALSE)*6,0)/6/24,G1817+ROUNDUP(VLOOKUP(D1818,Feuil2!$B$2:$C$250,2,FALSE)*6,0)/6/24+$I$1),G1817+(11/12/24)),"")</f>
    </nc>
  </rcc>
  <rcc rId="3844" sId="2">
    <nc r="G1819">
      <f>IFERROR(IF(ISERROR(SEARCH("dfgg",$B1818)),IF(H1819="",G1818+ROUNDUP(VLOOKUP(D1819,Feuil2!$B$2:$C$250,2,FALSE)*6,0)/6/24,G1818+ROUNDUP(VLOOKUP(D1819,Feuil2!$B$2:$C$250,2,FALSE)*6,0)/6/24+$I$1),G1818+(11/12/24)),"")</f>
    </nc>
  </rcc>
  <rcc rId="3845" sId="2">
    <oc r="G1820">
      <f>IFERROR(IF(ISERROR(SEARCH("dfgg",$B1818)),IF(H1820="",G1818+ROUNDUP(VLOOKUP(D1820,Feuil2!$B$2:$C$250,2,FALSE)*6,0)/6/24,G1818+ROUNDUP(VLOOKUP(D1820,Feuil2!$B$2:$C$250,2,FALSE)*6,0)/6/24+$I$1),G1818+(11/12/24)),"")</f>
    </oc>
    <nc r="G1820">
      <f>IFERROR(IF(ISERROR(SEARCH("dfgg",$B1819)),IF(H1820="",G1819+ROUNDUP(VLOOKUP(D1820,Feuil2!$B$2:$C$250,2,FALSE)*6,0)/6/24,G1819+ROUNDUP(VLOOKUP(D1820,Feuil2!$B$2:$C$250,2,FALSE)*6,0)/6/24+$I$1),G1819+(11/12/24)),"")</f>
    </nc>
  </rcc>
  <rrc rId="3846" sId="2" ref="A1791:XFD1791" action="insertRow">
    <undo index="65535" exp="area" ref3D="1" dr="$F$1:$F$1048576" dn="Z_F75A0FC8_0A1B_4DE0_9A32_5143F6752B3E_.wvu.Cols" sId="2"/>
  </rrc>
  <rm rId="3847" sheetId="2" source="A1794:XFD1794" destination="A1791:XFD1791" sourceSheetId="2">
    <rfmt sheetId="2" xfDxf="1" sqref="A1791:XFD1791" start="0" length="0">
      <dxf>
        <alignment horizontal="center" vertical="center"/>
      </dxf>
    </rfmt>
    <rfmt sheetId="2" sqref="A179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91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91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791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791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791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791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91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91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91" start="0" length="0">
      <dxf>
        <numFmt numFmtId="167" formatCode="dd\.mm\.yyyy;@"/>
      </dxf>
    </rfmt>
  </rm>
  <rrc rId="3848" sId="2" ref="A1794:XFD1794" action="deleteRow">
    <undo index="65535" exp="area" ref3D="1" dr="$F$1:$F$1048576" dn="Z_F75A0FC8_0A1B_4DE0_9A32_5143F6752B3E_.wvu.Cols" sId="2"/>
    <rfmt sheetId="2" xfDxf="1" sqref="A1794:XFD1794" start="0" length="0">
      <dxf>
        <alignment horizontal="center" vertical="center"/>
      </dxf>
    </rfmt>
    <rfmt sheetId="2" sqref="A179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94" start="0" length="0">
      <dxf>
        <font>
          <sz val="10"/>
          <color auto="1"/>
          <name val="MS Sans Serif"/>
          <family val="2"/>
          <scheme val="none"/>
        </font>
      </dxf>
    </rfmt>
    <rfmt sheetId="2" sqref="C1794" start="0" length="0">
      <dxf>
        <alignment horizontal="general" vertical="bottom"/>
      </dxf>
    </rfmt>
    <rfmt sheetId="2" sqref="D1794" start="0" length="0">
      <dxf>
        <font>
          <sz val="10"/>
          <color auto="1"/>
          <name val="MS Sans Serif"/>
          <family val="2"/>
          <scheme val="none"/>
        </font>
      </dxf>
    </rfmt>
    <rfmt sheetId="2" sqref="E1794" start="0" length="0">
      <dxf>
        <font>
          <sz val="10"/>
          <color auto="1"/>
          <name val="MS Sans Serif"/>
          <family val="2"/>
          <scheme val="none"/>
        </font>
      </dxf>
    </rfmt>
    <rfmt sheetId="2" sqref="F1794" start="0" length="0">
      <dxf>
        <font>
          <sz val="10"/>
          <color auto="1"/>
          <name val="MS Sans Serif"/>
          <family val="2"/>
          <scheme val="none"/>
        </font>
      </dxf>
    </rfmt>
    <rfmt sheetId="2" sqref="G1794" start="0" length="0">
      <dxf>
        <font>
          <sz val="10"/>
          <color auto="1"/>
          <name val="MS Sans Serif"/>
          <family val="2"/>
          <scheme val="none"/>
        </font>
      </dxf>
    </rfmt>
    <rfmt sheetId="2" sqref="H1794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94" start="0" length="0">
      <dxf>
        <numFmt numFmtId="167" formatCode="dd\.mm\.yyyy;@"/>
      </dxf>
    </rfmt>
  </rrc>
  <rrc rId="3849" sId="2" ref="A1792:XFD1792" action="insertRow">
    <undo index="65535" exp="area" ref3D="1" dr="$F$1:$F$1048576" dn="Z_F75A0FC8_0A1B_4DE0_9A32_5143F6752B3E_.wvu.Cols" sId="2"/>
  </rrc>
  <rfmt sheetId="2" sqref="B1792" start="0" length="0">
    <dxf>
      <font>
        <b/>
        <sz val="12"/>
        <color rgb="FFFF0000"/>
        <name val="MS Sans Serif"/>
      </font>
      <fill>
        <patternFill>
          <bgColor theme="4" tint="0.59999389629810485"/>
        </patternFill>
      </fill>
    </dxf>
  </rfmt>
  <rfmt sheetId="2" sqref="C1792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border outline="0">
        <bottom/>
      </border>
    </dxf>
  </rfmt>
  <rcc rId="3850" sId="2" odxf="1" dxf="1">
    <nc r="D1792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  <border outline="0">
        <bottom/>
      </border>
    </ndxf>
  </rcc>
  <rfmt sheetId="2" sqref="E1792" start="0" length="0">
    <dxf>
      <fill>
        <patternFill>
          <bgColor theme="4" tint="0.59999389629810485"/>
        </patternFill>
      </fill>
      <border outline="0">
        <bottom/>
      </border>
    </dxf>
  </rfmt>
  <rfmt sheetId="2" sqref="F1792" start="0" length="0">
    <dxf>
      <fill>
        <patternFill patternType="solid">
          <bgColor theme="4" tint="0.59999389629810485"/>
        </patternFill>
      </fill>
      <border outline="0">
        <bottom/>
      </border>
    </dxf>
  </rfmt>
  <rfmt sheetId="2" sqref="H1792" start="0" length="0">
    <dxf>
      <numFmt numFmtId="0" formatCode="General"/>
    </dxf>
  </rfmt>
  <rcc rId="3851" sId="2">
    <nc r="J1792" t="inlineStr">
      <is>
        <t/>
      </is>
    </nc>
  </rcc>
  <rcc rId="3852" sId="2">
    <nc r="K1792" t="inlineStr">
      <is>
        <t/>
      </is>
    </nc>
  </rcc>
  <rfmt sheetId="2" sqref="L1792" start="0" length="0">
    <dxf>
      <numFmt numFmtId="19" formatCode="dd/mm/yyyy"/>
    </dxf>
  </rfmt>
  <rrc rId="3853" sId="2" ref="A1794:XFD1794" action="insertRow">
    <undo index="65535" exp="area" ref3D="1" dr="$F$1:$F$1048576" dn="Z_F75A0FC8_0A1B_4DE0_9A32_5143F6752B3E_.wvu.Cols" sId="2"/>
  </rrc>
  <rfmt sheetId="2" sqref="B1794" start="0" length="0">
    <dxf>
      <font>
        <b/>
        <sz val="12"/>
        <color rgb="FFFF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C1794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cc rId="3854" sId="2" odxf="1" dxf="1">
    <nc r="D1794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odxf>
    <n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ndxf>
  </rcc>
  <rfmt sheetId="2" sqref="E1794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F1794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  <border outline="0">
        <bottom/>
      </border>
    </dxf>
  </rfmt>
  <rfmt sheetId="2" sqref="I1794" start="0" length="0">
    <dxf>
      <font>
        <sz val="12"/>
        <name val="MS Sans Serif"/>
      </font>
    </dxf>
  </rfmt>
  <rcc rId="3855" sId="2">
    <oc r="G1791">
      <f>IFERROR(IF(ISERROR(SEARCH("dfgg",$B1795)),IF(H1791="",G1795+ROUNDUP(VLOOKUP(D1791,Feuil2!$B$2:$C$250,2,FALSE)*6,0)/6/24,G1795+ROUNDUP(VLOOKUP(D1791,Feuil2!$B$2:$C$250,2,FALSE)*6,0)/6/24+$I$1),G1795+(11/12/24)),"")</f>
    </oc>
    <nc r="G1791">
      <f>IFERROR(IF(ISERROR(SEARCH("dfgg",$B1790)),IF(H1791="",G1790+ROUNDUP(VLOOKUP(D1791,Feuil2!$B$2:$C$250,2,FALSE)*6,0)/6/24,G1790+ROUNDUP(VLOOKUP(D1791,Feuil2!$B$2:$C$250,2,FALSE)*6,0)/6/24+$I$1),G1790+(11/12/24)),"")</f>
    </nc>
  </rcc>
  <rcc rId="3856" sId="2">
    <nc r="G1792">
      <f>IFERROR(IF(ISERROR(SEARCH("dfgg",$B1791)),IF(H1792="",G1791+ROUNDUP(VLOOKUP(D1792,Feuil2!$B$2:$C$250,2,FALSE)*6,0)/6/24,G1791+ROUNDUP(VLOOKUP(D1792,Feuil2!$B$2:$C$250,2,FALSE)*6,0)/6/24+$I$1),G1791+(11/12/24)),"")</f>
    </nc>
  </rcc>
  <rcc rId="3857" sId="2">
    <oc r="G1793">
      <f>IFERROR(IF(ISERROR(SEARCH("dfgg",$B1790)),IF(H1793="",G1790+ROUNDUP(VLOOKUP(D1793,Feuil2!$B$2:$C$250,2,FALSE)*6,0)/6/24,G1790+ROUNDUP(VLOOKUP(D1793,Feuil2!$B$2:$C$250,2,FALSE)*6,0)/6/24+$I$1),G1790+(11/12/24)),"")</f>
    </oc>
    <nc r="G1793">
      <f>IFERROR(IF(ISERROR(SEARCH("dfgg",$B1792)),IF(H1793="",G1792+ROUNDUP(VLOOKUP(D1793,Feuil2!$B$2:$C$250,2,FALSE)*6,0)/6/24,G1792+ROUNDUP(VLOOKUP(D1793,Feuil2!$B$2:$C$250,2,FALSE)*6,0)/6/24+$I$1),G1792+(11/12/24)),"")</f>
    </nc>
  </rcc>
  <rcc rId="3858" sId="2">
    <nc r="G1794">
      <f>IFERROR(IF(ISERROR(SEARCH("dfgg",$B1793)),IF(H1794="",G1793+ROUNDUP(VLOOKUP(D1794,Feuil2!$B$2:$C$250,2,FALSE)*6,0)/6/24,G1793+ROUNDUP(VLOOKUP(D1794,Feuil2!$B$2:$C$250,2,FALSE)*6,0)/6/24+$I$1),G1793+(11/12/24)),"")</f>
    </nc>
  </rcc>
  <rcc rId="3859" sId="2">
    <oc r="G1795">
      <f>IFERROR(IF(ISERROR(SEARCH("dfgg",$B1793)),IF(H1795="",G1793+ROUNDUP(VLOOKUP(D1795,Feuil2!$B$2:$C$250,2,FALSE)*6,0)/6/24,G1793+ROUNDUP(VLOOKUP(D1795,Feuil2!$B$2:$C$250,2,FALSE)*6,0)/6/24+$I$1),G1793+(11/12/24)),"")</f>
    </oc>
    <nc r="G1795">
      <f>IFERROR(IF(ISERROR(SEARCH("dfgg",$B1794)),IF(H1795="",G1794+ROUNDUP(VLOOKUP(D1795,Feuil2!$B$2:$C$250,2,FALSE)*6,0)/6/24,G1794+ROUNDUP(VLOOKUP(D1795,Feuil2!$B$2:$C$250,2,FALSE)*6,0)/6/24+$I$1),G1794+(11/12/24)),"")</f>
    </nc>
  </rcc>
  <rrc rId="3860" sId="2" ref="A1784:XFD1784" action="insertRow">
    <undo index="65535" exp="area" ref3D="1" dr="$F$1:$F$1048576" dn="Z_F75A0FC8_0A1B_4DE0_9A32_5143F6752B3E_.wvu.Cols" sId="2"/>
  </rrc>
  <rfmt sheetId="2" sqref="B1784" start="0" length="0">
    <dxf>
      <font>
        <b/>
        <sz val="12"/>
        <color rgb="FFFF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C1784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cc rId="3861" sId="2" odxf="1" dxf="1">
    <nc r="D1784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odxf>
    <n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ndxf>
  </rcc>
  <rfmt sheetId="2" sqref="E1784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F1784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  <border outline="0">
        <bottom/>
      </border>
    </dxf>
  </rfmt>
  <rfmt sheetId="2" sqref="I1784" start="0" length="0">
    <dxf>
      <font>
        <sz val="12"/>
        <name val="MS Sans Serif"/>
      </font>
    </dxf>
  </rfmt>
  <rrc rId="3862" sId="2" ref="A1786:XFD1786" action="insertRow">
    <undo index="65535" exp="area" ref3D="1" dr="$F$1:$F$1048576" dn="Z_F75A0FC8_0A1B_4DE0_9A32_5143F6752B3E_.wvu.Cols" sId="2"/>
  </rrc>
  <rfmt sheetId="2" sqref="B1786" start="0" length="0">
    <dxf>
      <font>
        <b/>
        <sz val="12"/>
        <color rgb="FFFF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C1786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cc rId="3863" sId="2" odxf="1" dxf="1">
    <nc r="D1786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odxf>
    <n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ndxf>
  </rcc>
  <rfmt sheetId="2" sqref="E1786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F1786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  <border outline="0">
        <bottom/>
      </border>
    </dxf>
  </rfmt>
  <rfmt sheetId="2" sqref="I1786" start="0" length="0">
    <dxf>
      <font>
        <sz val="12"/>
        <name val="MS Sans Serif"/>
      </font>
    </dxf>
  </rfmt>
  <rrc rId="3864" sId="2" ref="A1788:XFD1788" action="insertRow">
    <undo index="65535" exp="area" ref3D="1" dr="$F$1:$F$1048576" dn="Z_F75A0FC8_0A1B_4DE0_9A32_5143F6752B3E_.wvu.Cols" sId="2"/>
  </rrc>
  <rfmt sheetId="2" sqref="B1788" start="0" length="0">
    <dxf>
      <font>
        <b/>
        <sz val="12"/>
        <color rgb="FFFF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C1788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cc rId="3865" sId="2" odxf="1" dxf="1">
    <nc r="D1788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odxf>
    <n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ndxf>
  </rcc>
  <rfmt sheetId="2" sqref="E1788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F1788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  <border outline="0">
        <bottom/>
      </border>
    </dxf>
  </rfmt>
  <rfmt sheetId="2" sqref="I1788" start="0" length="0">
    <dxf>
      <font>
        <sz val="12"/>
        <name val="MS Sans Serif"/>
      </font>
    </dxf>
  </rfmt>
  <rcc rId="3866" sId="2">
    <nc r="G1784">
      <f>IFERROR(IF(ISERROR(SEARCH("dfgg",$B1783)),IF(H1784="",G1782+ROUNDUP(VLOOKUP(D1784,Feuil2!$B$2:$C$250,2,FALSE)*6,0)/6/24,G1782+ROUNDUP(VLOOKUP(D1784,Feuil2!$B$2:$C$250,2,FALSE)*6,0)/6/24+$I$1),G1782+(11/12/24)),"")</f>
    </nc>
  </rcc>
  <rcc rId="3867" sId="2">
    <oc r="G1785">
      <f>IFERROR(IF(ISERROR(SEARCH("dfgg",$B1783)),IF(H1785="",G1782+ROUNDUP(VLOOKUP(D1785,Feuil2!$B$2:$C$250,2,FALSE)*6,0)/6/24,G1782+ROUNDUP(VLOOKUP(D1785,Feuil2!$B$2:$C$250,2,FALSE)*6,0)/6/24+$I$1),G1782+(11/12/24)),"")</f>
    </oc>
    <nc r="G1785">
      <f>IFERROR(IF(ISERROR(SEARCH("dfgg",$B1784)),IF(H1785="",G1784+ROUNDUP(VLOOKUP(D1785,Feuil2!$B$2:$C$250,2,FALSE)*6,0)/6/24,G1784+ROUNDUP(VLOOKUP(D1785,Feuil2!$B$2:$C$250,2,FALSE)*6,0)/6/24+$I$1),G1784+(11/12/24)),"")</f>
    </nc>
  </rcc>
  <rcc rId="3868" sId="2">
    <nc r="G1786">
      <f>IFERROR(IF(ISERROR(SEARCH("dfgg",$B1785)),IF(H1786="",G1785+ROUNDUP(VLOOKUP(D1786,Feuil2!$B$2:$C$250,2,FALSE)*6,0)/6/24,G1785+ROUNDUP(VLOOKUP(D1786,Feuil2!$B$2:$C$250,2,FALSE)*6,0)/6/24+$I$1),G1785+(11/12/24)),"")</f>
    </nc>
  </rcc>
  <rcc rId="3869" sId="2">
    <oc r="G1787">
      <f>IFERROR(IF(ISERROR(SEARCH("dfgg",$B1785)),IF(H1787="",G1785+ROUNDUP(VLOOKUP(D1787,Feuil2!$B$2:$C$250,2,FALSE)*6,0)/6/24,G1785+ROUNDUP(VLOOKUP(D1787,Feuil2!$B$2:$C$250,2,FALSE)*6,0)/6/24+$I$1),G1785+(11/12/24)),"")</f>
    </oc>
    <nc r="G1787">
      <f>IFERROR(IF(ISERROR(SEARCH("dfgg",$B1786)),IF(H1787="",G1786+ROUNDUP(VLOOKUP(D1787,Feuil2!$B$2:$C$250,2,FALSE)*6,0)/6/24,G1786+ROUNDUP(VLOOKUP(D1787,Feuil2!$B$2:$C$250,2,FALSE)*6,0)/6/24+$I$1),G1786+(11/12/24)),"")</f>
    </nc>
  </rcc>
  <rcc rId="3870" sId="2">
    <nc r="G1788">
      <f>IFERROR(IF(ISERROR(SEARCH("dfgg",$B1787)),IF(H1788="",G1787+ROUNDUP(VLOOKUP(D1788,Feuil2!$B$2:$C$250,2,FALSE)*6,0)/6/24,G1787+ROUNDUP(VLOOKUP(D1788,Feuil2!$B$2:$C$250,2,FALSE)*6,0)/6/24+$I$1),G1787+(11/12/24)),"")</f>
    </nc>
  </rcc>
  <rcc rId="3871" sId="2">
    <oc r="G1789">
      <f>IFERROR(IF(ISERROR(SEARCH("dfgg",$B1787)),IF(H1789="",G1787+ROUNDUP(VLOOKUP(D1789,Feuil2!$B$2:$C$250,2,FALSE)*6,0)/6/24,G1787+ROUNDUP(VLOOKUP(D1789,Feuil2!$B$2:$C$250,2,FALSE)*6,0)/6/24+$I$1),G1787+(11/12/24)),"")</f>
    </oc>
    <nc r="G1789">
      <f>IFERROR(IF(ISERROR(SEARCH("dfgg",$B1788)),IF(H1789="",G1788+ROUNDUP(VLOOKUP(D1789,Feuil2!$B$2:$C$250,2,FALSE)*6,0)/6/24,G1788+ROUNDUP(VLOOKUP(D1789,Feuil2!$B$2:$C$250,2,FALSE)*6,0)/6/24+$I$1),G1788+(11/12/24)),"")</f>
    </nc>
  </rcc>
  <rfmt sheetId="2" sqref="B1812:F1812">
    <dxf>
      <fill>
        <patternFill>
          <bgColor theme="7" tint="0.39997558519241921"/>
        </patternFill>
      </fill>
    </dxf>
  </rfmt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Feuil2!$B$1:$C$207</formula>
    <oldFormula>Feuil2!$B$1:$C$207</oldFormula>
  </rdn>
  <rcv guid="{FC7BEBEA-9A89-4726-BCEF-101025680359}" action="add"/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1817:XFD1817 A1807:XFD1807 A1800:XFD1800 A1791:XFD1791">
    <dxf>
      <fill>
        <patternFill>
          <bgColor theme="0"/>
        </patternFill>
      </fill>
    </dxf>
  </rfmt>
  <rrc rId="3876" sId="2" ref="A1797:XFD1797" action="insertRow">
    <undo index="65535" exp="area" ref3D="1" dr="$F$1:$F$1048576" dn="Z_F75A0FC8_0A1B_4DE0_9A32_5143F6752B3E_.wvu.Cols" sId="2"/>
  </rrc>
  <rcc rId="3877" sId="2">
    <nc r="B1797" t="inlineStr">
      <is>
        <t>Enrob Buche Chocolat PALL</t>
      </is>
    </nc>
  </rcc>
  <rcc rId="3878" sId="2">
    <nc r="D1797">
      <v>22000071</v>
    </nc>
  </rcc>
  <rcc rId="3879" sId="2">
    <nc r="E1797">
      <v>600</v>
    </nc>
  </rcc>
  <rm rId="3880" sheetId="2" source="H1796" destination="H1797" sourceSheetId="2">
    <rfmt sheetId="2" sqref="H179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3881" sId="2">
    <nc r="J1797" t="inlineStr">
      <is>
        <t>21.08.2019</t>
      </is>
    </nc>
  </rcc>
  <rcc rId="3882" sId="2">
    <nc r="K1797" t="inlineStr">
      <is>
        <t>PL001</t>
      </is>
    </nc>
  </rcc>
  <rrc rId="3883" sId="2" ref="A1798:XFD1802" action="insertRow">
    <undo index="65535" exp="area" ref3D="1" dr="$F$1:$F$1048576" dn="Z_F75A0FC8_0A1B_4DE0_9A32_5143F6752B3E_.wvu.Cols" sId="2"/>
  </rrc>
  <rm rId="3884" sheetId="2" source="A1785:XFD1789" destination="A1798:XFD1802" sourceSheetId="2">
    <rfmt sheetId="2" xfDxf="1" sqref="A1798:XFD1798" start="0" length="0">
      <dxf>
        <alignment horizontal="center" vertical="center"/>
      </dxf>
    </rfmt>
    <rfmt sheetId="2" xfDxf="1" sqref="A1799:XFD1799" start="0" length="0">
      <dxf>
        <alignment horizontal="center" vertical="center"/>
      </dxf>
    </rfmt>
    <rfmt sheetId="2" xfDxf="1" sqref="A1800:XFD1800" start="0" length="0">
      <dxf>
        <alignment horizontal="center" vertical="center"/>
      </dxf>
    </rfmt>
    <rfmt sheetId="2" xfDxf="1" sqref="A1801:XFD1801" start="0" length="0">
      <dxf>
        <alignment horizontal="center" vertical="center"/>
      </dxf>
    </rfmt>
    <rfmt sheetId="2" xfDxf="1" sqref="A1802:XFD1802" start="0" length="0">
      <dxf>
        <alignment horizontal="center" vertical="center"/>
      </dxf>
    </rfmt>
    <rfmt sheetId="2" sqref="A179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798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79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79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79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79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798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79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98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98" start="0" length="0">
      <dxf>
        <numFmt numFmtId="167" formatCode="dd\.mm\.yyyy;@"/>
      </dxf>
    </rfmt>
    <rfmt sheetId="2" sqref="A179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799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799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799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799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799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799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799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99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99" start="0" length="0">
      <dxf>
        <numFmt numFmtId="167" formatCode="dd\.mm\.yyyy;@"/>
      </dxf>
    </rfmt>
    <rfmt sheetId="2" sqref="A180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00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800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800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800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800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800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800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00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00" start="0" length="0">
      <dxf>
        <numFmt numFmtId="167" formatCode="dd\.mm\.yyyy;@"/>
      </dxf>
    </rfmt>
    <rfmt sheetId="2" sqref="A180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01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801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801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801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801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801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801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01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01" start="0" length="0">
      <dxf>
        <numFmt numFmtId="167" formatCode="dd\.mm\.yyyy;@"/>
      </dxf>
    </rfmt>
    <rfmt sheetId="2" sqref="A180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02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802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802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802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80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802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80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0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02" start="0" length="0">
      <dxf>
        <numFmt numFmtId="167" formatCode="dd\.mm\.yyyy;@"/>
      </dxf>
    </rfmt>
  </rm>
  <rrc rId="3885" sId="2" ref="A1785:XFD1785" action="deleteRow">
    <undo index="65535" exp="area" ref3D="1" dr="$F$1:$F$1048576" dn="Z_F75A0FC8_0A1B_4DE0_9A32_5143F6752B3E_.wvu.Cols" sId="2"/>
    <rfmt sheetId="2" xfDxf="1" sqref="A1785:XFD1785" start="0" length="0">
      <dxf>
        <alignment horizontal="center" vertical="center"/>
      </dxf>
    </rfmt>
    <rfmt sheetId="2" sqref="A178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85" start="0" length="0">
      <dxf>
        <font>
          <sz val="10"/>
          <color auto="1"/>
          <name val="MS Sans Serif"/>
          <family val="2"/>
          <scheme val="none"/>
        </font>
      </dxf>
    </rfmt>
    <rfmt sheetId="2" sqref="C1785" start="0" length="0">
      <dxf>
        <alignment horizontal="general" vertical="bottom"/>
      </dxf>
    </rfmt>
    <rfmt sheetId="2" sqref="D1785" start="0" length="0">
      <dxf>
        <font>
          <sz val="10"/>
          <color auto="1"/>
          <name val="MS Sans Serif"/>
          <family val="2"/>
          <scheme val="none"/>
        </font>
      </dxf>
    </rfmt>
    <rfmt sheetId="2" sqref="E1785" start="0" length="0">
      <dxf>
        <font>
          <sz val="10"/>
          <color auto="1"/>
          <name val="MS Sans Serif"/>
          <family val="2"/>
          <scheme val="none"/>
        </font>
      </dxf>
    </rfmt>
    <rfmt sheetId="2" sqref="F1785" start="0" length="0">
      <dxf>
        <font>
          <sz val="10"/>
          <color auto="1"/>
          <name val="MS Sans Serif"/>
          <family val="2"/>
          <scheme val="none"/>
        </font>
      </dxf>
    </rfmt>
    <rfmt sheetId="2" sqref="G1785" start="0" length="0">
      <dxf>
        <font>
          <sz val="10"/>
          <color auto="1"/>
          <name val="MS Sans Serif"/>
          <family val="2"/>
          <scheme val="none"/>
        </font>
      </dxf>
    </rfmt>
    <rfmt sheetId="2" sqref="H1785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85" start="0" length="0">
      <dxf>
        <numFmt numFmtId="167" formatCode="dd\.mm\.yyyy;@"/>
      </dxf>
    </rfmt>
  </rrc>
  <rrc rId="3886" sId="2" ref="A1785:XFD1785" action="deleteRow">
    <undo index="65535" exp="area" ref3D="1" dr="$F$1:$F$1048576" dn="Z_F75A0FC8_0A1B_4DE0_9A32_5143F6752B3E_.wvu.Cols" sId="2"/>
    <rfmt sheetId="2" xfDxf="1" sqref="A1785:XFD1785" start="0" length="0">
      <dxf>
        <alignment horizontal="center" vertical="center"/>
      </dxf>
    </rfmt>
    <rfmt sheetId="2" sqref="A178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85" start="0" length="0">
      <dxf>
        <font>
          <sz val="10"/>
          <color auto="1"/>
          <name val="MS Sans Serif"/>
          <family val="2"/>
          <scheme val="none"/>
        </font>
      </dxf>
    </rfmt>
    <rfmt sheetId="2" sqref="C1785" start="0" length="0">
      <dxf>
        <alignment horizontal="general" vertical="bottom"/>
      </dxf>
    </rfmt>
    <rfmt sheetId="2" sqref="D1785" start="0" length="0">
      <dxf>
        <font>
          <sz val="10"/>
          <color auto="1"/>
          <name val="MS Sans Serif"/>
          <family val="2"/>
          <scheme val="none"/>
        </font>
      </dxf>
    </rfmt>
    <rfmt sheetId="2" sqref="E1785" start="0" length="0">
      <dxf>
        <font>
          <sz val="10"/>
          <color auto="1"/>
          <name val="MS Sans Serif"/>
          <family val="2"/>
          <scheme val="none"/>
        </font>
      </dxf>
    </rfmt>
    <rfmt sheetId="2" sqref="F1785" start="0" length="0">
      <dxf>
        <font>
          <sz val="10"/>
          <color auto="1"/>
          <name val="MS Sans Serif"/>
          <family val="2"/>
          <scheme val="none"/>
        </font>
      </dxf>
    </rfmt>
    <rfmt sheetId="2" sqref="G1785" start="0" length="0">
      <dxf>
        <font>
          <sz val="10"/>
          <color auto="1"/>
          <name val="MS Sans Serif"/>
          <family val="2"/>
          <scheme val="none"/>
        </font>
      </dxf>
    </rfmt>
    <rfmt sheetId="2" sqref="H1785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85" start="0" length="0">
      <dxf>
        <numFmt numFmtId="167" formatCode="dd\.mm\.yyyy;@"/>
      </dxf>
    </rfmt>
  </rrc>
  <rrc rId="3887" sId="2" ref="A1785:XFD1785" action="deleteRow">
    <undo index="65535" exp="area" ref3D="1" dr="$F$1:$F$1048576" dn="Z_F75A0FC8_0A1B_4DE0_9A32_5143F6752B3E_.wvu.Cols" sId="2"/>
    <rfmt sheetId="2" xfDxf="1" sqref="A1785:XFD1785" start="0" length="0">
      <dxf>
        <alignment horizontal="center" vertical="center"/>
      </dxf>
    </rfmt>
    <rfmt sheetId="2" sqref="A178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85" start="0" length="0">
      <dxf>
        <font>
          <sz val="10"/>
          <color auto="1"/>
          <name val="MS Sans Serif"/>
          <family val="2"/>
          <scheme val="none"/>
        </font>
      </dxf>
    </rfmt>
    <rfmt sheetId="2" sqref="C1785" start="0" length="0">
      <dxf>
        <alignment horizontal="general" vertical="bottom"/>
      </dxf>
    </rfmt>
    <rfmt sheetId="2" sqref="D1785" start="0" length="0">
      <dxf>
        <font>
          <sz val="10"/>
          <color auto="1"/>
          <name val="MS Sans Serif"/>
          <family val="2"/>
          <scheme val="none"/>
        </font>
      </dxf>
    </rfmt>
    <rfmt sheetId="2" sqref="E1785" start="0" length="0">
      <dxf>
        <font>
          <sz val="10"/>
          <color auto="1"/>
          <name val="MS Sans Serif"/>
          <family val="2"/>
          <scheme val="none"/>
        </font>
      </dxf>
    </rfmt>
    <rfmt sheetId="2" sqref="F1785" start="0" length="0">
      <dxf>
        <font>
          <sz val="10"/>
          <color auto="1"/>
          <name val="MS Sans Serif"/>
          <family val="2"/>
          <scheme val="none"/>
        </font>
      </dxf>
    </rfmt>
    <rfmt sheetId="2" sqref="G1785" start="0" length="0">
      <dxf>
        <font>
          <sz val="10"/>
          <color auto="1"/>
          <name val="MS Sans Serif"/>
          <family val="2"/>
          <scheme val="none"/>
        </font>
      </dxf>
    </rfmt>
    <rfmt sheetId="2" sqref="H1785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85" start="0" length="0">
      <dxf>
        <numFmt numFmtId="167" formatCode="dd\.mm\.yyyy;@"/>
      </dxf>
    </rfmt>
  </rrc>
  <rrc rId="3888" sId="2" ref="A1785:XFD1785" action="deleteRow">
    <undo index="65535" exp="area" ref3D="1" dr="$F$1:$F$1048576" dn="Z_F75A0FC8_0A1B_4DE0_9A32_5143F6752B3E_.wvu.Cols" sId="2"/>
    <rfmt sheetId="2" xfDxf="1" sqref="A1785:XFD1785" start="0" length="0">
      <dxf>
        <alignment horizontal="center" vertical="center"/>
      </dxf>
    </rfmt>
    <rfmt sheetId="2" sqref="A178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85" start="0" length="0">
      <dxf>
        <font>
          <sz val="10"/>
          <color auto="1"/>
          <name val="MS Sans Serif"/>
          <family val="2"/>
          <scheme val="none"/>
        </font>
      </dxf>
    </rfmt>
    <rfmt sheetId="2" sqref="C1785" start="0" length="0">
      <dxf>
        <alignment horizontal="general" vertical="bottom"/>
      </dxf>
    </rfmt>
    <rfmt sheetId="2" sqref="D1785" start="0" length="0">
      <dxf>
        <font>
          <sz val="10"/>
          <color auto="1"/>
          <name val="MS Sans Serif"/>
          <family val="2"/>
          <scheme val="none"/>
        </font>
      </dxf>
    </rfmt>
    <rfmt sheetId="2" sqref="E1785" start="0" length="0">
      <dxf>
        <font>
          <sz val="10"/>
          <color auto="1"/>
          <name val="MS Sans Serif"/>
          <family val="2"/>
          <scheme val="none"/>
        </font>
      </dxf>
    </rfmt>
    <rfmt sheetId="2" sqref="F1785" start="0" length="0">
      <dxf>
        <font>
          <sz val="10"/>
          <color auto="1"/>
          <name val="MS Sans Serif"/>
          <family val="2"/>
          <scheme val="none"/>
        </font>
      </dxf>
    </rfmt>
    <rfmt sheetId="2" sqref="G1785" start="0" length="0">
      <dxf>
        <font>
          <sz val="10"/>
          <color auto="1"/>
          <name val="MS Sans Serif"/>
          <family val="2"/>
          <scheme val="none"/>
        </font>
      </dxf>
    </rfmt>
    <rfmt sheetId="2" sqref="H1785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85" start="0" length="0">
      <dxf>
        <numFmt numFmtId="167" formatCode="dd\.mm\.yyyy;@"/>
      </dxf>
    </rfmt>
  </rrc>
  <rrc rId="3889" sId="2" ref="A1785:XFD1785" action="deleteRow">
    <undo index="65535" exp="area" ref3D="1" dr="$F$1:$F$1048576" dn="Z_F75A0FC8_0A1B_4DE0_9A32_5143F6752B3E_.wvu.Cols" sId="2"/>
    <rfmt sheetId="2" xfDxf="1" sqref="A1785:XFD1785" start="0" length="0">
      <dxf>
        <alignment horizontal="center" vertical="center"/>
      </dxf>
    </rfmt>
    <rfmt sheetId="2" sqref="A178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85" start="0" length="0">
      <dxf>
        <font>
          <sz val="10"/>
          <color auto="1"/>
          <name val="MS Sans Serif"/>
          <family val="2"/>
          <scheme val="none"/>
        </font>
      </dxf>
    </rfmt>
    <rfmt sheetId="2" sqref="C1785" start="0" length="0">
      <dxf>
        <alignment horizontal="general" vertical="bottom"/>
      </dxf>
    </rfmt>
    <rfmt sheetId="2" sqref="D1785" start="0" length="0">
      <dxf>
        <font>
          <sz val="10"/>
          <color auto="1"/>
          <name val="MS Sans Serif"/>
          <family val="2"/>
          <scheme val="none"/>
        </font>
      </dxf>
    </rfmt>
    <rfmt sheetId="2" sqref="E1785" start="0" length="0">
      <dxf>
        <font>
          <sz val="10"/>
          <color auto="1"/>
          <name val="MS Sans Serif"/>
          <family val="2"/>
          <scheme val="none"/>
        </font>
      </dxf>
    </rfmt>
    <rfmt sheetId="2" sqref="F1785" start="0" length="0">
      <dxf>
        <font>
          <sz val="10"/>
          <color auto="1"/>
          <name val="MS Sans Serif"/>
          <family val="2"/>
          <scheme val="none"/>
        </font>
      </dxf>
    </rfmt>
    <rfmt sheetId="2" sqref="G1785" start="0" length="0">
      <dxf>
        <font>
          <sz val="10"/>
          <color auto="1"/>
          <name val="MS Sans Serif"/>
          <family val="2"/>
          <scheme val="none"/>
        </font>
      </dxf>
    </rfmt>
    <rfmt sheetId="2" sqref="H1785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85" start="0" length="0">
      <dxf>
        <numFmt numFmtId="167" formatCode="dd\.mm\.yyyy;@"/>
      </dxf>
    </rfmt>
  </rrc>
  <rrc rId="3890" sId="2" ref="A1784:XFD1786" action="insertRow">
    <undo index="65535" exp="area" ref3D="1" dr="$F$1:$F$1048576" dn="Z_F75A0FC8_0A1B_4DE0_9A32_5143F6752B3E_.wvu.Cols" sId="2"/>
  </rrc>
  <rm rId="3891" sheetId="2" source="A1793:XFD1795" destination="A1784:XFD1786" sourceSheetId="2">
    <rfmt sheetId="2" xfDxf="1" sqref="A1784:XFD1784" start="0" length="0">
      <dxf>
        <alignment horizontal="center" vertical="center"/>
      </dxf>
    </rfmt>
    <rfmt sheetId="2" xfDxf="1" sqref="A1785:XFD1785" start="0" length="0">
      <dxf>
        <alignment horizontal="center" vertical="center"/>
      </dxf>
    </rfmt>
    <rfmt sheetId="2" xfDxf="1" sqref="A1786:XFD1786" start="0" length="0">
      <dxf>
        <alignment horizontal="center" vertical="center"/>
      </dxf>
    </rfmt>
    <rfmt sheetId="2" sqref="A178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784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784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784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784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78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784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78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8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4" start="0" length="0">
      <dxf>
        <numFmt numFmtId="167" formatCode="dd\.mm\.yyyy;@"/>
      </dxf>
    </rfmt>
    <rfmt sheetId="2" sqref="A178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785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785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785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785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785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785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785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85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5" start="0" length="0">
      <dxf>
        <numFmt numFmtId="167" formatCode="dd\.mm\.yyyy;@"/>
      </dxf>
    </rfmt>
    <rfmt sheetId="2" sqref="A178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786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786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786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786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78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786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78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86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6" start="0" length="0">
      <dxf>
        <numFmt numFmtId="167" formatCode="dd\.mm\.yyyy;@"/>
      </dxf>
    </rfmt>
  </rm>
  <rrc rId="3892" sId="2" ref="A1793:XFD1793" action="deleteRow">
    <undo index="65535" exp="area" ref3D="1" dr="$F$1:$F$1048576" dn="Z_F75A0FC8_0A1B_4DE0_9A32_5143F6752B3E_.wvu.Cols" sId="2"/>
    <rfmt sheetId="2" xfDxf="1" sqref="A1793:XFD1793" start="0" length="0">
      <dxf>
        <alignment horizontal="center" vertical="center"/>
      </dxf>
    </rfmt>
    <rfmt sheetId="2" sqref="A179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93" start="0" length="0">
      <dxf>
        <font>
          <sz val="10"/>
          <color auto="1"/>
          <name val="MS Sans Serif"/>
          <family val="2"/>
          <scheme val="none"/>
        </font>
      </dxf>
    </rfmt>
    <rfmt sheetId="2" sqref="C1793" start="0" length="0">
      <dxf>
        <alignment horizontal="general" vertical="bottom"/>
      </dxf>
    </rfmt>
    <rfmt sheetId="2" sqref="D1793" start="0" length="0">
      <dxf>
        <font>
          <sz val="10"/>
          <color auto="1"/>
          <name val="MS Sans Serif"/>
          <family val="2"/>
          <scheme val="none"/>
        </font>
      </dxf>
    </rfmt>
    <rfmt sheetId="2" sqref="E1793" start="0" length="0">
      <dxf>
        <font>
          <sz val="10"/>
          <color auto="1"/>
          <name val="MS Sans Serif"/>
          <family val="2"/>
          <scheme val="none"/>
        </font>
      </dxf>
    </rfmt>
    <rfmt sheetId="2" sqref="F1793" start="0" length="0">
      <dxf>
        <font>
          <sz val="10"/>
          <color auto="1"/>
          <name val="MS Sans Serif"/>
          <family val="2"/>
          <scheme val="none"/>
        </font>
      </dxf>
    </rfmt>
    <rfmt sheetId="2" sqref="G1793" start="0" length="0">
      <dxf>
        <font>
          <sz val="10"/>
          <color auto="1"/>
          <name val="MS Sans Serif"/>
          <family val="2"/>
          <scheme val="none"/>
        </font>
      </dxf>
    </rfmt>
    <rfmt sheetId="2" sqref="H1793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93" start="0" length="0">
      <dxf>
        <numFmt numFmtId="167" formatCode="dd\.mm\.yyyy;@"/>
      </dxf>
    </rfmt>
  </rrc>
  <rrc rId="3893" sId="2" ref="A1793:XFD1793" action="deleteRow">
    <undo index="65535" exp="area" ref3D="1" dr="$F$1:$F$1048576" dn="Z_F75A0FC8_0A1B_4DE0_9A32_5143F6752B3E_.wvu.Cols" sId="2"/>
    <rfmt sheetId="2" xfDxf="1" sqref="A1793:XFD1793" start="0" length="0">
      <dxf>
        <alignment horizontal="center" vertical="center"/>
      </dxf>
    </rfmt>
    <rfmt sheetId="2" sqref="A179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93" start="0" length="0">
      <dxf>
        <font>
          <sz val="10"/>
          <color auto="1"/>
          <name val="MS Sans Serif"/>
          <family val="2"/>
          <scheme val="none"/>
        </font>
      </dxf>
    </rfmt>
    <rfmt sheetId="2" sqref="C1793" start="0" length="0">
      <dxf>
        <alignment horizontal="general" vertical="bottom"/>
      </dxf>
    </rfmt>
    <rfmt sheetId="2" sqref="D1793" start="0" length="0">
      <dxf>
        <font>
          <sz val="10"/>
          <color auto="1"/>
          <name val="MS Sans Serif"/>
          <family val="2"/>
          <scheme val="none"/>
        </font>
      </dxf>
    </rfmt>
    <rfmt sheetId="2" sqref="E1793" start="0" length="0">
      <dxf>
        <font>
          <sz val="10"/>
          <color auto="1"/>
          <name val="MS Sans Serif"/>
          <family val="2"/>
          <scheme val="none"/>
        </font>
      </dxf>
    </rfmt>
    <rfmt sheetId="2" sqref="F1793" start="0" length="0">
      <dxf>
        <font>
          <sz val="10"/>
          <color auto="1"/>
          <name val="MS Sans Serif"/>
          <family val="2"/>
          <scheme val="none"/>
        </font>
      </dxf>
    </rfmt>
    <rfmt sheetId="2" sqref="G1793" start="0" length="0">
      <dxf>
        <font>
          <sz val="10"/>
          <color auto="1"/>
          <name val="MS Sans Serif"/>
          <family val="2"/>
          <scheme val="none"/>
        </font>
      </dxf>
    </rfmt>
    <rfmt sheetId="2" sqref="H1793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93" start="0" length="0">
      <dxf>
        <numFmt numFmtId="167" formatCode="dd\.mm\.yyyy;@"/>
      </dxf>
    </rfmt>
  </rrc>
  <rrc rId="3894" sId="2" ref="A1793:XFD1793" action="deleteRow">
    <undo index="65535" exp="area" ref3D="1" dr="$F$1:$F$1048576" dn="Z_F75A0FC8_0A1B_4DE0_9A32_5143F6752B3E_.wvu.Cols" sId="2"/>
    <rfmt sheetId="2" xfDxf="1" sqref="A1793:XFD1793" start="0" length="0">
      <dxf>
        <alignment horizontal="center" vertical="center"/>
      </dxf>
    </rfmt>
    <rfmt sheetId="2" sqref="A179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93" start="0" length="0">
      <dxf>
        <font>
          <sz val="10"/>
          <color auto="1"/>
          <name val="MS Sans Serif"/>
          <family val="2"/>
          <scheme val="none"/>
        </font>
      </dxf>
    </rfmt>
    <rfmt sheetId="2" sqref="C1793" start="0" length="0">
      <dxf>
        <alignment horizontal="general" vertical="bottom"/>
      </dxf>
    </rfmt>
    <rfmt sheetId="2" sqref="D1793" start="0" length="0">
      <dxf>
        <font>
          <sz val="10"/>
          <color auto="1"/>
          <name val="MS Sans Serif"/>
          <family val="2"/>
          <scheme val="none"/>
        </font>
      </dxf>
    </rfmt>
    <rfmt sheetId="2" sqref="E1793" start="0" length="0">
      <dxf>
        <font>
          <sz val="10"/>
          <color auto="1"/>
          <name val="MS Sans Serif"/>
          <family val="2"/>
          <scheme val="none"/>
        </font>
      </dxf>
    </rfmt>
    <rfmt sheetId="2" sqref="F1793" start="0" length="0">
      <dxf>
        <font>
          <sz val="10"/>
          <color auto="1"/>
          <name val="MS Sans Serif"/>
          <family val="2"/>
          <scheme val="none"/>
        </font>
      </dxf>
    </rfmt>
    <rfmt sheetId="2" sqref="G1793" start="0" length="0">
      <dxf>
        <font>
          <sz val="10"/>
          <color auto="1"/>
          <name val="MS Sans Serif"/>
          <family val="2"/>
          <scheme val="none"/>
        </font>
      </dxf>
    </rfmt>
    <rfmt sheetId="2" sqref="H1793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93" start="0" length="0">
      <dxf>
        <numFmt numFmtId="167" formatCode="dd\.mm\.yyyy;@"/>
      </dxf>
    </rfmt>
  </rrc>
  <rrc rId="3895" sId="2" ref="A1787:XFD1787" action="deleteRow">
    <undo index="45" exp="ref" v="1" dr="G1787" r="G1793" sId="2"/>
    <undo index="25" exp="ref" v="1" dr="G1787" r="G1793" sId="2"/>
    <undo index="9" exp="ref" v="1" dr="G1787" r="G1793" sId="2"/>
    <undo index="1" exp="ref" v="1" dr="$B1787" r="G1793" sId="2"/>
    <undo index="65535" exp="area" ref3D="1" dr="$F$1:$F$1048576" dn="Z_F75A0FC8_0A1B_4DE0_9A32_5143F6752B3E_.wvu.Cols" sId="2"/>
    <rfmt sheetId="2" xfDxf="1" sqref="A1787:XFD1787" start="0" length="0">
      <dxf>
        <alignment horizontal="center" vertical="center"/>
      </dxf>
    </rfmt>
    <rfmt sheetId="2" sqref="A178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787" start="0" length="0">
      <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787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cc rId="0" sId="2" dxf="1">
      <nc r="D1787" t="inlineStr">
        <is>
          <t>RINÇAGE</t>
        </is>
      </nc>
      <n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ndxf>
    </rcc>
    <rfmt sheetId="2" sqref="E1787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787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787">
        <f>IFERROR(IF(ISERROR(SEARCH("dfgg",$B1783)),IF(H1787="",G1782+ROUNDUP(VLOOKUP(D1787,Feuil2!$B$2:$C$250,2,FALSE)*6,0)/6/24,G1782+ROUNDUP(VLOOKUP(D1787,Feuil2!$B$2:$C$250,2,FALSE)*6,0)/6/24+$I$1),G1782+(11/12/24)),"")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78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87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7" start="0" length="0">
      <dxf>
        <numFmt numFmtId="167" formatCode="dd\.mm\.yyyy;@"/>
      </dxf>
    </rfmt>
  </rrc>
  <rrc rId="3896" sId="2" ref="A1792:XFD1792" action="insertRow">
    <undo index="65535" exp="area" ref3D="1" dr="$F$1:$F$1048576" dn="Z_F75A0FC8_0A1B_4DE0_9A32_5143F6752B3E_.wvu.Cols" sId="2"/>
  </rrc>
  <rfmt sheetId="2" sqref="B1792" start="0" length="0">
    <dxf>
      <font>
        <b/>
        <sz val="12"/>
        <color rgb="FFFF0000"/>
        <name val="MS Sans Serif"/>
      </font>
      <fill>
        <patternFill>
          <bgColor theme="4" tint="0.59999389629810485"/>
        </patternFill>
      </fill>
    </dxf>
  </rfmt>
  <rfmt sheetId="2" sqref="C1792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border outline="0">
        <bottom/>
      </border>
    </dxf>
  </rfmt>
  <rcc rId="3897" sId="2" odxf="1" dxf="1">
    <nc r="D1792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  <border outline="0">
        <bottom/>
      </border>
    </ndxf>
  </rcc>
  <rfmt sheetId="2" sqref="E1792" start="0" length="0">
    <dxf>
      <fill>
        <patternFill>
          <bgColor theme="4" tint="0.59999389629810485"/>
        </patternFill>
      </fill>
      <border outline="0">
        <bottom/>
      </border>
    </dxf>
  </rfmt>
  <rfmt sheetId="2" sqref="F1792" start="0" length="0">
    <dxf>
      <fill>
        <patternFill patternType="solid">
          <bgColor theme="4" tint="0.59999389629810485"/>
        </patternFill>
      </fill>
      <border outline="0">
        <bottom/>
      </border>
    </dxf>
  </rfmt>
  <rfmt sheetId="2" sqref="H1792" start="0" length="0">
    <dxf>
      <numFmt numFmtId="0" formatCode="General"/>
    </dxf>
  </rfmt>
  <rcc rId="3898" sId="2">
    <nc r="J1792" t="inlineStr">
      <is>
        <t/>
      </is>
    </nc>
  </rcc>
  <rcc rId="3899" sId="2">
    <nc r="K1792" t="inlineStr">
      <is>
        <t/>
      </is>
    </nc>
  </rcc>
  <rfmt sheetId="2" sqref="L1792" start="0" length="0">
    <dxf>
      <numFmt numFmtId="19" formatCode="dd/mm/yyyy"/>
    </dxf>
  </rfmt>
  <rrc rId="3900" sId="2" ref="A1800:XFD1801" action="insertRow">
    <undo index="65535" exp="area" ref3D="1" dr="$F$1:$F$1048576" dn="Z_F75A0FC8_0A1B_4DE0_9A32_5143F6752B3E_.wvu.Cols" sId="2"/>
  </rrc>
  <rm rId="3901" sheetId="2" source="A1796:XFD1797" destination="A1800:XFD1801" sourceSheetId="2">
    <rfmt sheetId="2" xfDxf="1" sqref="A1800:XFD1800" start="0" length="0">
      <dxf>
        <alignment horizontal="center" vertical="center"/>
      </dxf>
    </rfmt>
    <rfmt sheetId="2" xfDxf="1" sqref="A1801:XFD1801" start="0" length="0">
      <dxf>
        <alignment horizontal="center" vertical="center"/>
      </dxf>
    </rfmt>
    <rfmt sheetId="2" sqref="A180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800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800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bottom style="thin">
            <color indexed="64"/>
          </bottom>
        </border>
      </dxf>
    </rfmt>
    <rfmt sheetId="2" sqref="D1800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E1800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F1800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bottom style="thin">
            <color indexed="64"/>
          </bottom>
        </border>
      </dxf>
    </rfmt>
    <rfmt sheetId="2" sqref="G1800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800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800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00" start="0" length="0">
      <dxf>
        <numFmt numFmtId="167" formatCode="dd\.mm\.yyyy;@"/>
      </dxf>
    </rfmt>
    <rfmt sheetId="2" sqref="A180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801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801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bottom style="thin">
            <color indexed="64"/>
          </bottom>
        </border>
      </dxf>
    </rfmt>
    <rfmt sheetId="2" sqref="D1801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E1801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F1801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bottom style="thin">
            <color indexed="64"/>
          </bottom>
        </border>
      </dxf>
    </rfmt>
    <rfmt sheetId="2" sqref="G1801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801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801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01" start="0" length="0">
      <dxf>
        <numFmt numFmtId="167" formatCode="dd\.mm\.yyyy;@"/>
      </dxf>
    </rfmt>
  </rm>
  <rrc rId="3902" sId="2" ref="A1796:XFD1796" action="deleteRow">
    <undo index="65535" exp="area" ref3D="1" dr="$F$1:$F$1048576" dn="Z_F75A0FC8_0A1B_4DE0_9A32_5143F6752B3E_.wvu.Cols" sId="2"/>
    <rfmt sheetId="2" xfDxf="1" sqref="A1796:XFD1796" start="0" length="0">
      <dxf>
        <alignment horizontal="center" vertical="center"/>
      </dxf>
    </rfmt>
    <rfmt sheetId="2" sqref="A179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96" start="0" length="0">
      <dxf>
        <font>
          <sz val="10"/>
          <color auto="1"/>
          <name val="MS Sans Serif"/>
          <family val="2"/>
          <scheme val="none"/>
        </font>
      </dxf>
    </rfmt>
    <rfmt sheetId="2" sqref="C1796" start="0" length="0">
      <dxf>
        <alignment horizontal="general" vertical="bottom"/>
      </dxf>
    </rfmt>
    <rfmt sheetId="2" sqref="D1796" start="0" length="0">
      <dxf>
        <font>
          <sz val="10"/>
          <color auto="1"/>
          <name val="MS Sans Serif"/>
          <family val="2"/>
          <scheme val="none"/>
        </font>
      </dxf>
    </rfmt>
    <rfmt sheetId="2" sqref="E1796" start="0" length="0">
      <dxf>
        <font>
          <sz val="10"/>
          <color auto="1"/>
          <name val="MS Sans Serif"/>
          <family val="2"/>
          <scheme val="none"/>
        </font>
      </dxf>
    </rfmt>
    <rfmt sheetId="2" sqref="F1796" start="0" length="0">
      <dxf>
        <font>
          <sz val="10"/>
          <color auto="1"/>
          <name val="MS Sans Serif"/>
          <family val="2"/>
          <scheme val="none"/>
        </font>
      </dxf>
    </rfmt>
    <rfmt sheetId="2" sqref="G1796" start="0" length="0">
      <dxf>
        <font>
          <sz val="10"/>
          <color auto="1"/>
          <name val="MS Sans Serif"/>
          <family val="2"/>
          <scheme val="none"/>
        </font>
      </dxf>
    </rfmt>
    <rfmt sheetId="2" sqref="H1796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96" start="0" length="0">
      <dxf>
        <numFmt numFmtId="167" formatCode="dd\.mm\.yyyy;@"/>
      </dxf>
    </rfmt>
  </rrc>
  <rrc rId="3903" sId="2" ref="A1796:XFD1796" action="deleteRow">
    <undo index="65535" exp="area" ref3D="1" dr="$F$1:$F$1048576" dn="Z_F75A0FC8_0A1B_4DE0_9A32_5143F6752B3E_.wvu.Cols" sId="2"/>
    <rfmt sheetId="2" xfDxf="1" sqref="A1796:XFD1796" start="0" length="0">
      <dxf>
        <alignment horizontal="center" vertical="center"/>
      </dxf>
    </rfmt>
    <rfmt sheetId="2" sqref="A179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96" start="0" length="0">
      <dxf>
        <font>
          <sz val="10"/>
          <color auto="1"/>
          <name val="MS Sans Serif"/>
          <family val="2"/>
          <scheme val="none"/>
        </font>
      </dxf>
    </rfmt>
    <rfmt sheetId="2" sqref="C1796" start="0" length="0">
      <dxf>
        <alignment horizontal="general" vertical="bottom"/>
      </dxf>
    </rfmt>
    <rfmt sheetId="2" sqref="D1796" start="0" length="0">
      <dxf>
        <font>
          <sz val="10"/>
          <color auto="1"/>
          <name val="MS Sans Serif"/>
          <family val="2"/>
          <scheme val="none"/>
        </font>
      </dxf>
    </rfmt>
    <rfmt sheetId="2" sqref="E1796" start="0" length="0">
      <dxf>
        <font>
          <sz val="10"/>
          <color auto="1"/>
          <name val="MS Sans Serif"/>
          <family val="2"/>
          <scheme val="none"/>
        </font>
      </dxf>
    </rfmt>
    <rfmt sheetId="2" sqref="F1796" start="0" length="0">
      <dxf>
        <font>
          <sz val="10"/>
          <color auto="1"/>
          <name val="MS Sans Serif"/>
          <family val="2"/>
          <scheme val="none"/>
        </font>
      </dxf>
    </rfmt>
    <rfmt sheetId="2" sqref="G1796" start="0" length="0">
      <dxf>
        <font>
          <sz val="10"/>
          <color auto="1"/>
          <name val="MS Sans Serif"/>
          <family val="2"/>
          <scheme val="none"/>
        </font>
      </dxf>
    </rfmt>
    <rfmt sheetId="2" sqref="H1796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96" start="0" length="0">
      <dxf>
        <numFmt numFmtId="167" formatCode="dd\.mm\.yyyy;@"/>
      </dxf>
    </rfmt>
  </rrc>
  <rcc rId="3904" sId="2">
    <oc r="G1785">
      <f>IFERROR(IF(ISERROR(SEARCH("dfgg",$B1784)),IF(H1786="",G1784+ROUNDUP(VLOOKUP(D1785,Feuil2!$B$2:$C$250,2,FALSE)*6,0)/6/24,G1784+ROUNDUP(VLOOKUP(D1785,Feuil2!$B$2:$C$250,2,FALSE)*6,0)/6/24+$I$1),G1784+(11/12/24)),"")</f>
    </oc>
    <nc r="G1785">
      <f>IFERROR(IF(ISERROR(SEARCH("dfgg",$B1784)),IF(H1785="",G1784+ROUNDUP(VLOOKUP(D1785,Feuil2!$B$2:$C$250,2,FALSE)*6,0)/6/24,G1784+ROUNDUP(VLOOKUP(D1785,Feuil2!$B$2:$C$250,2,FALSE)*6,0)/6/24+$I$1),G1784+(11/12/24)),"")</f>
    </nc>
  </rcc>
  <rcc rId="3905" sId="2">
    <nc r="G1786">
      <f>IFERROR(IF(ISERROR(SEARCH("dfgg",$B1785)),IF(H1786="",G1785+ROUNDUP(VLOOKUP(D1786,Feuil2!$B$2:$C$250,2,FALSE)*6,0)/6/24,G1785+ROUNDUP(VLOOKUP(D1786,Feuil2!$B$2:$C$250,2,FALSE)*6,0)/6/24+$I$1),G1785+(11/12/24)),"")</f>
    </nc>
  </rcc>
  <rrc rId="3906" sId="2" ref="A1787:XFD1788" action="insertRow">
    <undo index="65535" exp="area" ref3D="1" dr="$F$1:$F$1048576" dn="Z_F75A0FC8_0A1B_4DE0_9A32_5143F6752B3E_.wvu.Cols" sId="2"/>
  </rrc>
  <rm rId="3907" sheetId="2" source="A1800:XFD1801" destination="A1787:XFD1788" sourceSheetId="2">
    <rfmt sheetId="2" xfDxf="1" sqref="A1787:XFD1787" start="0" length="0">
      <dxf>
        <alignment horizontal="center" vertical="center"/>
      </dxf>
    </rfmt>
    <rfmt sheetId="2" xfDxf="1" sqref="A1788:XFD1788" start="0" length="0">
      <dxf>
        <alignment horizontal="center" vertical="center"/>
      </dxf>
    </rfmt>
    <rfmt sheetId="2" sqref="A178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87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</border>
      </dxf>
    </rfmt>
    <rfmt sheetId="2" sqref="C1787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</dxf>
    </rfmt>
    <rfmt sheetId="2" sqref="D1787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</dxf>
    </rfmt>
    <rfmt sheetId="2" sqref="E1787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</dxf>
    </rfmt>
    <rfmt sheetId="2" sqref="F178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</border>
      </dxf>
    </rfmt>
    <rfmt sheetId="2" sqref="G1787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8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787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7" start="0" length="0">
      <dxf>
        <numFmt numFmtId="167" formatCode="dd\.mm\.yyyy;@"/>
      </dxf>
    </rfmt>
    <rfmt sheetId="2" sqref="A178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88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</border>
      </dxf>
    </rfmt>
    <rfmt sheetId="2" sqref="C178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</dxf>
    </rfmt>
    <rfmt sheetId="2" sqref="D178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</dxf>
    </rfmt>
    <rfmt sheetId="2" sqref="E178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</dxf>
    </rfmt>
    <rfmt sheetId="2" sqref="F178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</border>
      </dxf>
    </rfmt>
    <rfmt sheetId="2" sqref="G1788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8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788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8" start="0" length="0">
      <dxf>
        <numFmt numFmtId="167" formatCode="dd\.mm\.yyyy;@"/>
      </dxf>
    </rfmt>
  </rm>
  <rrc rId="3908" sId="2" ref="A1800:XFD1800" action="deleteRow">
    <undo index="65535" exp="area" ref3D="1" dr="$F$1:$F$1048576" dn="Z_F75A0FC8_0A1B_4DE0_9A32_5143F6752B3E_.wvu.Cols" sId="2"/>
    <rfmt sheetId="2" xfDxf="1" sqref="A1800:XFD1800" start="0" length="0">
      <dxf>
        <alignment horizontal="center" vertical="center"/>
      </dxf>
    </rfmt>
    <rfmt sheetId="2" sqref="A180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00" start="0" length="0">
      <dxf>
        <font>
          <sz val="10"/>
          <color auto="1"/>
          <name val="MS Sans Serif"/>
          <family val="2"/>
          <scheme val="none"/>
        </font>
      </dxf>
    </rfmt>
    <rfmt sheetId="2" sqref="C1800" start="0" length="0">
      <dxf>
        <alignment horizontal="general" vertical="bottom"/>
      </dxf>
    </rfmt>
    <rfmt sheetId="2" sqref="D1800" start="0" length="0">
      <dxf>
        <font>
          <sz val="10"/>
          <color auto="1"/>
          <name val="MS Sans Serif"/>
          <family val="2"/>
          <scheme val="none"/>
        </font>
      </dxf>
    </rfmt>
    <rfmt sheetId="2" sqref="E1800" start="0" length="0">
      <dxf>
        <font>
          <sz val="10"/>
          <color auto="1"/>
          <name val="MS Sans Serif"/>
          <family val="2"/>
          <scheme val="none"/>
        </font>
      </dxf>
    </rfmt>
    <rfmt sheetId="2" sqref="F1800" start="0" length="0">
      <dxf>
        <font>
          <sz val="10"/>
          <color auto="1"/>
          <name val="MS Sans Serif"/>
          <family val="2"/>
          <scheme val="none"/>
        </font>
      </dxf>
    </rfmt>
    <rfmt sheetId="2" sqref="G1800" start="0" length="0">
      <dxf>
        <font>
          <sz val="10"/>
          <color auto="1"/>
          <name val="MS Sans Serif"/>
          <family val="2"/>
          <scheme val="none"/>
        </font>
      </dxf>
    </rfmt>
    <rfmt sheetId="2" sqref="H1800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00" start="0" length="0">
      <dxf>
        <numFmt numFmtId="167" formatCode="dd\.mm\.yyyy;@"/>
      </dxf>
    </rfmt>
  </rrc>
  <rrc rId="3909" sId="2" ref="A1800:XFD1800" action="deleteRow">
    <undo index="65535" exp="area" ref3D="1" dr="$F$1:$F$1048576" dn="Z_F75A0FC8_0A1B_4DE0_9A32_5143F6752B3E_.wvu.Cols" sId="2"/>
    <rfmt sheetId="2" xfDxf="1" sqref="A1800:XFD1800" start="0" length="0">
      <dxf>
        <alignment horizontal="center" vertical="center"/>
      </dxf>
    </rfmt>
    <rfmt sheetId="2" sqref="A180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00" start="0" length="0">
      <dxf>
        <font>
          <sz val="10"/>
          <color auto="1"/>
          <name val="MS Sans Serif"/>
          <family val="2"/>
          <scheme val="none"/>
        </font>
      </dxf>
    </rfmt>
    <rfmt sheetId="2" sqref="C1800" start="0" length="0">
      <dxf>
        <alignment horizontal="general" vertical="bottom"/>
      </dxf>
    </rfmt>
    <rfmt sheetId="2" sqref="D1800" start="0" length="0">
      <dxf>
        <font>
          <sz val="10"/>
          <color auto="1"/>
          <name val="MS Sans Serif"/>
          <family val="2"/>
          <scheme val="none"/>
        </font>
      </dxf>
    </rfmt>
    <rfmt sheetId="2" sqref="E1800" start="0" length="0">
      <dxf>
        <font>
          <sz val="10"/>
          <color auto="1"/>
          <name val="MS Sans Serif"/>
          <family val="2"/>
          <scheme val="none"/>
        </font>
      </dxf>
    </rfmt>
    <rfmt sheetId="2" sqref="F1800" start="0" length="0">
      <dxf>
        <font>
          <sz val="10"/>
          <color auto="1"/>
          <name val="MS Sans Serif"/>
          <family val="2"/>
          <scheme val="none"/>
        </font>
      </dxf>
    </rfmt>
    <rfmt sheetId="2" sqref="G1800" start="0" length="0">
      <dxf>
        <font>
          <sz val="10"/>
          <color auto="1"/>
          <name val="MS Sans Serif"/>
          <family val="2"/>
          <scheme val="none"/>
        </font>
      </dxf>
    </rfmt>
    <rfmt sheetId="2" sqref="H1800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00" start="0" length="0">
      <dxf>
        <numFmt numFmtId="167" formatCode="dd\.mm\.yyyy;@"/>
      </dxf>
    </rfmt>
  </rrc>
  <rcc rId="3910" sId="2">
    <oc r="G1787">
      <f>IFERROR(IF(ISERROR(SEARCH("dfgg",$B1797)),IF(H1787="",G1797+ROUNDUP(VLOOKUP(D1787,Feuil2!$B$2:$C$250,2,FALSE)*6,0)/6/24,G1797+ROUNDUP(VLOOKUP(D1787,Feuil2!$B$2:$C$250,2,FALSE)*6,0)/6/24+$I$1),G1797+(11/12/24)),"")</f>
    </oc>
    <nc r="G1787">
      <f>IFERROR(IF(ISERROR(SEARCH("dfgg",$B1786)),IF(H1787="",G1786+ROUNDUP(VLOOKUP(D1787,Feuil2!$B$2:$C$250,2,FALSE)*6,0)/6/24,G1786+ROUNDUP(VLOOKUP(D1787,Feuil2!$B$2:$C$250,2,FALSE)*6,0)/6/24+$I$1),G1786+(11/12/24)),"")</f>
    </nc>
  </rcc>
  <rcc rId="3911" sId="2">
    <oc r="G1788">
      <f>IFERROR(IF(ISERROR(SEARCH("dfgg",$B1787)),IF(H1788="",G1787+ROUNDUP(VLOOKUP(D1788,Feuil2!$B$2:$C$250,2,FALSE)*6,0)/6/24,G1787+ROUNDUP(VLOOKUP(D1788,Feuil2!$B$2:$C$250,2,FALSE)*6,0)/6/24+$I$1),G1787+(11/12/24)),"")</f>
    </oc>
    <nc r="G1788">
      <f>IFERROR(IF(ISERROR(SEARCH("dfgg",$B1787)),IF(H1788="",G1787+ROUNDUP(VLOOKUP(D1788,Feuil2!$B$2:$C$250,2,FALSE)*6,0)/6/24,G1787+ROUNDUP(VLOOKUP(D1788,Feuil2!$B$2:$C$250,2,FALSE)*6,0)/6/24+$I$1),G1787+(11/12/24)),"")</f>
    </nc>
  </rcc>
  <rcc rId="3912" sId="2">
    <nc r="G1794">
      <f>IFERROR(IF(ISERROR(SEARCH("dfgg",$B1793)),IF(H1794="",G1793+ROUNDUP(VLOOKUP(D1794,Feuil2!$B$2:$C$250,2,FALSE)*6,0)/6/24,G1793+ROUNDUP(VLOOKUP(D1794,Feuil2!$B$2:$C$250,2,FALSE)*6,0)/6/24+$I$1),G1793+(11/12/24)),"")</f>
    </nc>
  </rcc>
  <rcc rId="3913" sId="2">
    <oc r="G1795">
      <f>IFERROR(IF(ISERROR(SEARCH("dfgg",#REF!)),IF(H1795="",#REF!+ROUNDUP(VLOOKUP(D1795,Feuil2!$B$2:$C$250,2,FALSE)*6,0)/6/24,#REF!+ROUNDUP(VLOOKUP(D1795,Feuil2!$B$2:$C$250,2,FALSE)*6,0)/6/24+$I$1),#REF!+(11/12/24)),"")</f>
    </oc>
    <nc r="G1795">
      <f>IFERROR(IF(ISERROR(SEARCH("dfgg",$B1794)),IF(H1795="",G1794+ROUNDUP(VLOOKUP(D1795,Feuil2!$B$2:$C$250,2,FALSE)*6,0)/6/24,G1794+ROUNDUP(VLOOKUP(D1795,Feuil2!$B$2:$C$250,2,FALSE)*6,0)/6/24+$I$1),G1794+(11/12/24)),"")</f>
    </nc>
  </rcc>
  <rcc rId="3914" sId="2">
    <oc r="G1796">
      <f>IFERROR(IF(ISERROR(SEARCH("dfgg",$B1795)),IF(H1796="",G1795+ROUNDUP(VLOOKUP(D1796,Feuil2!$B$2:$C$250,2,FALSE)*6,0)/6/24,G1795+ROUNDUP(VLOOKUP(D1796,Feuil2!$B$2:$C$250,2,FALSE)*6,0)/6/24+$I$1),G1795+(11/12/24)),"")</f>
    </oc>
    <nc r="G1796">
      <f>IFERROR(IF(ISERROR(SEARCH("dfgg",$B1795)),IF(H1796="",G1795+ROUNDUP(VLOOKUP(D1796,Feuil2!$B$2:$C$250,2,FALSE)*6,0)/6/24,G1795+ROUNDUP(VLOOKUP(D1796,Feuil2!$B$2:$C$250,2,FALSE)*6,0)/6/24+$I$1),G1795+(11/12/24)),"")</f>
    </nc>
  </rcc>
  <rcc rId="3915" sId="2">
    <oc r="G1797">
      <f>IFERROR(IF(ISERROR(SEARCH("dfgg",$B1796)),IF(H1797="",G1796+ROUNDUP(VLOOKUP(D1797,Feuil2!$B$2:$C$250,2,FALSE)*6,0)/6/24,G1796+ROUNDUP(VLOOKUP(D1797,Feuil2!$B$2:$C$250,2,FALSE)*6,0)/6/24+$I$1),G1796+(11/12/24)),"")</f>
    </oc>
    <nc r="G1797">
      <f>IFERROR(IF(ISERROR(SEARCH("dfgg",$B1796)),IF(H1797="",G1796+ROUNDUP(VLOOKUP(D1797,Feuil2!$B$2:$C$250,2,FALSE)*6,0)/6/24,G1796+ROUNDUP(VLOOKUP(D1797,Feuil2!$B$2:$C$250,2,FALSE)*6,0)/6/24+$I$1),G1796+(11/12/24)),"")</f>
    </nc>
  </rcc>
  <rcc rId="3916" sId="2">
    <oc r="G1798">
      <f>IFERROR(IF(ISERROR(SEARCH("dfgg",$B1785)),IF(H1798="",G1785+ROUNDUP(VLOOKUP(D1798,Feuil2!$B$2:$C$250,2,FALSE)*6,0)/6/24,G1785+ROUNDUP(VLOOKUP(D1798,Feuil2!$B$2:$C$250,2,FALSE)*6,0)/6/24+$I$1),G1785+(11/12/24)),"")</f>
    </oc>
    <nc r="G1798">
      <f>IFERROR(IF(ISERROR(SEARCH("dfgg",$B1797)),IF(H1798="",G1797+ROUNDUP(VLOOKUP(D1798,Feuil2!$B$2:$C$250,2,FALSE)*6,0)/6/24,G1797+ROUNDUP(VLOOKUP(D1798,Feuil2!$B$2:$C$250,2,FALSE)*6,0)/6/24+$I$1),G1797+(11/12/24)),"")</f>
    </nc>
  </rcc>
  <rcc rId="3917" sId="2">
    <oc r="G1799">
      <f>IFERROR(IF(ISERROR(SEARCH("dfgg",$B1798)),IF(H1799="",G1798+ROUNDUP(VLOOKUP(D1799,Feuil2!$B$2:$C$250,2,FALSE)*6,0)/6/24,G1798+ROUNDUP(VLOOKUP(D1799,Feuil2!$B$2:$C$250,2,FALSE)*6,0)/6/24+$I$1),G1798+(11/12/24)),"")</f>
    </oc>
    <nc r="G1799">
      <f>IFERROR(IF(ISERROR(SEARCH("dfgg",$B1798)),IF(H1799="",G1798+ROUNDUP(VLOOKUP(D1799,Feuil2!$B$2:$C$250,2,FALSE)*6,0)/6/24,G1798+ROUNDUP(VLOOKUP(D1799,Feuil2!$B$2:$C$250,2,FALSE)*6,0)/6/24+$I$1),G1798+(11/12/24)),"")</f>
    </nc>
  </rcc>
  <rcc rId="3918" sId="2">
    <oc r="G1784">
      <f>IFERROR(IF(ISERROR(SEARCH("dfgg",$B1791)),IF(H1784="",G1791+ROUNDUP(VLOOKUP(D1784,Feuil2!$B$2:$C$250,2,FALSE)*6,0)/6/24,G1791+ROUNDUP(VLOOKUP(D1784,Feuil2!$B$2:$C$250,2,FALSE)*6,0)/6/24+$I$1),G1791+(11/12/24)),"")</f>
    </oc>
    <nc r="G1784">
      <f>IFERROR(IF(ISERROR(SEARCH("dfgg",$B1783)),IF(H1784="",G1782+ROUNDUP(VLOOKUP(D1784,Feuil2!$B$2:$C$250,2,FALSE)*6,0)/6/24,G1782+ROUNDUP(VLOOKUP(D1784,Feuil2!$B$2:$C$250,2,FALSE)*6,0)/6/24+$I$1),G1782+(11/12/24)),"")</f>
    </nc>
  </rcc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Feuil2!$B$1:$C$207</formula>
    <oldFormula>Feuil2!$B$1:$C$207</oldFormula>
  </rdn>
  <rcv guid="{FC7BEBEA-9A89-4726-BCEF-101025680359}" action="add"/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23" sId="2" ref="A1775:XFD1775" action="insertRow">
    <undo index="65535" exp="area" ref3D="1" dr="$F$1:$F$1048576" dn="Z_F75A0FC8_0A1B_4DE0_9A32_5143F6752B3E_.wvu.Cols" sId="2"/>
  </rrc>
  <rm rId="3924" sheetId="2" source="A1778:XFD1778" destination="A1775:XFD1775" sourceSheetId="2">
    <rfmt sheetId="2" xfDxf="1" sqref="A1775:XFD1775" start="0" length="0">
      <dxf>
        <alignment horizontal="center" vertical="center"/>
      </dxf>
    </rfmt>
    <rfmt sheetId="2" sqref="A177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75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75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bottom style="thin">
            <color indexed="64"/>
          </bottom>
        </border>
      </dxf>
    </rfmt>
    <rfmt sheetId="2" sqref="D1775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E1775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F1775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bottom style="thin">
            <color indexed="64"/>
          </bottom>
        </border>
      </dxf>
    </rfmt>
    <rfmt sheetId="2" sqref="G1775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</border>
      </dxf>
    </rfmt>
    <rfmt sheetId="2" sqref="H1775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75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75" start="0" length="0">
      <dxf>
        <numFmt numFmtId="167" formatCode="dd\.mm\.yyyy;@"/>
      </dxf>
    </rfmt>
  </rm>
  <rrc rId="3925" sId="2" ref="A1778:XFD1778" action="deleteRow">
    <undo index="65535" exp="area" ref3D="1" dr="$F$1:$F$1048576" dn="Z_F75A0FC8_0A1B_4DE0_9A32_5143F6752B3E_.wvu.Cols" sId="2"/>
    <rfmt sheetId="2" xfDxf="1" sqref="A1778:XFD1778" start="0" length="0">
      <dxf>
        <alignment horizontal="center" vertical="center"/>
      </dxf>
    </rfmt>
    <rfmt sheetId="2" sqref="A177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78" start="0" length="0">
      <dxf>
        <font>
          <sz val="10"/>
          <color auto="1"/>
          <name val="MS Sans Serif"/>
          <family val="2"/>
          <scheme val="none"/>
        </font>
      </dxf>
    </rfmt>
    <rfmt sheetId="2" sqref="C1778" start="0" length="0">
      <dxf>
        <alignment horizontal="general" vertical="bottom"/>
      </dxf>
    </rfmt>
    <rfmt sheetId="2" sqref="D1778" start="0" length="0">
      <dxf>
        <font>
          <sz val="10"/>
          <color auto="1"/>
          <name val="MS Sans Serif"/>
          <family val="2"/>
          <scheme val="none"/>
        </font>
      </dxf>
    </rfmt>
    <rfmt sheetId="2" sqref="E1778" start="0" length="0">
      <dxf>
        <font>
          <sz val="10"/>
          <color auto="1"/>
          <name val="MS Sans Serif"/>
          <family val="2"/>
          <scheme val="none"/>
        </font>
      </dxf>
    </rfmt>
    <rfmt sheetId="2" sqref="F1778" start="0" length="0">
      <dxf>
        <font>
          <sz val="10"/>
          <color auto="1"/>
          <name val="MS Sans Serif"/>
          <family val="2"/>
          <scheme val="none"/>
        </font>
      </dxf>
    </rfmt>
    <rfmt sheetId="2" sqref="G1778" start="0" length="0">
      <dxf>
        <font>
          <sz val="10"/>
          <color auto="1"/>
          <name val="MS Sans Serif"/>
          <family val="2"/>
          <scheme val="none"/>
        </font>
      </dxf>
    </rfmt>
    <rfmt sheetId="2" sqref="H1778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78" start="0" length="0">
      <dxf>
        <numFmt numFmtId="167" formatCode="dd\.mm\.yyyy;@"/>
      </dxf>
    </rfmt>
  </rrc>
  <rcc rId="3926" sId="2">
    <nc r="G1775">
      <f>IFERROR(IF(ISERROR(SEARCH("dfgg",$B1774)),IF(H1775="",G1774+ROUNDUP(VLOOKUP(D1775,Feuil2!$B$2:$C$250,2,FALSE)*6,0)/6/24,G1774+ROUNDUP(VLOOKUP(D1775,Feuil2!$B$2:$C$250,2,FALSE)*6,0)/6/24+$I$1),G1774+(11/12/24)),"")</f>
    </nc>
  </rcc>
  <rcc rId="3927" sId="2">
    <nc r="H1775" t="inlineStr">
      <is>
        <t>[VAYRES]</t>
      </is>
    </nc>
  </rcc>
  <rrc rId="3928" sId="2" ref="A1777:XFD1777" action="deleteRow">
    <undo index="65535" exp="area" ref3D="1" dr="$F$1:$F$1048576" dn="Z_F75A0FC8_0A1B_4DE0_9A32_5143F6752B3E_.wvu.Cols" sId="2"/>
    <rfmt sheetId="2" xfDxf="1" sqref="A1777:XFD1777" start="0" length="0">
      <dxf>
        <alignment horizontal="center" vertical="center"/>
      </dxf>
    </rfmt>
    <rfmt sheetId="2" sqref="A177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cc rId="0" sId="2" dxf="1">
      <nc r="B1777" t="inlineStr">
        <is>
          <t>Rappel essai palecon le 22/08/2019 A 11H,</t>
        </is>
      </nc>
      <n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ndxf>
    </rcc>
    <rfmt sheetId="2" sqref="C1777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cc rId="0" sId="2" dxf="1">
      <nc r="D1777" t="inlineStr">
        <is>
          <t>faire partir sauce vanille à dangé s34</t>
        </is>
      </nc>
      <n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ndxf>
    </rcc>
    <rfmt sheetId="2" sqref="E1777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777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777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77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77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77" start="0" length="0">
      <dxf>
        <numFmt numFmtId="167" formatCode="dd\.mm\.yyyy;@"/>
      </dxf>
    </rfmt>
  </rrc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Feuil2!$B$1:$C$207</formula>
    <oldFormula>Feuil2!$B$1:$C$207</oldFormula>
  </rdn>
  <rcv guid="{FC7BEBEA-9A89-4726-BCEF-101025680359}" action="add"/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3" sId="2">
    <oc r="I1768" t="inlineStr">
      <is>
        <t>en cours</t>
      </is>
    </oc>
    <nc r="I1768" t="inlineStr">
      <is>
        <t>FAIT</t>
      </is>
    </nc>
  </rcc>
  <rcc rId="3934" sId="2">
    <nc r="I1767" t="inlineStr">
      <is>
        <t>FAIT</t>
      </is>
    </nc>
  </rcc>
  <rcc rId="3935" sId="2">
    <nc r="I1773" t="inlineStr">
      <is>
        <t>EN COURS</t>
      </is>
    </nc>
  </rcc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Feuil2!$B$1:$C$207</formula>
    <oldFormula>Feuil2!$B$1:$C$207</oldFormula>
  </rdn>
  <rcv guid="{F75A0FC8-0A1B-4DE0-9A32-5143F6752B3E}" action="add"/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0E8011E-8CC6-40AA-A1BE-46C0FB529EE2}" action="delete"/>
  <rdn rId="0" localSheetId="2" customView="1" name="Z_80E8011E_8CC6_40AA_A1BE_46C0FB529EE2_.wvu.PrintArea" hidden="1" oldHidden="1">
    <formula>PHS!$B$201:$I$224</formula>
    <oldFormula>PHS!$B$201:$I$224</oldFormula>
  </rdn>
  <rdn rId="0" localSheetId="2" customView="1" name="Z_80E8011E_8CC6_40AA_A1BE_46C0FB529EE2_.wvu.PrintTitles" hidden="1" oldHidden="1">
    <formula>PHS!$1:$1</formula>
    <oldFormula>PHS!$1:$1</oldFormula>
  </rdn>
  <rdn rId="0" localSheetId="3" customView="1" name="Z_80E8011E_8CC6_40AA_A1BE_46C0FB529EE2_.wvu.FilterData" hidden="1" oldHidden="1">
    <formula>Feuil2!$B$1:$C$207</formula>
    <oldFormula>Feuil2!$B$1:$C$207</oldFormula>
  </rdn>
  <rcv guid="{80E8011E-8CC6-40AA-A1BE-46C0FB529EE2}" action="add"/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44" sId="2" numFmtId="23">
    <oc r="G1773">
      <f>IFERROR(IF(ISERROR(SEARCH("dfgg",$B1772)),IF(H1773="",G1772+ROUNDUP(VLOOKUP(D1773,Feuil2!$B$2:$C$250,2,FALSE)*6,0)/6/24,G1772+ROUNDUP(VLOOKUP(D1773,Feuil2!$B$2:$C$250,2,FALSE)*6,0)/6/24+$I$1),G1772+(11/12/24)),"")</f>
    </oc>
    <nc r="G1773">
      <v>43691.541666666664</v>
    </nc>
  </rcc>
  <rcc rId="3945" sId="2">
    <oc r="C1812" t="inlineStr">
      <is>
        <t>ESSAIS CONTRALOAD</t>
      </is>
    </oc>
    <nc r="C1812" t="inlineStr">
      <is>
        <t>ESSAIS CONTRALOAD / PALLECON</t>
      </is>
    </nc>
  </rcc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46" sId="2" ref="A1776:XFD1776" action="insertRow">
    <undo index="65535" exp="area" ref3D="1" dr="$F$1:$F$1048576" dn="Z_F75A0FC8_0A1B_4DE0_9A32_5143F6752B3E_.wvu.Cols" sId="2"/>
  </rrc>
  <rrc rId="3947" sId="2" ref="A1776:XFD1776" action="insertRow">
    <undo index="65535" exp="area" ref3D="1" dr="$F$1:$F$1048576" dn="Z_F75A0FC8_0A1B_4DE0_9A32_5143F6752B3E_.wvu.Cols" sId="2"/>
  </rrc>
  <rm rId="3948" sheetId="2" source="A1783:XFD1784" destination="A1776:XFD1777" sourceSheetId="2">
    <rfmt sheetId="2" xfDxf="1" sqref="A1776:XFD1776" start="0" length="0">
      <dxf>
        <alignment horizontal="center" vertical="center"/>
      </dxf>
    </rfmt>
    <rfmt sheetId="2" xfDxf="1" sqref="A1777:XFD1777" start="0" length="0">
      <dxf>
        <alignment horizontal="center" vertical="center"/>
      </dxf>
    </rfmt>
    <rfmt sheetId="2" sqref="A177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76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76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bottom style="thin">
            <color indexed="64"/>
          </bottom>
        </border>
      </dxf>
    </rfmt>
    <rfmt sheetId="2" sqref="D1776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E1776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F1776" start="0" length="0">
      <dxf>
        <font>
          <sz val="12"/>
          <color indexed="10"/>
          <name val="Calibri"/>
          <family val="2"/>
          <scheme val="minor"/>
        </font>
        <numFmt numFmtId="168" formatCode="dd\-mmm"/>
        <alignment wrapText="1"/>
        <border outline="0">
          <right style="thin">
            <color indexed="64"/>
          </right>
          <bottom style="thin">
            <color indexed="64"/>
          </bottom>
        </border>
      </dxf>
    </rfmt>
    <rfmt sheetId="2" sqref="G1776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</border>
      </dxf>
    </rfmt>
    <rfmt sheetId="2" sqref="H1776" start="0" length="0">
      <dxf>
        <font>
          <sz val="12"/>
          <color indexed="10"/>
          <name val="Calibri"/>
          <family val="2"/>
          <scheme val="minor"/>
        </font>
        <numFmt numFmtId="168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76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76" start="0" length="0">
      <dxf>
        <numFmt numFmtId="167" formatCode="dd\.mm\.yyyy;@"/>
      </dxf>
    </rfmt>
    <rfmt sheetId="2" sqref="A177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77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77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bottom style="thin">
            <color indexed="64"/>
          </bottom>
        </border>
      </dxf>
    </rfmt>
    <rfmt sheetId="2" sqref="D1777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E1777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F1777" start="0" length="0">
      <dxf>
        <font>
          <sz val="12"/>
          <color indexed="10"/>
          <name val="Calibri"/>
          <family val="2"/>
          <scheme val="minor"/>
        </font>
        <numFmt numFmtId="168" formatCode="dd\-mmm"/>
        <alignment wrapText="1"/>
        <border outline="0">
          <right style="thin">
            <color indexed="64"/>
          </right>
          <bottom style="thin">
            <color indexed="64"/>
          </bottom>
        </border>
      </dxf>
    </rfmt>
    <rfmt sheetId="2" sqref="G1777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</border>
      </dxf>
    </rfmt>
    <rfmt sheetId="2" sqref="H1777" start="0" length="0">
      <dxf>
        <font>
          <sz val="12"/>
          <color indexed="10"/>
          <name val="Calibri"/>
          <family val="2"/>
          <scheme val="minor"/>
        </font>
        <numFmt numFmtId="168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77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77" start="0" length="0">
      <dxf>
        <numFmt numFmtId="167" formatCode="dd\.mm\.yyyy;@"/>
      </dxf>
    </rfmt>
  </rm>
  <rrc rId="3949" sId="2" ref="A1783:XFD1783" action="deleteRow">
    <undo index="65535" exp="area" ref3D="1" dr="$F$1:$F$1048576" dn="Z_F75A0FC8_0A1B_4DE0_9A32_5143F6752B3E_.wvu.Cols" sId="2"/>
    <rfmt sheetId="2" xfDxf="1" sqref="A1783:XFD1783" start="0" length="0">
      <dxf>
        <alignment horizontal="center" vertical="center"/>
      </dxf>
    </rfmt>
    <rfmt sheetId="2" sqref="A178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83" start="0" length="0">
      <dxf>
        <font>
          <sz val="10"/>
          <color auto="1"/>
          <name val="MS Sans Serif"/>
          <family val="2"/>
          <scheme val="none"/>
        </font>
      </dxf>
    </rfmt>
    <rfmt sheetId="2" sqref="C1783" start="0" length="0">
      <dxf>
        <alignment horizontal="general" vertical="bottom"/>
      </dxf>
    </rfmt>
    <rfmt sheetId="2" sqref="D1783" start="0" length="0">
      <dxf>
        <font>
          <sz val="10"/>
          <color auto="1"/>
          <name val="MS Sans Serif"/>
          <family val="2"/>
          <scheme val="none"/>
        </font>
      </dxf>
    </rfmt>
    <rfmt sheetId="2" sqref="E1783" start="0" length="0">
      <dxf>
        <font>
          <sz val="10"/>
          <color auto="1"/>
          <name val="MS Sans Serif"/>
          <family val="2"/>
          <scheme val="none"/>
        </font>
      </dxf>
    </rfmt>
    <rfmt sheetId="2" sqref="F1783" start="0" length="0">
      <dxf>
        <font>
          <sz val="10"/>
          <color auto="1"/>
          <name val="MS Sans Serif"/>
          <family val="2"/>
          <scheme val="none"/>
        </font>
      </dxf>
    </rfmt>
    <rfmt sheetId="2" sqref="G1783" start="0" length="0">
      <dxf>
        <font>
          <sz val="10"/>
          <color auto="1"/>
          <name val="MS Sans Serif"/>
          <family val="2"/>
          <scheme val="none"/>
        </font>
      </dxf>
    </rfmt>
    <rfmt sheetId="2" sqref="H1783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83" start="0" length="0">
      <dxf>
        <numFmt numFmtId="167" formatCode="dd\.mm\.yyyy;@"/>
      </dxf>
    </rfmt>
  </rrc>
  <rrc rId="3950" sId="2" ref="A1783:XFD1783" action="deleteRow">
    <undo index="65535" exp="area" ref3D="1" dr="$F$1:$F$1048576" dn="Z_F75A0FC8_0A1B_4DE0_9A32_5143F6752B3E_.wvu.Cols" sId="2"/>
    <rfmt sheetId="2" xfDxf="1" sqref="A1783:XFD1783" start="0" length="0">
      <dxf>
        <alignment horizontal="center" vertical="center"/>
      </dxf>
    </rfmt>
    <rfmt sheetId="2" sqref="A178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83" start="0" length="0">
      <dxf>
        <font>
          <sz val="10"/>
          <color auto="1"/>
          <name val="MS Sans Serif"/>
          <family val="2"/>
          <scheme val="none"/>
        </font>
      </dxf>
    </rfmt>
    <rfmt sheetId="2" sqref="C1783" start="0" length="0">
      <dxf>
        <alignment horizontal="general" vertical="bottom"/>
      </dxf>
    </rfmt>
    <rfmt sheetId="2" sqref="D1783" start="0" length="0">
      <dxf>
        <font>
          <sz val="10"/>
          <color auto="1"/>
          <name val="MS Sans Serif"/>
          <family val="2"/>
          <scheme val="none"/>
        </font>
      </dxf>
    </rfmt>
    <rfmt sheetId="2" sqref="E1783" start="0" length="0">
      <dxf>
        <font>
          <sz val="10"/>
          <color auto="1"/>
          <name val="MS Sans Serif"/>
          <family val="2"/>
          <scheme val="none"/>
        </font>
      </dxf>
    </rfmt>
    <rfmt sheetId="2" sqref="F1783" start="0" length="0">
      <dxf>
        <font>
          <sz val="10"/>
          <color auto="1"/>
          <name val="MS Sans Serif"/>
          <family val="2"/>
          <scheme val="none"/>
        </font>
      </dxf>
    </rfmt>
    <rfmt sheetId="2" sqref="G1783" start="0" length="0">
      <dxf>
        <font>
          <sz val="10"/>
          <color auto="1"/>
          <name val="MS Sans Serif"/>
          <family val="2"/>
          <scheme val="none"/>
        </font>
      </dxf>
    </rfmt>
    <rfmt sheetId="2" sqref="H1783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83" start="0" length="0">
      <dxf>
        <numFmt numFmtId="167" formatCode="dd\.mm\.yyyy;@"/>
      </dxf>
    </rfmt>
  </rrc>
  <rrc rId="3951" sId="2" ref="A1782:XFD1782" action="deleteRow">
    <undo index="45" exp="ref" v="1" dr="G1782" r="G1776" sId="2"/>
    <undo index="25" exp="ref" v="1" dr="G1782" r="G1776" sId="2"/>
    <undo index="9" exp="ref" v="1" dr="G1782" r="G1776" sId="2"/>
    <undo index="1" exp="ref" v="1" dr="$B1782" r="G1776" sId="2"/>
    <undo index="65535" exp="area" ref3D="1" dr="$F$1:$F$1048576" dn="Z_F75A0FC8_0A1B_4DE0_9A32_5143F6752B3E_.wvu.Cols" sId="2"/>
    <rfmt sheetId="2" xfDxf="1" sqref="A1782:XFD1782" start="0" length="0">
      <dxf>
        <alignment horizontal="center" vertical="center"/>
      </dxf>
    </rfmt>
    <rfmt sheetId="2" sqref="A178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82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82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cc rId="0" sId="2" dxf="1">
      <nc r="D1782" t="inlineStr">
        <is>
          <t>lundi</t>
        </is>
      </nc>
      <n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ndxf>
    </rcc>
    <rfmt sheetId="2" sqref="E1782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782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cc rId="0" sId="2" dxf="1" numFmtId="23">
      <nc r="G1782">
        <v>43696.260416666664</v>
      </nc>
      <n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H1782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8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2" start="0" length="0">
      <dxf>
        <numFmt numFmtId="167" formatCode="dd\.mm\.yyyy;@"/>
      </dxf>
    </rfmt>
  </rrc>
  <rcc rId="3952" sId="2">
    <oc r="G1782">
      <f>IFERROR(IF(ISERROR(SEARCH("dfgg",$B1777)),IF(H1782="",G1776+ROUNDUP(VLOOKUP(D1782,Feuil2!$B$2:$C$250,2,FALSE)*6,0)/6/24,G1776+ROUNDUP(VLOOKUP(D1782,Feuil2!$B$2:$C$250,2,FALSE)*6,0)/6/24+$I$1),G1776+(11/12/24)),"")</f>
    </oc>
    <nc r="G1782">
      <f>IFERROR(IF(ISERROR(SEARCH("dfgg",$B1781)),IF(H1782="",G1781+ROUNDUP(VLOOKUP(D1782,Feuil2!$B$2:$C$250,2,FALSE)*6,0)/6/24,G1781+ROUNDUP(VLOOKUP(D1782,Feuil2!$B$2:$C$250,2,FALSE)*6,0)/6/24+$I$1),G1781+(11/12/24)),"")</f>
    </nc>
  </rcc>
  <rrc rId="3953" sId="2" ref="A1787:XFD1787" action="deleteRow">
    <undo index="65535" exp="area" ref3D="1" dr="$F$1:$F$1048576" dn="Z_F75A0FC8_0A1B_4DE0_9A32_5143F6752B3E_.wvu.Cols" sId="2"/>
    <rfmt sheetId="2" xfDxf="1" sqref="A1787:XFD1787" start="0" length="0">
      <dxf>
        <alignment horizontal="center" vertical="center"/>
      </dxf>
    </rfmt>
    <rfmt sheetId="2" sqref="A178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87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87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cc rId="0" sId="2" dxf="1">
      <nc r="D1787" t="inlineStr">
        <is>
          <t>lundi</t>
        </is>
      </nc>
      <n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ndxf>
    </rcc>
    <rfmt sheetId="2" sqref="E1787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787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cc rId="0" sId="2" dxf="1" numFmtId="23">
      <nc r="G1787">
        <v>43696.875</v>
      </nc>
      <n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H1787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787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7" start="0" length="0">
      <dxf>
        <numFmt numFmtId="167" formatCode="dd\.mm\.yyyy;@"/>
      </dxf>
    </rfmt>
  </rrc>
  <rrc rId="3954" sId="2" ref="A1787:XFD1787" action="deleteRow">
    <undo index="65535" exp="area" ref3D="1" dr="$F$1:$F$1048576" dn="Z_F75A0FC8_0A1B_4DE0_9A32_5143F6752B3E_.wvu.Cols" sId="2"/>
    <rfmt sheetId="2" xfDxf="1" sqref="A1787:XFD1787" start="0" length="0">
      <dxf>
        <fill>
          <patternFill patternType="solid">
            <bgColor theme="0"/>
          </patternFill>
        </fill>
        <alignment horizontal="center" vertical="center"/>
      </dxf>
    </rfmt>
    <rfmt sheetId="2" sqref="A1787" start="0" length="0">
      <dxf>
        <font>
          <b/>
          <sz val="8"/>
          <color auto="1"/>
          <name val="Arial"/>
          <family val="2"/>
          <scheme val="none"/>
        </font>
      </dxf>
    </rfmt>
    <rfmt sheetId="2" sqref="B1787" start="0" length="0">
      <dxf>
        <font>
          <sz val="12"/>
          <color auto="1"/>
          <name val="MS Sans Serif"/>
          <family val="2"/>
          <scheme val="none"/>
        </font>
      </dxf>
    </rfmt>
    <rfmt sheetId="2" sqref="C1787" start="0" length="0">
      <dxf>
        <alignment horizontal="general" vertical="top"/>
      </dxf>
    </rfmt>
    <rfmt sheetId="2" sqref="D1787" start="0" length="0">
      <dxf>
        <font>
          <sz val="12"/>
          <color auto="1"/>
          <name val="MS Sans Serif"/>
          <family val="2"/>
          <scheme val="none"/>
        </font>
      </dxf>
    </rfmt>
    <rfmt sheetId="2" sqref="E1787" start="0" length="0">
      <dxf>
        <font>
          <sz val="12"/>
          <color auto="1"/>
          <name val="MS Sans Serif"/>
          <family val="2"/>
          <scheme val="none"/>
        </font>
      </dxf>
    </rfmt>
    <rfmt sheetId="2" sqref="F1787" start="0" length="0">
      <dxf>
        <font>
          <sz val="12"/>
          <color auto="1"/>
          <name val="MS Sans Serif"/>
          <family val="2"/>
          <scheme val="none"/>
        </font>
      </dxf>
    </rfmt>
    <rfmt sheetId="2" sqref="G1787" start="0" length="0">
      <dxf>
        <font>
          <sz val="12"/>
          <color auto="1"/>
          <name val="MS Sans Serif"/>
          <family val="2"/>
          <scheme val="none"/>
        </font>
      </dxf>
    </rfmt>
    <rfmt sheetId="2" sqref="H1787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I1787" start="0" length="0">
      <dxf/>
    </rfmt>
    <rfmt sheetId="2" sqref="J1787" start="0" length="0">
      <dxf>
        <numFmt numFmtId="167" formatCode="dd\.mm\.yyyy;@"/>
      </dxf>
    </rfmt>
  </rrc>
  <rrc rId="3955" sId="2" ref="A1787:XFD1787" action="deleteRow">
    <undo index="65535" exp="area" ref3D="1" dr="$F$1:$F$1048576" dn="Z_F75A0FC8_0A1B_4DE0_9A32_5143F6752B3E_.wvu.Cols" sId="2"/>
    <rfmt sheetId="2" xfDxf="1" sqref="A1787:XFD1787" start="0" length="0">
      <dxf>
        <alignment horizontal="center" vertical="center"/>
      </dxf>
    </rfmt>
    <rfmt sheetId="2" sqref="A178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787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787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top style="thin">
            <color indexed="64"/>
          </top>
          <bottom style="thin">
            <color indexed="64"/>
          </bottom>
        </border>
      </dxf>
    </rfmt>
    <rcc rId="0" sId="2" dxf="1">
      <nc r="D1787" t="inlineStr">
        <is>
          <t>mardi</t>
        </is>
      </nc>
      <n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top style="thin">
            <color indexed="64"/>
          </top>
          <bottom style="thin">
            <color indexed="64"/>
          </bottom>
        </border>
      </ndxf>
    </rcc>
    <rfmt sheetId="2" sqref="E1787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top style="thin">
            <color indexed="64"/>
          </top>
          <bottom style="thin">
            <color indexed="64"/>
          </bottom>
        </border>
      </dxf>
    </rfmt>
    <rfmt sheetId="2" sqref="F1787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 numFmtId="23">
      <nc r="G1787">
        <v>43697.208333333336</v>
      </nc>
      <n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787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87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7" start="0" length="0">
      <dxf>
        <numFmt numFmtId="167" formatCode="dd\.mm\.yyyy;@"/>
      </dxf>
    </rfmt>
  </rrc>
  <rrc rId="3956" sId="2" ref="A1787:XFD1787" action="insertRow">
    <undo index="65535" exp="area" ref3D="1" dr="$F$1:$F$1048576" dn="Z_F75A0FC8_0A1B_4DE0_9A32_5143F6752B3E_.wvu.Cols" sId="2"/>
  </rrc>
  <rfmt sheetId="2" sqref="A1787" start="0" length="0">
    <dxf>
      <border outline="0">
        <top style="thin">
          <color indexed="64"/>
        </top>
      </border>
    </dxf>
  </rfmt>
  <rfmt sheetId="2" sqref="B1787" start="0" length="0">
    <dxf>
      <font>
        <b/>
        <sz val="12"/>
        <color rgb="FFFF0000"/>
        <name val="MS Sans Serif"/>
      </font>
      <fill>
        <patternFill>
          <bgColor theme="4" tint="0.59999389629810485"/>
        </patternFill>
      </fill>
      <border outline="0">
        <top style="thin">
          <color indexed="64"/>
        </top>
      </border>
    </dxf>
  </rfmt>
  <rfmt sheetId="2" sqref="C1787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border outline="0">
        <top style="thin">
          <color indexed="64"/>
        </top>
        <bottom/>
      </border>
    </dxf>
  </rfmt>
  <rcc rId="3957" sId="2" odxf="1" dxf="1">
    <nc r="D1787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top/>
        <bottom style="thin">
          <color indexed="64"/>
        </bottom>
      </border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  <border outline="0">
        <top style="thin">
          <color indexed="64"/>
        </top>
        <bottom/>
      </border>
    </ndxf>
  </rcc>
  <rfmt sheetId="2" sqref="E1787" start="0" length="0">
    <dxf>
      <fill>
        <patternFill>
          <bgColor theme="4" tint="0.59999389629810485"/>
        </patternFill>
      </fill>
      <border outline="0">
        <top style="thin">
          <color indexed="64"/>
        </top>
        <bottom/>
      </border>
    </dxf>
  </rfmt>
  <rfmt sheetId="2" sqref="F1787" start="0" length="0">
    <dxf>
      <fill>
        <patternFill patternType="solid">
          <bgColor theme="4" tint="0.59999389629810485"/>
        </patternFill>
      </fill>
      <border outline="0">
        <top style="thin">
          <color indexed="64"/>
        </top>
        <bottom/>
      </border>
    </dxf>
  </rfmt>
  <rcc rId="3958" sId="2" odxf="1" dxf="1">
    <nc r="G1787">
      <f>IFERROR(IF(ISERROR(SEARCH("dfgg",$B1786)),IF(H1787="",G1786+ROUNDUP(VLOOKUP(D1787,Feuil2!$B$2:$C$250,2,FALSE)*6,0)/6/24,G1786+ROUNDUP(VLOOKUP(D1787,Feuil2!$B$2:$C$250,2,FALSE)*6,0)/6/24+$I$1),G1786+(11/12/24)),"")</f>
    </nc>
    <odxf>
      <border outline="0">
        <top/>
      </border>
    </odxf>
    <ndxf>
      <border outline="0">
        <top style="thin">
          <color indexed="64"/>
        </top>
      </border>
    </ndxf>
  </rcc>
  <rfmt sheetId="2" sqref="H1787" start="0" length="0">
    <dxf>
      <numFmt numFmtId="0" formatCode="General"/>
    </dxf>
  </rfmt>
  <rcc rId="3959" sId="2">
    <nc r="J1787" t="inlineStr">
      <is>
        <t/>
      </is>
    </nc>
  </rcc>
  <rcc rId="3960" sId="2">
    <nc r="K1787" t="inlineStr">
      <is>
        <t/>
      </is>
    </nc>
  </rcc>
  <rfmt sheetId="2" sqref="L1787" start="0" length="0">
    <dxf>
      <numFmt numFmtId="169" formatCode="dd/mm/yyyy"/>
    </dxf>
  </rfmt>
  <rrc rId="3961" sId="2" ref="A1788:XFD1788" action="insertRow">
    <undo index="65535" exp="area" ref3D="1" dr="$F$1:$F$1048576" dn="Z_F75A0FC8_0A1B_4DE0_9A32_5143F6752B3E_.wvu.Cols" sId="2"/>
  </rrc>
  <rm rId="3962" sheetId="2" source="A1790:XFD1790" destination="A1788:XFD1788" sourceSheetId="2">
    <rfmt sheetId="2" xfDxf="1" sqref="A1788:XFD1788" start="0" length="0">
      <dxf>
        <alignment horizontal="center" vertical="center"/>
      </dxf>
    </rfmt>
    <rfmt sheetId="2" sqref="A178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88" start="0" length="0">
      <dxf>
        <font>
          <b/>
          <sz val="12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8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</dxf>
    </rfmt>
    <rfmt sheetId="2" sqref="D1788" start="0" length="0">
      <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</dxf>
    </rfmt>
    <rfmt sheetId="2" sqref="E178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</dxf>
    </rfmt>
    <rfmt sheetId="2" sqref="F1788" start="0" length="0">
      <dxf>
        <font>
          <sz val="12"/>
          <color indexed="10"/>
          <name val="Calibri"/>
          <family val="2"/>
          <scheme val="minor"/>
        </font>
        <numFmt numFmtId="168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</border>
      </dxf>
    </rfmt>
    <rfmt sheetId="2" sqref="G1788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88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88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8" start="0" length="0">
      <dxf>
        <numFmt numFmtId="167" formatCode="dd\.mm\.yyyy;@"/>
      </dxf>
    </rfmt>
    <rfmt sheetId="2" sqref="L1788" start="0" length="0">
      <dxf>
        <numFmt numFmtId="169" formatCode="dd/mm/yyyy"/>
      </dxf>
    </rfmt>
  </rm>
  <rcc rId="3963" sId="2">
    <oc r="G1788">
      <f>IFERROR(IF(ISERROR(SEARCH("dfgg",$B1789)),IF(H1788="",G1789+ROUNDUP(VLOOKUP(D1788,Feuil2!$B$2:$C$250,2,FALSE)*6,0)/6/24,G1789+ROUNDUP(VLOOKUP(D1788,Feuil2!$B$2:$C$250,2,FALSE)*6,0)/6/24+$I$1),G1789+(11/12/24)),"")</f>
    </oc>
    <nc r="G1788">
      <f>IFERROR(IF(ISERROR(SEARCH("dfgg",$B1787)),IF(H1788="",G1787+ROUNDUP(VLOOKUP(D1788,Feuil2!$B$2:$C$250,2,FALSE)*6,0)/6/24,G1787+ROUNDUP(VLOOKUP(D1788,Feuil2!$B$2:$C$250,2,FALSE)*6,0)/6/24+$I$1),G1787+(11/12/24)),"")</f>
    </nc>
  </rcc>
  <rcc rId="3964" sId="2">
    <nc r="C1785" t="inlineStr">
      <is>
        <t>DOUBLE</t>
      </is>
    </nc>
  </rcc>
  <rrc rId="3965" sId="2" ref="A1791:XFD1791" action="deleteRow">
    <undo index="45" exp="ref" v="1" dr="G1791" r="G1792" sId="2"/>
    <undo index="25" exp="ref" v="1" dr="G1791" r="G1792" sId="2"/>
    <undo index="9" exp="ref" v="1" dr="G1791" r="G1792" sId="2"/>
    <undo index="1" exp="ref" v="1" dr="$B1791" r="G1792" sId="2"/>
    <undo index="65535" exp="area" ref3D="1" dr="$F$1:$F$1048576" dn="Z_F75A0FC8_0A1B_4DE0_9A32_5143F6752B3E_.wvu.Cols" sId="2"/>
    <rfmt sheetId="2" xfDxf="1" sqref="A1791:XFD1791" start="0" length="0">
      <dxf>
        <alignment horizontal="center" vertical="center"/>
      </dxf>
    </rfmt>
    <rfmt sheetId="2" sqref="A179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791" start="0" length="0">
      <dxf>
        <font>
          <b/>
          <sz val="12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791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cc rId="0" sId="2" dxf="1">
      <nc r="D1791" t="inlineStr">
        <is>
          <t>NEP</t>
        </is>
      </nc>
      <n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ndxf>
    </rcc>
    <rfmt sheetId="2" sqref="E1791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791" start="0" length="0">
      <dxf>
        <font>
          <sz val="12"/>
          <color indexed="10"/>
          <name val="Calibri"/>
          <family val="2"/>
          <scheme val="minor"/>
        </font>
        <numFmt numFmtId="168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791">
        <f>IFERROR(IF(ISERROR(SEARCH("dfgg",$B1788)),IF(H1791="",G1788+ROUNDUP(VLOOKUP(D1791,Feuil2!$B$2:$C$250,2,FALSE)*6,0)/6/24,G1788+ROUNDUP(VLOOKUP(D1791,Feuil2!$B$2:$C$250,2,FALSE)*6,0)/6/24+$I$1),G1788+(11/12/24)),"")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791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91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1791" t="inlineStr">
        <is>
          <t/>
        </is>
      </nc>
      <ndxf>
        <numFmt numFmtId="167" formatCode="dd\.mm\.yyyy;@"/>
      </ndxf>
    </rcc>
    <rcc rId="0" sId="2">
      <nc r="K1791" t="inlineStr">
        <is>
          <t/>
        </is>
      </nc>
    </rcc>
    <rfmt sheetId="2" sqref="L1791" start="0" length="0">
      <dxf>
        <numFmt numFmtId="169" formatCode="dd/mm/yyyy"/>
      </dxf>
    </rfmt>
  </rrc>
  <rrc rId="3966" sId="2" ref="A1790:XFD1790" action="deleteRow">
    <undo index="65535" exp="area" ref3D="1" dr="$F$1:$F$1048576" dn="Z_F75A0FC8_0A1B_4DE0_9A32_5143F6752B3E_.wvu.Cols" sId="2"/>
    <rfmt sheetId="2" xfDxf="1" sqref="A1790:XFD1790" start="0" length="0">
      <dxf>
        <alignment horizontal="center" vertical="center"/>
      </dxf>
    </rfmt>
    <rfmt sheetId="2" sqref="A179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90" start="0" length="0">
      <dxf>
        <font>
          <sz val="10"/>
          <color auto="1"/>
          <name val="MS Sans Serif"/>
          <family val="2"/>
          <scheme val="none"/>
        </font>
      </dxf>
    </rfmt>
    <rfmt sheetId="2" sqref="C1790" start="0" length="0">
      <dxf>
        <alignment horizontal="general" vertical="bottom"/>
      </dxf>
    </rfmt>
    <rfmt sheetId="2" sqref="D1790" start="0" length="0">
      <dxf>
        <font>
          <sz val="10"/>
          <color auto="1"/>
          <name val="MS Sans Serif"/>
          <family val="2"/>
          <scheme val="none"/>
        </font>
      </dxf>
    </rfmt>
    <rfmt sheetId="2" sqref="E1790" start="0" length="0">
      <dxf>
        <font>
          <sz val="10"/>
          <color auto="1"/>
          <name val="MS Sans Serif"/>
          <family val="2"/>
          <scheme val="none"/>
        </font>
      </dxf>
    </rfmt>
    <rfmt sheetId="2" sqref="F1790" start="0" length="0">
      <dxf>
        <font>
          <sz val="10"/>
          <color auto="1"/>
          <name val="MS Sans Serif"/>
          <family val="2"/>
          <scheme val="none"/>
        </font>
      </dxf>
    </rfmt>
    <rfmt sheetId="2" sqref="G1790" start="0" length="0">
      <dxf>
        <font>
          <sz val="10"/>
          <color auto="1"/>
          <name val="MS Sans Serif"/>
          <family val="2"/>
          <scheme val="none"/>
        </font>
      </dxf>
    </rfmt>
    <rfmt sheetId="2" sqref="H1790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90" start="0" length="0">
      <dxf>
        <numFmt numFmtId="167" formatCode="dd\.mm\.yyyy;@"/>
      </dxf>
    </rfmt>
  </rrc>
  <rcc rId="3967" sId="2">
    <oc r="G1790">
      <f>IFERROR(IF(ISERROR(SEARCH("dfgg",#REF!)),IF(H1790="",#REF!+ROUNDUP(VLOOKUP(D1790,Feuil2!$B$2:$C$250,2,FALSE)*6,0)/6/24,#REF!+ROUNDUP(VLOOKUP(D1790,Feuil2!$B$2:$C$250,2,FALSE)*6,0)/6/24+$I$1),#REF!+(11/12/24)),"")</f>
    </oc>
    <nc r="G1790">
      <f>IFERROR(IF(ISERROR(SEARCH("dfgg",$B1789)),IF(H1790="",G1789+ROUNDUP(VLOOKUP(D1790,Feuil2!$B$2:$C$250,2,FALSE)*6,0)/6/24,G1789+ROUNDUP(VLOOKUP(D1790,Feuil2!$B$2:$C$250,2,FALSE)*6,0)/6/24+$I$1),G1789+(11/12/24)),"")</f>
    </nc>
  </rcc>
  <rcc rId="3968" sId="2">
    <oc r="G1791">
      <f>IFERROR(IF(ISERROR(SEARCH("dfgg",$B1790)),IF(H1791="",G1790+ROUNDUP(VLOOKUP(D1791,Feuil2!$B$2:$C$250,2,FALSE)*6,0)/6/24,G1790+ROUNDUP(VLOOKUP(D1791,Feuil2!$B$2:$C$250,2,FALSE)*6,0)/6/24+$I$1),G1790+(11/12/24)),"")</f>
    </oc>
    <nc r="G1791">
      <f>IFERROR(IF(ISERROR(SEARCH("dfgg",$B1790)),IF(H1791="",G1790+ROUNDUP(VLOOKUP(D1791,Feuil2!$B$2:$C$250,2,FALSE)*6,0)/6/24,G1790+ROUNDUP(VLOOKUP(D1791,Feuil2!$B$2:$C$250,2,FALSE)*6,0)/6/24+$I$1),G1790+(11/12/24)),"")</f>
    </nc>
  </rcc>
  <rcc rId="3969" sId="2">
    <oc r="G1792">
      <f>IFERROR(IF(ISERROR(SEARCH("dfgg",$B1791)),IF(H1792="",G1791+ROUNDUP(VLOOKUP(D1792,Feuil2!$B$2:$C$250,2,FALSE)*6,0)/6/24,G1791+ROUNDUP(VLOOKUP(D1792,Feuil2!$B$2:$C$250,2,FALSE)*6,0)/6/24+$I$1),G1791+(11/12/24)),"")</f>
    </oc>
    <nc r="G1792">
      <f>IFERROR(IF(ISERROR(SEARCH("dfgg",$B1791)),IF(H1792="",G1791+ROUNDUP(VLOOKUP(D1792,Feuil2!$B$2:$C$250,2,FALSE)*6,0)/6/24,G1791+ROUNDUP(VLOOKUP(D1792,Feuil2!$B$2:$C$250,2,FALSE)*6,0)/6/24+$I$1),G1791+(11/12/24)),"")</f>
    </nc>
  </rcc>
  <rfmt sheetId="2" sqref="D1789" start="0" length="2147483647">
    <dxf>
      <font>
        <sz val="16"/>
      </font>
    </dxf>
  </rfmt>
  <rfmt sheetId="2" sqref="D1789" start="0" length="2147483647">
    <dxf>
      <font>
        <b val="0"/>
      </font>
    </dxf>
  </rfmt>
  <rfmt sheetId="2" sqref="D1789" start="0" length="2147483647">
    <dxf>
      <font>
        <b/>
      </font>
    </dxf>
  </rfmt>
  <rfmt sheetId="2" sqref="A1795" start="0" length="0">
    <dxf>
      <border outline="0">
        <top style="thin">
          <color indexed="64"/>
        </top>
      </border>
    </dxf>
  </rfmt>
  <rfmt sheetId="2" sqref="B1795" start="0" length="0">
    <dxf>
      <font>
        <sz val="12"/>
        <color rgb="FFFF0000"/>
        <name val="Verdana"/>
      </font>
      <fill>
        <patternFill>
          <bgColor theme="9" tint="0.59999389629810485"/>
        </patternFill>
      </fill>
      <border outline="0">
        <top style="thin">
          <color indexed="64"/>
        </top>
        <bottom/>
      </border>
    </dxf>
  </rfmt>
  <rfmt sheetId="2" sqref="C1795" start="0" length="0">
    <dxf>
      <font>
        <sz val="12"/>
        <color rgb="FF000000"/>
        <name val="Verdana"/>
      </font>
      <fill>
        <patternFill>
          <bgColor theme="9" tint="0.59999389629810485"/>
        </patternFill>
      </fill>
      <alignment wrapText="1"/>
      <border outline="0">
        <top style="thin">
          <color indexed="64"/>
        </top>
        <bottom/>
      </border>
    </dxf>
  </rfmt>
  <rcc rId="3970" sId="2" odxf="1" dxf="1">
    <oc r="D1795" t="inlineStr">
      <is>
        <t>mardi</t>
      </is>
    </oc>
    <nc r="D1795" t="inlineStr">
      <is>
        <t>RINÇAGE</t>
      </is>
    </nc>
    <odxf>
      <font>
        <sz val="12"/>
        <name val="MS Sans Serif"/>
      </font>
      <fill>
        <patternFill>
          <bgColor theme="0"/>
        </patternFill>
      </fill>
      <alignment wrapText="0"/>
      <border outline="0">
        <top/>
        <bottom style="thin">
          <color indexed="64"/>
        </bottom>
      </border>
    </odxf>
    <ndxf>
      <font>
        <sz val="12"/>
        <color rgb="FF000000"/>
        <name val="Verdana"/>
      </font>
      <fill>
        <patternFill>
          <bgColor theme="9" tint="0.59999389629810485"/>
        </patternFill>
      </fill>
      <alignment wrapText="1"/>
      <border outline="0">
        <top style="thin">
          <color indexed="64"/>
        </top>
        <bottom/>
      </border>
    </ndxf>
  </rcc>
  <rfmt sheetId="2" sqref="E1795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alignment wrapText="1"/>
      <border outline="0">
        <top style="thin">
          <color indexed="64"/>
        </top>
        <bottom/>
      </border>
    </dxf>
  </rfmt>
  <rfmt sheetId="2" sqref="F1795" start="0" length="0">
    <dxf>
      <font>
        <b/>
        <sz val="12"/>
        <color indexed="10"/>
        <name val="Calibri"/>
        <scheme val="minor"/>
      </font>
      <numFmt numFmtId="168" formatCode="dd\-mmm"/>
      <fill>
        <patternFill>
          <bgColor theme="9" tint="0.59999389629810485"/>
        </patternFill>
      </fill>
      <alignment wrapText="1"/>
      <border outline="0">
        <top style="thin">
          <color indexed="64"/>
        </top>
        <bottom/>
      </border>
    </dxf>
  </rfmt>
  <rfmt sheetId="2" sqref="G1795" start="0" length="0">
    <dxf>
      <font>
        <b/>
        <sz val="11"/>
        <name val="MS Sans Serif"/>
      </font>
      <fill>
        <patternFill patternType="none">
          <bgColor indexed="65"/>
        </patternFill>
      </fill>
      <border outline="0">
        <top style="thin">
          <color indexed="64"/>
        </top>
      </border>
    </dxf>
  </rfmt>
  <rfmt sheetId="2" sqref="H1795" start="0" length="0">
    <dxf>
      <font>
        <sz val="12"/>
        <color indexed="10"/>
        <name val="Calibri"/>
        <scheme val="minor"/>
      </font>
      <numFmt numFmtId="168" formatCode="dd\-mmm"/>
      <border outline="0">
        <top style="thin">
          <color indexed="64"/>
        </top>
      </border>
    </dxf>
  </rfmt>
  <rfmt sheetId="2" sqref="I1795" start="0" length="0">
    <dxf>
      <font>
        <sz val="12"/>
        <name val="MS Sans Serif"/>
      </font>
    </dxf>
  </rfmt>
  <rm rId="3971" sheetId="2" source="A1799:XFD1799" destination="A1796:XFD1796" sourceSheetId="2">
    <rfmt sheetId="2" xfDxf="1" sqref="A1796:XFD1796" start="0" length="0">
      <dxf>
        <fill>
          <patternFill patternType="solid">
            <bgColor theme="0"/>
          </patternFill>
        </fill>
        <alignment horizontal="center" vertical="center"/>
      </dxf>
    </rfmt>
    <rfmt sheetId="2" sqref="A1796" start="0" length="0">
      <dxf>
        <font>
          <b/>
          <sz val="8"/>
          <color auto="1"/>
          <name val="Arial"/>
          <family val="2"/>
          <scheme val="none"/>
        </font>
      </dxf>
    </rfmt>
    <rfmt sheetId="2" sqref="B1796" start="0" length="0">
      <dxf>
        <font>
          <sz val="12"/>
          <color auto="1"/>
          <name val="MS Sans Serif"/>
          <family val="2"/>
          <scheme val="none"/>
        </font>
      </dxf>
    </rfmt>
    <rfmt sheetId="2" sqref="C1796" start="0" length="0">
      <dxf>
        <alignment horizontal="general" vertical="top"/>
      </dxf>
    </rfmt>
    <rfmt sheetId="2" sqref="D1796" start="0" length="0">
      <dxf>
        <font>
          <sz val="12"/>
          <color auto="1"/>
          <name val="MS Sans Serif"/>
          <family val="2"/>
          <scheme val="none"/>
        </font>
      </dxf>
    </rfmt>
    <rfmt sheetId="2" sqref="E1796" start="0" length="0">
      <dxf>
        <font>
          <sz val="12"/>
          <color auto="1"/>
          <name val="MS Sans Serif"/>
          <family val="2"/>
          <scheme val="none"/>
        </font>
      </dxf>
    </rfmt>
    <rfmt sheetId="2" sqref="F1796" start="0" length="0">
      <dxf>
        <font>
          <sz val="12"/>
          <color auto="1"/>
          <name val="MS Sans Serif"/>
          <family val="2"/>
          <scheme val="none"/>
        </font>
      </dxf>
    </rfmt>
    <rfmt sheetId="2" sqref="G1796" start="0" length="0">
      <dxf>
        <font>
          <sz val="12"/>
          <color auto="1"/>
          <name val="MS Sans Serif"/>
          <family val="2"/>
          <scheme val="none"/>
        </font>
      </dxf>
    </rfmt>
    <rfmt sheetId="2" sqref="H1796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I1796" start="0" length="0">
      <dxf/>
    </rfmt>
    <rfmt sheetId="2" sqref="J1796" start="0" length="0">
      <dxf>
        <numFmt numFmtId="167" formatCode="dd\.mm\.yyyy;@"/>
      </dxf>
    </rfmt>
  </rm>
  <rcc rId="3972" sId="2">
    <oc r="G1793">
      <f>IFERROR(IF(ISERROR(SEARCH("dfgg",$B1792)),IF(H1793="",G1792+ROUNDUP(VLOOKUP(D1793,Feuil2!$B$2:$C$250,2,FALSE)*6,0)/6/24,G1792+ROUNDUP(VLOOKUP(D1793,Feuil2!$B$2:$C$250,2,FALSE)*6,0)/6/24+$I$1),G1792+(11/12/24)),"")</f>
    </oc>
    <nc r="G1793">
      <f>IFERROR(IF(ISERROR(SEARCH("dfgg",$B1792)),IF(H1793="",G1792+ROUNDUP(VLOOKUP(D1793,Feuil2!$B$2:$C$250,2,FALSE)*6,0)/6/24,G1792+ROUNDUP(VLOOKUP(D1793,Feuil2!$B$2:$C$250,2,FALSE)*6,0)/6/24+$I$1),G1792+(11/12/24)),"")</f>
    </nc>
  </rcc>
  <rcc rId="3973" sId="2">
    <oc r="G1794">
      <f>IFERROR(IF(ISERROR(SEARCH("dfgg",$B1793)),IF(H1794="",G1793+ROUNDUP(VLOOKUP(D1794,Feuil2!$B$2:$C$250,2,FALSE)*6,0)/6/24,G1793+ROUNDUP(VLOOKUP(D1794,Feuil2!$B$2:$C$250,2,FALSE)*6,0)/6/24+$I$1),G1793+(11/12/24)),"")</f>
    </oc>
    <nc r="G1794">
      <f>IFERROR(IF(ISERROR(SEARCH("dfgg",$B1793)),IF(H1794="",G1793+ROUNDUP(VLOOKUP(D1794,Feuil2!$B$2:$C$250,2,FALSE)*6,0)/6/24,G1793+ROUNDUP(VLOOKUP(D1794,Feuil2!$B$2:$C$250,2,FALSE)*6,0)/6/24+$I$1),G1793+(11/12/24)),"")</f>
    </nc>
  </rcc>
  <rcc rId="3974" sId="2">
    <oc r="G1795">
      <v>43697.875</v>
    </oc>
    <nc r="G1795">
      <f>IFERROR(IF(ISERROR(SEARCH("dfgg",$B1794)),IF(H1795="",G1794+ROUNDUP(VLOOKUP(D1795,Feuil2!$B$2:$C$250,2,FALSE)*6,0)/6/24,G1794+ROUNDUP(VLOOKUP(D1795,Feuil2!$B$2:$C$250,2,FALSE)*6,0)/6/24+$I$1),G1794+(11/12/24)),"")</f>
    </nc>
  </rcc>
  <rcc rId="3975" sId="2">
    <oc r="G1796">
      <f>IFERROR(IF(ISERROR(SEARCH("dfgg",$B1798)),IF(H1796="",G1798+ROUNDUP(VLOOKUP(D1796,Feuil2!$B$2:$C$250,2,FALSE)*6,0)/6/24,G1798+ROUNDUP(VLOOKUP(D1796,Feuil2!$B$2:$C$250,2,FALSE)*6,0)/6/24+$I$1),G1798+(11/12/24)),"")</f>
    </oc>
    <nc r="G1796">
      <f>IFERROR(IF(ISERROR(SEARCH("dfgg",$B1795)),IF(H1796="",G1795+ROUNDUP(VLOOKUP(D1796,Feuil2!$B$2:$C$250,2,FALSE)*6,0)/6/24,G1795+ROUNDUP(VLOOKUP(D1796,Feuil2!$B$2:$C$250,2,FALSE)*6,0)/6/24+$I$1),G1795+(11/12/24)),"")</f>
    </nc>
  </rcc>
  <rm rId="3976" sheetId="2" source="A1800:XFD1800" destination="A1797:XFD1797" sourceSheetId="2">
    <rfmt sheetId="2" xfDxf="1" sqref="A1797:XFD1797" start="0" length="0">
      <dxf>
        <alignment horizontal="center" vertical="center"/>
      </dxf>
    </rfmt>
    <rfmt sheetId="2" sqref="A179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797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797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top style="thin">
            <color indexed="64"/>
          </top>
          <bottom style="thin">
            <color indexed="64"/>
          </bottom>
        </border>
      </dxf>
    </rfmt>
    <rcc rId="0" sId="2" dxf="1">
      <nc r="D1797" t="inlineStr">
        <is>
          <t>mercredi</t>
        </is>
      </nc>
      <n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top style="thin">
            <color indexed="64"/>
          </top>
          <bottom style="thin">
            <color indexed="64"/>
          </bottom>
        </border>
      </ndxf>
    </rcc>
    <rfmt sheetId="2" sqref="E1797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top style="thin">
            <color indexed="64"/>
          </top>
          <bottom style="thin">
            <color indexed="64"/>
          </bottom>
        </border>
      </dxf>
    </rfmt>
    <rfmt sheetId="2" sqref="F1797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 numFmtId="23">
      <nc r="G1797">
        <v>43698.208333333336</v>
      </nc>
      <n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797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97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97" start="0" length="0">
      <dxf>
        <numFmt numFmtId="167" formatCode="dd\.mm\.yyyy;@"/>
      </dxf>
    </rfmt>
  </rm>
  <rrc rId="3977" sId="2" ref="A1799:XFD1799" action="deleteRow">
    <undo index="65535" exp="area" ref3D="1" dr="$F$1:$F$1048576" dn="Z_F75A0FC8_0A1B_4DE0_9A32_5143F6752B3E_.wvu.Cols" sId="2"/>
    <rfmt sheetId="2" xfDxf="1" sqref="A1799:XFD1799" start="0" length="0">
      <dxf>
        <alignment horizontal="center" vertical="center"/>
      </dxf>
    </rfmt>
    <rfmt sheetId="2" sqref="A179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99" start="0" length="0">
      <dxf>
        <font>
          <sz val="10"/>
          <color auto="1"/>
          <name val="MS Sans Serif"/>
          <family val="2"/>
          <scheme val="none"/>
        </font>
      </dxf>
    </rfmt>
    <rfmt sheetId="2" sqref="C1799" start="0" length="0">
      <dxf>
        <alignment horizontal="general" vertical="bottom"/>
      </dxf>
    </rfmt>
    <rfmt sheetId="2" sqref="D1799" start="0" length="0">
      <dxf>
        <font>
          <sz val="10"/>
          <color auto="1"/>
          <name val="MS Sans Serif"/>
          <family val="2"/>
          <scheme val="none"/>
        </font>
      </dxf>
    </rfmt>
    <rfmt sheetId="2" sqref="E1799" start="0" length="0">
      <dxf>
        <font>
          <sz val="10"/>
          <color auto="1"/>
          <name val="MS Sans Serif"/>
          <family val="2"/>
          <scheme val="none"/>
        </font>
      </dxf>
    </rfmt>
    <rfmt sheetId="2" sqref="F1799" start="0" length="0">
      <dxf>
        <font>
          <sz val="10"/>
          <color auto="1"/>
          <name val="MS Sans Serif"/>
          <family val="2"/>
          <scheme val="none"/>
        </font>
      </dxf>
    </rfmt>
    <rfmt sheetId="2" sqref="G1799" start="0" length="0">
      <dxf>
        <font>
          <sz val="10"/>
          <color auto="1"/>
          <name val="MS Sans Serif"/>
          <family val="2"/>
          <scheme val="none"/>
        </font>
      </dxf>
    </rfmt>
    <rfmt sheetId="2" sqref="H179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99" start="0" length="0">
      <dxf>
        <numFmt numFmtId="167" formatCode="dd\.mm\.yyyy;@"/>
      </dxf>
    </rfmt>
  </rrc>
  <rrc rId="3978" sId="2" ref="A1799:XFD1799" action="deleteRow">
    <undo index="65535" exp="area" ref3D="1" dr="$F$1:$F$1048576" dn="Z_F75A0FC8_0A1B_4DE0_9A32_5143F6752B3E_.wvu.Cols" sId="2"/>
    <rfmt sheetId="2" xfDxf="1" sqref="A1799:XFD1799" start="0" length="0">
      <dxf>
        <alignment horizontal="center" vertical="center"/>
      </dxf>
    </rfmt>
    <rfmt sheetId="2" sqref="A179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99" start="0" length="0">
      <dxf>
        <font>
          <sz val="10"/>
          <color auto="1"/>
          <name val="MS Sans Serif"/>
          <family val="2"/>
          <scheme val="none"/>
        </font>
      </dxf>
    </rfmt>
    <rfmt sheetId="2" sqref="C1799" start="0" length="0">
      <dxf>
        <alignment horizontal="general" vertical="bottom"/>
      </dxf>
    </rfmt>
    <rfmt sheetId="2" sqref="D1799" start="0" length="0">
      <dxf>
        <font>
          <sz val="10"/>
          <color auto="1"/>
          <name val="MS Sans Serif"/>
          <family val="2"/>
          <scheme val="none"/>
        </font>
      </dxf>
    </rfmt>
    <rfmt sheetId="2" sqref="E1799" start="0" length="0">
      <dxf>
        <font>
          <sz val="10"/>
          <color auto="1"/>
          <name val="MS Sans Serif"/>
          <family val="2"/>
          <scheme val="none"/>
        </font>
      </dxf>
    </rfmt>
    <rfmt sheetId="2" sqref="F1799" start="0" length="0">
      <dxf>
        <font>
          <sz val="10"/>
          <color auto="1"/>
          <name val="MS Sans Serif"/>
          <family val="2"/>
          <scheme val="none"/>
        </font>
      </dxf>
    </rfmt>
    <rfmt sheetId="2" sqref="G1799" start="0" length="0">
      <dxf>
        <font>
          <sz val="10"/>
          <color auto="1"/>
          <name val="MS Sans Serif"/>
          <family val="2"/>
          <scheme val="none"/>
        </font>
      </dxf>
    </rfmt>
    <rfmt sheetId="2" sqref="H179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99" start="0" length="0">
      <dxf>
        <numFmt numFmtId="167" formatCode="dd\.mm\.yyyy;@"/>
      </dxf>
    </rfmt>
  </rrc>
  <rcc rId="3979" sId="2">
    <oc r="G1799">
      <f>IFERROR(IF(ISERROR(SEARCH("dfgg",$B1797)),IF(H1799="",G1797+ROUNDUP(VLOOKUP(D1799,Feuil2!$B$2:$C$250,2,FALSE)*6,0)/6/24,G1797+ROUNDUP(VLOOKUP(D1799,Feuil2!$B$2:$C$250,2,FALSE)*6,0)/6/24+$I$1),G1797+(11/12/24)),"")</f>
    </oc>
    <nc r="G1799">
      <f>IFERROR(IF(ISERROR(SEARCH("dfgg",$B1798)),IF(H1799="",G1798+ROUNDUP(VLOOKUP(D1799,Feuil2!$B$2:$C$250,2,FALSE)*6,0)/6/24,G1798+ROUNDUP(VLOOKUP(D1799,Feuil2!$B$2:$C$250,2,FALSE)*6,0)/6/24+$I$1),G1798+(11/12/24)),"")</f>
    </nc>
  </rcc>
  <rrc rId="3980" sId="2" ref="A1800:XFD1800" action="insertRow">
    <undo index="65535" exp="area" ref3D="1" dr="$F$1:$F$1048576" dn="Z_F75A0FC8_0A1B_4DE0_9A32_5143F6752B3E_.wvu.Cols" sId="2"/>
  </rrc>
  <rrc rId="3981" sId="2" ref="A1800:XFD1801" action="insertRow">
    <undo index="65535" exp="area" ref3D="1" dr="$F$1:$F$1048576" dn="Z_F75A0FC8_0A1B_4DE0_9A32_5143F6752B3E_.wvu.Cols" sId="2"/>
  </rrc>
  <rcv guid="{80E8011E-8CC6-40AA-A1BE-46C0FB529EE2}" action="delete"/>
  <rdn rId="0" localSheetId="2" customView="1" name="Z_80E8011E_8CC6_40AA_A1BE_46C0FB529EE2_.wvu.PrintArea" hidden="1" oldHidden="1">
    <formula>PHS!$B$201:$I$224</formula>
    <oldFormula>PHS!$B$201:$I$224</oldFormula>
  </rdn>
  <rdn rId="0" localSheetId="2" customView="1" name="Z_80E8011E_8CC6_40AA_A1BE_46C0FB529EE2_.wvu.PrintTitles" hidden="1" oldHidden="1">
    <formula>PHS!$1:$1</formula>
    <oldFormula>PHS!$1:$1</oldFormula>
  </rdn>
  <rdn rId="0" localSheetId="3" customView="1" name="Z_80E8011E_8CC6_40AA_A1BE_46C0FB529EE2_.wvu.FilterData" hidden="1" oldHidden="1">
    <formula>Feuil2!$B$1:$C$208</formula>
    <oldFormula>Feuil2!$B$1:$C$207</oldFormula>
  </rdn>
  <rcv guid="{80E8011E-8CC6-40AA-A1BE-46C0FB529EE2}" action="add"/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Feuil2!$B$1:$C$208</formula>
    <oldFormula>Feuil2!$B$1:$C$207</oldFormula>
  </rdn>
  <rcv guid="{F75A0FC8-0A1B-4DE0-9A32-5143F6752B3E}" action="add"/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1790:E1790" start="0" length="2147483647">
    <dxf>
      <font>
        <color rgb="FFFF0000"/>
      </font>
    </dxf>
  </rfmt>
  <rfmt sheetId="2" sqref="B1776:E1777" start="0" length="2147483647">
    <dxf>
      <font>
        <color rgb="FFFF0000"/>
      </font>
    </dxf>
  </rfmt>
  <rcc rId="3990" sId="2">
    <oc r="E1776">
      <v>1050</v>
    </oc>
    <nc r="E1776">
      <v>650</v>
    </nc>
  </rcc>
  <rfmt sheetId="2" sqref="A1776:I1776" start="0" length="2147483647">
    <dxf>
      <font>
        <color theme="1"/>
      </font>
    </dxf>
  </rfmt>
  <rrc rId="3991" sId="2" ref="A1825:XFD1825" action="insertRow">
    <undo index="65535" exp="area" ref3D="1" dr="$F$1:$F$1048576" dn="Z_F75A0FC8_0A1B_4DE0_9A32_5143F6752B3E_.wvu.Cols" sId="2"/>
  </rrc>
  <rm rId="3992" sheetId="2" source="A1777:XFD1777" destination="A1825:XFD1825" sourceSheetId="2">
    <rfmt sheetId="2" xfDxf="1" sqref="A1825:XFD1825" start="0" length="0">
      <dxf>
        <alignment horizontal="center" vertical="center"/>
      </dxf>
    </rfmt>
    <rfmt sheetId="2" sqref="A182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25" start="0" length="0">
      <dxf>
        <font>
          <sz val="10"/>
          <color auto="1"/>
          <name val="MS Sans Serif"/>
          <family val="2"/>
          <scheme val="none"/>
        </font>
      </dxf>
    </rfmt>
    <rfmt sheetId="2" sqref="C1825" start="0" length="0">
      <dxf>
        <alignment horizontal="general" vertical="bottom"/>
      </dxf>
    </rfmt>
    <rfmt sheetId="2" sqref="D1825" start="0" length="0">
      <dxf>
        <font>
          <sz val="10"/>
          <color auto="1"/>
          <name val="MS Sans Serif"/>
          <family val="2"/>
          <scheme val="none"/>
        </font>
      </dxf>
    </rfmt>
    <rfmt sheetId="2" sqref="E1825" start="0" length="0">
      <dxf>
        <font>
          <sz val="10"/>
          <color auto="1"/>
          <name val="MS Sans Serif"/>
          <family val="2"/>
          <scheme val="none"/>
        </font>
      </dxf>
    </rfmt>
    <rfmt sheetId="2" sqref="F1825" start="0" length="0">
      <dxf>
        <font>
          <sz val="10"/>
          <color auto="1"/>
          <name val="MS Sans Serif"/>
          <family val="2"/>
          <scheme val="none"/>
        </font>
      </dxf>
    </rfmt>
    <rfmt sheetId="2" sqref="G1825" start="0" length="0">
      <dxf>
        <font>
          <sz val="10"/>
          <color auto="1"/>
          <name val="MS Sans Serif"/>
          <family val="2"/>
          <scheme val="none"/>
        </font>
      </dxf>
    </rfmt>
    <rfmt sheetId="2" sqref="H1825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25" start="0" length="0">
      <dxf>
        <numFmt numFmtId="167" formatCode="dd\.mm\.yyyy;@"/>
      </dxf>
    </rfmt>
  </rm>
  <rrc rId="3993" sId="2" ref="A1777:XFD1777" action="deleteRow">
    <undo index="65535" exp="area" ref3D="1" dr="$F$1:$F$1048576" dn="Z_F75A0FC8_0A1B_4DE0_9A32_5143F6752B3E_.wvu.Cols" sId="2"/>
    <rfmt sheetId="2" xfDxf="1" sqref="A1777:XFD1777" start="0" length="0">
      <dxf>
        <alignment horizontal="center" vertical="center"/>
      </dxf>
    </rfmt>
    <rfmt sheetId="2" sqref="A177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77" start="0" length="0">
      <dxf>
        <font>
          <sz val="10"/>
          <color auto="1"/>
          <name val="MS Sans Serif"/>
          <family val="2"/>
          <scheme val="none"/>
        </font>
      </dxf>
    </rfmt>
    <rfmt sheetId="2" sqref="C1777" start="0" length="0">
      <dxf>
        <alignment horizontal="general" vertical="bottom"/>
      </dxf>
    </rfmt>
    <rfmt sheetId="2" sqref="D1777" start="0" length="0">
      <dxf>
        <font>
          <sz val="10"/>
          <color auto="1"/>
          <name val="MS Sans Serif"/>
          <family val="2"/>
          <scheme val="none"/>
        </font>
      </dxf>
    </rfmt>
    <rfmt sheetId="2" sqref="E1777" start="0" length="0">
      <dxf>
        <font>
          <sz val="10"/>
          <color auto="1"/>
          <name val="MS Sans Serif"/>
          <family val="2"/>
          <scheme val="none"/>
        </font>
      </dxf>
    </rfmt>
    <rfmt sheetId="2" sqref="F1777" start="0" length="0">
      <dxf>
        <font>
          <sz val="10"/>
          <color auto="1"/>
          <name val="MS Sans Serif"/>
          <family val="2"/>
          <scheme val="none"/>
        </font>
      </dxf>
    </rfmt>
    <rfmt sheetId="2" sqref="G1777" start="0" length="0">
      <dxf>
        <font>
          <sz val="10"/>
          <color auto="1"/>
          <name val="MS Sans Serif"/>
          <family val="2"/>
          <scheme val="none"/>
        </font>
      </dxf>
    </rfmt>
    <rfmt sheetId="2" sqref="H1777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77" start="0" length="0">
      <dxf>
        <numFmt numFmtId="167" formatCode="dd\.mm\.yyyy;@"/>
      </dxf>
    </rfmt>
  </rrc>
  <rrc rId="3994" sId="2" ref="A1824:XFD1824" action="insertRow">
    <undo index="65535" exp="area" ref3D="1" dr="$F$1:$F$1048576" dn="Z_F75A0FC8_0A1B_4DE0_9A32_5143F6752B3E_.wvu.Cols" sId="2"/>
  </rrc>
  <rm rId="3995" sheetId="2" source="A1789:XFD1789" destination="A1824:XFD1824" sourceSheetId="2">
    <rfmt sheetId="2" xfDxf="1" sqref="A1824:XFD1824" start="0" length="0">
      <dxf>
        <alignment horizontal="center" vertical="center"/>
      </dxf>
    </rfmt>
    <rfmt sheetId="2" sqref="A182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24" start="0" length="0">
      <dxf>
        <font>
          <sz val="10"/>
          <color auto="1"/>
          <name val="MS Sans Serif"/>
          <family val="2"/>
          <scheme val="none"/>
        </font>
      </dxf>
    </rfmt>
    <rfmt sheetId="2" sqref="C1824" start="0" length="0">
      <dxf>
        <alignment horizontal="general" vertical="bottom"/>
      </dxf>
    </rfmt>
    <rfmt sheetId="2" sqref="D1824" start="0" length="0">
      <dxf>
        <font>
          <sz val="10"/>
          <color auto="1"/>
          <name val="MS Sans Serif"/>
          <family val="2"/>
          <scheme val="none"/>
        </font>
      </dxf>
    </rfmt>
    <rfmt sheetId="2" sqref="E1824" start="0" length="0">
      <dxf>
        <font>
          <sz val="10"/>
          <color auto="1"/>
          <name val="MS Sans Serif"/>
          <family val="2"/>
          <scheme val="none"/>
        </font>
      </dxf>
    </rfmt>
    <rfmt sheetId="2" sqref="F1824" start="0" length="0">
      <dxf>
        <font>
          <sz val="10"/>
          <color auto="1"/>
          <name val="MS Sans Serif"/>
          <family val="2"/>
          <scheme val="none"/>
        </font>
      </dxf>
    </rfmt>
    <rfmt sheetId="2" sqref="G1824" start="0" length="0">
      <dxf>
        <font>
          <sz val="10"/>
          <color auto="1"/>
          <name val="MS Sans Serif"/>
          <family val="2"/>
          <scheme val="none"/>
        </font>
      </dxf>
    </rfmt>
    <rfmt sheetId="2" sqref="H1824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24" start="0" length="0">
      <dxf>
        <numFmt numFmtId="167" formatCode="dd\.mm\.yyyy;@"/>
      </dxf>
    </rfmt>
  </rm>
  <rrc rId="3996" sId="2" ref="A1789:XFD1789" action="deleteRow">
    <undo index="65535" exp="area" ref3D="1" dr="$F$1:$F$1048576" dn="Z_F75A0FC8_0A1B_4DE0_9A32_5143F6752B3E_.wvu.Cols" sId="2"/>
    <rfmt sheetId="2" xfDxf="1" sqref="A1789:XFD1789" start="0" length="0">
      <dxf>
        <alignment horizontal="center" vertical="center"/>
      </dxf>
    </rfmt>
    <rfmt sheetId="2" sqref="A178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89" start="0" length="0">
      <dxf>
        <font>
          <sz val="10"/>
          <color auto="1"/>
          <name val="MS Sans Serif"/>
          <family val="2"/>
          <scheme val="none"/>
        </font>
      </dxf>
    </rfmt>
    <rfmt sheetId="2" sqref="C1789" start="0" length="0">
      <dxf>
        <alignment horizontal="general" vertical="bottom"/>
      </dxf>
    </rfmt>
    <rfmt sheetId="2" sqref="D1789" start="0" length="0">
      <dxf>
        <font>
          <sz val="10"/>
          <color auto="1"/>
          <name val="MS Sans Serif"/>
          <family val="2"/>
          <scheme val="none"/>
        </font>
      </dxf>
    </rfmt>
    <rfmt sheetId="2" sqref="E1789" start="0" length="0">
      <dxf>
        <font>
          <sz val="10"/>
          <color auto="1"/>
          <name val="MS Sans Serif"/>
          <family val="2"/>
          <scheme val="none"/>
        </font>
      </dxf>
    </rfmt>
    <rfmt sheetId="2" sqref="F1789" start="0" length="0">
      <dxf>
        <font>
          <sz val="10"/>
          <color auto="1"/>
          <name val="MS Sans Serif"/>
          <family val="2"/>
          <scheme val="none"/>
        </font>
      </dxf>
    </rfmt>
    <rfmt sheetId="2" sqref="G1789" start="0" length="0">
      <dxf>
        <font>
          <sz val="10"/>
          <color auto="1"/>
          <name val="MS Sans Serif"/>
          <family val="2"/>
          <scheme val="none"/>
        </font>
      </dxf>
    </rfmt>
    <rfmt sheetId="2" sqref="H178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89" start="0" length="0">
      <dxf>
        <numFmt numFmtId="167" formatCode="dd\.mm\.yyyy;@"/>
      </dxf>
    </rfmt>
  </rrc>
  <rrc rId="3997" sId="2" ref="A1798:XFD1798" action="deleteRow">
    <undo index="65535" exp="area" ref3D="1" dr="$F$1:$F$1048576" dn="Z_F75A0FC8_0A1B_4DE0_9A32_5143F6752B3E_.wvu.Cols" sId="2"/>
    <rfmt sheetId="2" xfDxf="1" sqref="A1798:XFD1798" start="0" length="0">
      <dxf>
        <alignment horizontal="center" vertical="center"/>
      </dxf>
    </rfmt>
    <rfmt sheetId="2" sqref="A179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98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9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bottom style="thin">
            <color indexed="64"/>
          </bottom>
        </border>
      </dxf>
    </rfmt>
    <rfmt sheetId="2" sqref="D179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E179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F179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bottom style="thin">
            <color indexed="64"/>
          </bottom>
        </border>
      </dxf>
    </rfmt>
    <rfmt sheetId="2" sqref="G1798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9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798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98" start="0" length="0">
      <dxf>
        <numFmt numFmtId="167" formatCode="dd\.mm\.yyyy;@"/>
      </dxf>
    </rfmt>
  </rrc>
  <rrc rId="3998" sId="2" ref="A1798:XFD1798" action="deleteRow">
    <undo index="65535" exp="area" ref3D="1" dr="$F$1:$F$1048576" dn="Z_F75A0FC8_0A1B_4DE0_9A32_5143F6752B3E_.wvu.Cols" sId="2"/>
    <rfmt sheetId="2" xfDxf="1" sqref="A1798:XFD1798" start="0" length="0">
      <dxf>
        <alignment horizontal="center" vertical="center"/>
      </dxf>
    </rfmt>
    <rfmt sheetId="2" sqref="A179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98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9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bottom style="thin">
            <color indexed="64"/>
          </bottom>
        </border>
      </dxf>
    </rfmt>
    <rfmt sheetId="2" sqref="D179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E179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F179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bottom style="thin">
            <color indexed="64"/>
          </bottom>
        </border>
      </dxf>
    </rfmt>
    <rfmt sheetId="2" sqref="G1798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9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798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98" start="0" length="0">
      <dxf>
        <numFmt numFmtId="167" formatCode="dd\.mm\.yyyy;@"/>
      </dxf>
    </rfmt>
  </rrc>
  <rrc rId="3999" sId="2" ref="A1798:XFD1798" action="deleteRow">
    <undo index="65535" exp="area" ref3D="1" dr="$F$1:$F$1048576" dn="Z_F75A0FC8_0A1B_4DE0_9A32_5143F6752B3E_.wvu.Cols" sId="2"/>
    <rfmt sheetId="2" xfDxf="1" sqref="A1798:XFD1798" start="0" length="0">
      <dxf>
        <alignment horizontal="center" vertical="center"/>
      </dxf>
    </rfmt>
    <rfmt sheetId="2" sqref="A179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98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9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bottom style="thin">
            <color indexed="64"/>
          </bottom>
        </border>
      </dxf>
    </rfmt>
    <rfmt sheetId="2" sqref="D179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E179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F179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bottom style="thin">
            <color indexed="64"/>
          </bottom>
        </border>
      </dxf>
    </rfmt>
    <rfmt sheetId="2" sqref="G1798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9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798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98" start="0" length="0">
      <dxf>
        <numFmt numFmtId="167" formatCode="dd\.mm\.yyyy;@"/>
      </dxf>
    </rfmt>
  </rrc>
  <rrc rId="4000" sId="2" ref="A1776:XFD1776" action="deleteRow">
    <undo index="65535" exp="area" ref3D="1" dr="$F$1:$F$1048576" dn="Z_F75A0FC8_0A1B_4DE0_9A32_5143F6752B3E_.wvu.Cols" sId="2"/>
    <rfmt sheetId="2" xfDxf="1" sqref="A1776:XFD1776" start="0" length="0">
      <dxf>
        <alignment horizontal="center" vertical="center"/>
      </dxf>
    </rfmt>
    <rfmt sheetId="2" sqref="A1776" start="0" length="0">
      <dxf>
        <font>
          <b/>
          <sz val="8"/>
          <color theme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776" t="inlineStr">
        <is>
          <t>SCE Chocolat C10 FUT/0389</t>
        </is>
      </nc>
      <ndxf>
        <font>
          <sz val="12"/>
          <color theme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C1776">
        <v>3408971</v>
      </nc>
      <ndxf>
        <font>
          <sz val="12"/>
          <color theme="1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D1776">
        <v>22000390</v>
      </nc>
      <ndxf>
        <font>
          <sz val="12"/>
          <color theme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E1776">
        <v>650</v>
      </nc>
      <ndxf>
        <font>
          <sz val="12"/>
          <color theme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fmt sheetId="2" sqref="F1776" start="0" length="0">
      <dxf>
        <font>
          <sz val="12"/>
          <color theme="1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776">
        <f>IFERROR(IF(ISERROR(SEARCH("dfgg",#REF!)),IF(H1776="",#REF!+ROUNDUP(VLOOKUP(D1776,Feuil2!$B$2:$C$250,2,FALSE)*6,0)/6/24,#REF!+ROUNDUP(VLOOKUP(D1776,Feuil2!$B$2:$C$250,2,FALSE)*6,0)/6/24+$I$1),#REF!+(11/12/24)),"")</f>
      </nc>
      <ndxf>
        <font>
          <b/>
          <sz val="11"/>
          <color theme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1776" t="inlineStr">
        <is>
          <t>DIRECTEMENT EN CHAMBRE FROIDE
même cuisson que 22000651
[VAYRES]</t>
        </is>
      </nc>
      <ndxf>
        <font>
          <sz val="12"/>
          <color theme="1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1776" start="0" length="0">
      <dxf>
        <font>
          <b/>
          <sz val="12"/>
          <color theme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1776" t="inlineStr">
        <is>
          <t>23.08.2019</t>
        </is>
      </nc>
      <ndxf>
        <numFmt numFmtId="167" formatCode="dd\.mm\.yyyy;@"/>
      </ndxf>
    </rcc>
    <rcc rId="0" sId="2">
      <nc r="K1776" t="inlineStr">
        <is>
          <t>VA001</t>
        </is>
      </nc>
    </rcc>
  </rrc>
  <rrc rId="4001" sId="2" ref="A1787:XFD1787" action="insertRow">
    <undo index="65535" exp="area" ref3D="1" dr="$F$1:$F$1048576" dn="Z_F75A0FC8_0A1B_4DE0_9A32_5143F6752B3E_.wvu.Cols" sId="2"/>
  </rrc>
  <rfmt sheetId="2" sqref="B1787" start="0" length="0">
    <dxf>
      <font>
        <b/>
        <sz val="12"/>
        <name val="MS Sans Serif"/>
      </font>
      <fill>
        <patternFill>
          <bgColor theme="0"/>
        </patternFill>
      </fill>
    </dxf>
  </rfmt>
  <rfmt sheetId="2" sqref="C1787" start="0" length="0">
    <dxf>
      <font>
        <b/>
        <sz val="12"/>
        <color rgb="FF000000"/>
        <name val="Verdana"/>
      </font>
      <fill>
        <patternFill>
          <bgColor theme="0"/>
        </patternFill>
      </fill>
      <alignment wrapText="0"/>
    </dxf>
  </rfmt>
  <rcc rId="4002" sId="2" odxf="1" dxf="1">
    <nc r="D1787" t="inlineStr">
      <is>
        <t>lundi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alignment wrapText="1"/>
    </odxf>
    <ndxf>
      <font>
        <b/>
        <sz val="12"/>
        <color rgb="FF000000"/>
        <name val="MS Sans Serif"/>
      </font>
      <fill>
        <patternFill>
          <bgColor theme="0"/>
        </patternFill>
      </fill>
      <alignment wrapText="0"/>
    </ndxf>
  </rcc>
  <rfmt sheetId="2" sqref="E1787" start="0" length="0">
    <dxf>
      <font>
        <sz val="12"/>
        <color rgb="FF000000"/>
        <name val="MS Sans Serif"/>
      </font>
      <fill>
        <patternFill>
          <bgColor theme="0"/>
        </patternFill>
      </fill>
      <alignment wrapText="0"/>
    </dxf>
  </rfmt>
  <rfmt sheetId="2" sqref="F1787" start="0" length="0">
    <dxf>
      <font>
        <sz val="12"/>
        <color indexed="10"/>
        <name val="MS Sans Serif"/>
        <scheme val="minor"/>
      </font>
      <numFmt numFmtId="0" formatCode="General"/>
      <fill>
        <patternFill patternType="solid">
          <bgColor theme="0"/>
        </patternFill>
      </fill>
      <alignment wrapText="0"/>
    </dxf>
  </rfmt>
  <rfmt sheetId="2" sqref="G1787" start="0" length="0">
    <dxf>
      <font>
        <b val="0"/>
        <sz val="12"/>
        <name val="MS Sans Serif"/>
      </font>
      <fill>
        <patternFill patternType="solid">
          <bgColor indexed="13"/>
        </patternFill>
      </fill>
    </dxf>
  </rfmt>
  <rfmt sheetId="2" sqref="H1787" start="0" length="0">
    <dxf>
      <numFmt numFmtId="0" formatCode="General"/>
      <border outline="0">
        <top/>
      </border>
    </dxf>
  </rfmt>
  <rcc rId="4003" sId="2" numFmtId="23">
    <nc r="G1787">
      <v>43696.875</v>
    </nc>
  </rcc>
  <rrc rId="4004" sId="2" ref="A1788:XFD1788" action="insertRow">
    <undo index="65535" exp="area" ref3D="1" dr="$F$1:$F$1048576" dn="Z_F75A0FC8_0A1B_4DE0_9A32_5143F6752B3E_.wvu.Cols" sId="2"/>
  </rrc>
  <rfmt sheetId="2" sqref="A1788:XFD1788">
    <dxf>
      <fill>
        <patternFill>
          <bgColor theme="0"/>
        </patternFill>
      </fill>
    </dxf>
  </rfmt>
  <rrc rId="4005" sId="2" ref="A1797:XFD1797" action="insertRow">
    <undo index="65535" exp="area" ref3D="1" dr="$F$1:$F$1048576" dn="Z_F75A0FC8_0A1B_4DE0_9A32_5143F6752B3E_.wvu.Cols" sId="2"/>
  </rrc>
  <rfmt sheetId="2" sqref="B1797" start="0" length="0">
    <dxf>
      <font>
        <b/>
        <sz val="12"/>
        <name val="MS Sans Serif"/>
      </font>
      <fill>
        <patternFill>
          <bgColor theme="0"/>
        </patternFill>
      </fill>
    </dxf>
  </rfmt>
  <rfmt sheetId="2" sqref="C1797" start="0" length="0">
    <dxf>
      <font>
        <b/>
        <sz val="12"/>
        <color rgb="FF000000"/>
        <name val="Verdana"/>
      </font>
      <fill>
        <patternFill>
          <bgColor theme="0"/>
        </patternFill>
      </fill>
      <alignment wrapText="0"/>
    </dxf>
  </rfmt>
  <rcc rId="4006" sId="2" odxf="1" dxf="1">
    <nc r="D1797" t="inlineStr">
      <is>
        <t>mercredi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alignment wrapText="1"/>
    </odxf>
    <ndxf>
      <font>
        <b/>
        <sz val="12"/>
        <color rgb="FF000000"/>
        <name val="MS Sans Serif"/>
      </font>
      <fill>
        <patternFill>
          <bgColor theme="0"/>
        </patternFill>
      </fill>
      <alignment wrapText="0"/>
    </ndxf>
  </rcc>
  <rfmt sheetId="2" sqref="E1797" start="0" length="0">
    <dxf>
      <font>
        <sz val="12"/>
        <color rgb="FF000000"/>
        <name val="MS Sans Serif"/>
      </font>
      <fill>
        <patternFill>
          <bgColor theme="0"/>
        </patternFill>
      </fill>
      <alignment wrapText="0"/>
    </dxf>
  </rfmt>
  <rfmt sheetId="2" sqref="F1797" start="0" length="0">
    <dxf>
      <font>
        <sz val="12"/>
        <color indexed="10"/>
        <name val="MS Sans Serif"/>
        <scheme val="minor"/>
      </font>
      <numFmt numFmtId="0" formatCode="General"/>
      <fill>
        <patternFill patternType="solid">
          <bgColor theme="0"/>
        </patternFill>
      </fill>
      <alignment wrapText="0"/>
    </dxf>
  </rfmt>
  <rcc rId="4007" sId="2" odxf="1" dxf="1" numFmtId="23">
    <nc r="G1797">
      <v>43698.875</v>
    </nc>
    <odxf>
      <font>
        <b/>
        <sz val="11"/>
        <name val="MS Sans Serif"/>
      </font>
      <fill>
        <patternFill patternType="none">
          <bgColor indexed="65"/>
        </patternFill>
      </fill>
    </odxf>
    <ndxf>
      <font>
        <b val="0"/>
        <sz val="12"/>
        <name val="MS Sans Serif"/>
      </font>
      <fill>
        <patternFill patternType="solid">
          <bgColor indexed="13"/>
        </patternFill>
      </fill>
    </ndxf>
  </rcc>
  <rfmt sheetId="2" sqref="H1797" start="0" length="0">
    <dxf>
      <numFmt numFmtId="0" formatCode="General"/>
      <border outline="0">
        <top/>
      </border>
    </dxf>
  </rfmt>
  <rrc rId="4008" sId="2" ref="A1798:XFD1798" action="insertRow">
    <undo index="65535" exp="area" ref3D="1" dr="$F$1:$F$1048576" dn="Z_F75A0FC8_0A1B_4DE0_9A32_5143F6752B3E_.wvu.Cols" sId="2"/>
  </rrc>
  <rfmt sheetId="2" sqref="A1798:XFD1798">
    <dxf>
      <fill>
        <patternFill>
          <bgColor theme="0"/>
        </patternFill>
      </fill>
    </dxf>
  </rfmt>
  <rrc rId="4009" sId="2" ref="A1823:XFD1823" action="deleteRow">
    <undo index="45" exp="ref" v="1" dr="G1823" r="G1790" sId="2"/>
    <undo index="25" exp="ref" v="1" dr="G1823" r="G1790" sId="2"/>
    <undo index="9" exp="ref" v="1" dr="G1823" r="G1790" sId="2"/>
    <undo index="1" exp="ref" v="1" dr="$B1823" r="G1790" sId="2"/>
    <undo index="65535" exp="area" ref3D="1" dr="$F$1:$F$1048576" dn="Z_F75A0FC8_0A1B_4DE0_9A32_5143F6752B3E_.wvu.Cols" sId="2"/>
    <rfmt sheetId="2" xfDxf="1" sqref="A1823:XFD1823" start="0" length="0">
      <dxf>
        <alignment horizontal="center" vertical="center"/>
      </dxf>
    </rfmt>
    <rfmt sheetId="2" sqref="A182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823" t="inlineStr">
        <is>
          <t>SCE Chocolat C9 PALL/0334</t>
        </is>
      </nc>
      <ndxf>
        <font>
          <sz val="12"/>
          <color rgb="FFFF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C1823">
        <v>3397027</v>
      </nc>
      <ndxf>
        <font>
          <sz val="12"/>
          <color rgb="FFFF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D1823">
        <v>22000057</v>
      </nc>
      <ndxf>
        <font>
          <sz val="12"/>
          <color rgb="FFFF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E1823">
        <v>1250</v>
      </nc>
      <ndxf>
        <font>
          <sz val="12"/>
          <color rgb="FFFF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fmt sheetId="2" sqref="F182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823">
        <f>IFERROR(IF(ISERROR(SEARCH("dfgg",$B1789)),IF(H1823="",G1789+ROUNDUP(VLOOKUP(D1823,Feuil2!$B$2:$C$250,2,FALSE)*6,0)/6/24,G1789+ROUNDUP(VLOOKUP(D1823,Feuil2!$B$2:$C$250,2,FALSE)*6,0)/6/24+$I$1),G1789+(11/12/24)),"")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82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23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1823" t="inlineStr">
        <is>
          <t>18.09.2019</t>
        </is>
      </nc>
      <ndxf>
        <numFmt numFmtId="167" formatCode="dd\.mm\.yyyy;@"/>
      </ndxf>
    </rcc>
    <rcc rId="0" sId="2">
      <nc r="K1823" t="inlineStr">
        <is>
          <t>PL001</t>
        </is>
      </nc>
    </rcc>
  </rrc>
  <rrc rId="4010" sId="2" ref="A1823:XFD1823" action="deleteRow">
    <undo index="65535" exp="area" ref3D="1" dr="$F$1:$F$1048576" dn="Z_F75A0FC8_0A1B_4DE0_9A32_5143F6752B3E_.wvu.Cols" sId="2"/>
    <rfmt sheetId="2" xfDxf="1" sqref="A1823:XFD1823" start="0" length="0">
      <dxf>
        <alignment horizontal="center" vertical="center"/>
      </dxf>
    </rfmt>
    <rfmt sheetId="2" sqref="A182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823" t="inlineStr">
        <is>
          <t>SCE Chocolat C10 PALL/0389</t>
        </is>
      </nc>
      <ndxf>
        <font>
          <sz val="12"/>
          <color rgb="FFFF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C1823">
        <v>3313776</v>
      </nc>
      <ndxf>
        <font>
          <sz val="12"/>
          <color rgb="FFFF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D1823">
        <v>22000651</v>
      </nc>
      <ndxf>
        <font>
          <sz val="12"/>
          <color rgb="FFFF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E1823">
        <v>401</v>
      </nc>
      <ndxf>
        <font>
          <sz val="12"/>
          <color rgb="FFFF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fmt sheetId="2" sqref="F182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823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H1823" t="inlineStr">
        <is>
          <t>même cuisson que 22000390
[DANGÉ]</t>
        </is>
      </nc>
      <n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1823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1823" t="inlineStr">
        <is>
          <t>30.09.2019</t>
        </is>
      </nc>
      <ndxf>
        <numFmt numFmtId="167" formatCode="dd\.mm\.yyyy;@"/>
      </ndxf>
    </rcc>
    <rcc rId="0" sId="2">
      <nc r="K1823" t="inlineStr">
        <is>
          <t>DA001</t>
        </is>
      </nc>
    </rcc>
  </rrc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Feuil2!$B$1:$C$208</formula>
    <oldFormula>Feuil2!$B$1:$C$207</oldFormula>
  </rdn>
  <rcv guid="{FC7BEBEA-9A89-4726-BCEF-101025680359}" action="add"/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15" sId="2">
    <nc r="C1782">
      <v>3411843</v>
    </nc>
  </rcc>
  <rcc rId="4016" sId="2">
    <oc r="H1782" t="inlineStr">
      <is>
        <t>ATTENTION AJOUT DE 600 KG SI LOT CONGELÉ INUTILISABLE</t>
      </is>
    </oc>
    <nc r="H1782" t="inlineStr">
      <is>
        <t>600KG+RECYCLAGE 600KG</t>
      </is>
    </nc>
  </rcc>
  <rcv guid="{80E8011E-8CC6-40AA-A1BE-46C0FB529EE2}" action="delete"/>
  <rdn rId="0" localSheetId="2" customView="1" name="Z_80E8011E_8CC6_40AA_A1BE_46C0FB529EE2_.wvu.PrintArea" hidden="1" oldHidden="1">
    <formula>PHS!$B$201:$I$224</formula>
    <oldFormula>PHS!$B$201:$I$224</oldFormula>
  </rdn>
  <rdn rId="0" localSheetId="2" customView="1" name="Z_80E8011E_8CC6_40AA_A1BE_46C0FB529EE2_.wvu.PrintTitles" hidden="1" oldHidden="1">
    <formula>PHS!$1:$1</formula>
    <oldFormula>PHS!$1:$1</oldFormula>
  </rdn>
  <rdn rId="0" localSheetId="3" customView="1" name="Z_80E8011E_8CC6_40AA_A1BE_46C0FB529EE2_.wvu.FilterData" hidden="1" oldHidden="1">
    <formula>Feuil2!$B$1:$C$208</formula>
    <oldFormula>Feuil2!$B$1:$C$208</oldFormula>
  </rdn>
  <rcv guid="{80E8011E-8CC6-40AA-A1BE-46C0FB529EE2}" action="add"/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Feuil2!$B$1:$C$208</formula>
    <oldFormula>Feuil2!$B$1:$C$208</oldFormula>
  </rdn>
  <rcv guid="{F75A0FC8-0A1B-4DE0-9A32-5143F6752B3E}" action="add"/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Feuil2!$B$1:$C$208</formula>
    <oldFormula>Feuil2!$B$1:$C$208</oldFormula>
  </rdn>
  <rcv guid="{F75A0FC8-0A1B-4DE0-9A32-5143F6752B3E}" action="add"/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030" sheetId="2" source="A1800:XFD1800" destination="A1797:XFD1797" sourceSheetId="2">
    <rfmt sheetId="2" xfDxf="1" sqref="A1797:XFD1797" start="0" length="0">
      <dxf>
        <alignment horizontal="center" vertical="center" readingOrder="0"/>
      </dxf>
    </rfmt>
    <rfmt sheetId="2" sqref="A1797" start="0" length="0">
      <dxf>
        <font>
          <b/>
          <sz val="8"/>
          <color auto="1"/>
          <name val="Arial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97" start="0" length="0">
      <dxf>
        <font>
          <b/>
          <sz val="12"/>
          <color auto="1"/>
          <name val="MS Sans Serif"/>
          <scheme val="none"/>
        </font>
        <fill>
          <patternFill patternType="solid">
            <bgColor theme="0"/>
          </patternFill>
        </fill>
        <alignment wrapText="1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2" sqref="C1797" start="0" length="0">
      <dxf>
        <font>
          <b/>
          <sz val="12"/>
          <color auto="1"/>
          <name val="Arial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cc rId="0" sId="2" dxf="1">
      <nc r="D1797" t="inlineStr">
        <is>
          <t>mercredi</t>
        </is>
      </nc>
      <ndxf>
        <font>
          <b/>
          <sz val="12"/>
          <color auto="1"/>
          <name val="MS Sans Serif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ndxf>
    </rcc>
    <rfmt sheetId="2" sqref="E1797" start="0" length="0">
      <dxf>
        <font>
          <sz val="12"/>
          <color auto="1"/>
          <name val="MS Sans Serif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797" start="0" length="0">
      <dxf>
        <font>
          <sz val="12"/>
          <color auto="1"/>
          <name val="MS Sans Serif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cc rId="0" sId="2" dxf="1" numFmtId="23">
      <nc r="G1797">
        <v>43698.875</v>
      </nc>
      <ndxf>
        <font>
          <sz val="12"/>
          <color auto="1"/>
          <name val="MS Sans Serif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H1797" start="0" length="0">
      <dxf>
        <font>
          <sz val="12"/>
          <color indexed="10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797" start="0" length="0">
      <dxf>
        <font>
          <b/>
          <sz val="12"/>
          <color auto="1"/>
          <name val="MS Sans Serif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97" start="0" length="0">
      <dxf>
        <numFmt numFmtId="167" formatCode="dd\.mm\.yyyy;@"/>
      </dxf>
    </rfmt>
  </rm>
  <rcc rId="4031" sId="2">
    <oc r="G1797">
      <f>IFERROR(IF(ISERROR(SEARCH("dfgg",$B1799)),IF(H1797="",G1799+ROUNDUP(VLOOKUP(D1797,Feuil2!$B$2:$C$250,2,FALSE)*6,0)/6/24,G1799+ROUNDUP(VLOOKUP(D1797,Feuil2!$B$2:$C$250,2,FALSE)*6,0)/6/24+$I$1),G1799+(11/12/24)),"")</f>
    </oc>
    <nc r="G1797"/>
  </rcc>
  <rm rId="4032" sheetId="2" source="A1791:XFD1791" destination="A1800:XFD1800" sourceSheetId="2">
    <rfmt sheetId="2" xfDxf="1" sqref="A1800:XFD1800" start="0" length="0">
      <dxf>
        <alignment horizontal="center" vertical="center" readingOrder="0"/>
      </dxf>
    </rfmt>
    <rfmt sheetId="2" sqref="A1800" start="0" length="0">
      <dxf>
        <font>
          <b/>
          <sz val="8"/>
          <color auto="1"/>
          <name val="Arial"/>
          <scheme val="none"/>
        </font>
        <fill>
          <patternFill patternType="solid">
            <bgColor theme="0"/>
          </patternFill>
        </fill>
      </dxf>
    </rfmt>
    <rfmt sheetId="2" sqref="B1800" start="0" length="0">
      <dxf>
        <font>
          <sz val="10"/>
          <color auto="1"/>
          <name val="MS Sans Serif"/>
          <scheme val="none"/>
        </font>
      </dxf>
    </rfmt>
    <rfmt sheetId="2" sqref="C1800" start="0" length="0">
      <dxf>
        <alignment horizontal="general" vertical="bottom" readingOrder="0"/>
      </dxf>
    </rfmt>
    <rfmt sheetId="2" sqref="D1800" start="0" length="0">
      <dxf>
        <font>
          <sz val="10"/>
          <color auto="1"/>
          <name val="MS Sans Serif"/>
          <scheme val="none"/>
        </font>
      </dxf>
    </rfmt>
    <rfmt sheetId="2" sqref="E1800" start="0" length="0">
      <dxf>
        <font>
          <sz val="10"/>
          <color auto="1"/>
          <name val="MS Sans Serif"/>
          <scheme val="none"/>
        </font>
      </dxf>
    </rfmt>
    <rfmt sheetId="2" sqref="F1800" start="0" length="0">
      <dxf>
        <font>
          <sz val="10"/>
          <color auto="1"/>
          <name val="MS Sans Serif"/>
          <scheme val="none"/>
        </font>
      </dxf>
    </rfmt>
    <rfmt sheetId="2" sqref="G1800" start="0" length="0">
      <dxf>
        <font>
          <sz val="10"/>
          <color auto="1"/>
          <name val="MS Sans Serif"/>
          <scheme val="none"/>
        </font>
      </dxf>
    </rfmt>
    <rfmt sheetId="2" sqref="H1800" start="0" length="0">
      <dxf>
        <font>
          <sz val="12"/>
          <color indexed="10"/>
          <name val="Calibri"/>
          <scheme val="minor"/>
        </font>
        <alignment wrapText="1" readingOrder="0"/>
      </dxf>
    </rfmt>
    <rfmt sheetId="2" sqref="J1800" start="0" length="0">
      <dxf>
        <numFmt numFmtId="167" formatCode="dd\.mm\.yyyy;@"/>
      </dxf>
    </rfmt>
  </rm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Feuil2!$B$1:$C$208</formula>
    <oldFormula>Feuil2!$B$1:$C$208</oldFormula>
  </rdn>
  <rcv guid="{F75A0FC8-0A1B-4DE0-9A32-5143F6752B3E}" action="add"/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38" sId="2" ref="A1800:XFD1800" action="insertRow">
    <undo index="0" exp="area" ref3D="1" dr="$F$1:$F$1048576" dn="Z_F75A0FC8_0A1B_4DE0_9A32_5143F6752B3E_.wvu.Cols" sId="2"/>
  </rrc>
  <rrc rId="4039" sId="2" ref="A1800:XFD1800" action="insertRow">
    <undo index="0" exp="area" ref3D="1" dr="$F$1:$F$1048576" dn="Z_F75A0FC8_0A1B_4DE0_9A32_5143F6752B3E_.wvu.Cols" sId="2"/>
  </rrc>
  <rm rId="4040" sheetId="2" source="A1822:XFD1822" destination="A1800:XFD1800" sourceSheetId="2">
    <rfmt sheetId="2" xfDxf="1" sqref="A1800:XFD1800" start="0" length="0">
      <dxf>
        <alignment horizontal="center" vertical="center" readingOrder="0"/>
      </dxf>
    </rfmt>
    <rfmt sheetId="2" sqref="A1800" start="0" length="0">
      <dxf>
        <font>
          <b/>
          <sz val="8"/>
          <color auto="1"/>
          <name val="Arial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800" start="0" length="0">
      <dxf>
        <font>
          <b/>
          <sz val="12"/>
          <color auto="1"/>
          <name val="MS Sans Serif"/>
          <scheme val="none"/>
        </font>
        <fill>
          <patternFill patternType="solid">
            <bgColor theme="0"/>
          </patternFill>
        </fill>
        <alignment wrapText="1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2" sqref="C1800" start="0" length="0">
      <dxf>
        <font>
          <b/>
          <sz val="12"/>
          <color auto="1"/>
          <name val="Arial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800" start="0" length="0">
      <dxf>
        <font>
          <b/>
          <sz val="12"/>
          <color auto="1"/>
          <name val="MS Sans Serif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800" start="0" length="0">
      <dxf>
        <font>
          <sz val="12"/>
          <color auto="1"/>
          <name val="MS Sans Serif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800" start="0" length="0">
      <dxf>
        <font>
          <sz val="12"/>
          <color auto="1"/>
          <name val="MS Sans Serif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800" start="0" length="0">
      <dxf>
        <font>
          <sz val="12"/>
          <color auto="1"/>
          <name val="MS Sans Serif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800" start="0" length="0">
      <dxf>
        <font>
          <sz val="12"/>
          <color indexed="10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00" start="0" length="0">
      <dxf>
        <font>
          <b/>
          <sz val="12"/>
          <color auto="1"/>
          <name val="MS Sans Serif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00" start="0" length="0">
      <dxf>
        <numFmt numFmtId="167" formatCode="dd\.mm\.yyyy;@"/>
      </dxf>
    </rfmt>
  </rm>
  <rfmt sheetId="2" sqref="A1801" start="0" length="0">
    <dxf>
      <border outline="0">
        <top style="thin">
          <color indexed="64"/>
        </top>
      </border>
    </dxf>
  </rfmt>
  <rfmt sheetId="2" sqref="B1801" start="0" length="0">
    <dxf>
      <font>
        <sz val="12"/>
        <color rgb="FFFF0000"/>
        <name val="MS Sans Serif"/>
        <scheme val="none"/>
      </font>
      <fill>
        <patternFill>
          <bgColor theme="4" tint="0.59999389629810485"/>
        </patternFill>
      </fill>
      <border outline="0">
        <top style="thin">
          <color indexed="64"/>
        </top>
      </border>
    </dxf>
  </rfmt>
  <rfmt sheetId="2" sqref="C1801" start="0" length="0">
    <dxf>
      <font>
        <b val="0"/>
        <sz val="12"/>
        <color rgb="FF000000"/>
        <name val="Verdana"/>
        <scheme val="none"/>
      </font>
      <fill>
        <patternFill>
          <bgColor theme="4" tint="0.59999389629810485"/>
        </patternFill>
      </fill>
      <alignment wrapText="1" readingOrder="0"/>
      <border outline="0">
        <top style="thin">
          <color indexed="64"/>
        </top>
        <bottom/>
      </border>
    </dxf>
  </rfmt>
  <rcc rId="4041" sId="2" odxf="1" dxf="1">
    <nc r="D1801" t="inlineStr">
      <is>
        <t>NEP</t>
      </is>
    </nc>
    <odxf>
      <font>
        <sz val="12"/>
        <name val="MS Sans Serif"/>
        <scheme val="none"/>
      </font>
      <fill>
        <patternFill>
          <bgColor theme="0"/>
        </patternFill>
      </fill>
      <alignment wrapText="0" readingOrder="0"/>
      <border outline="0">
        <top/>
        <bottom style="thin">
          <color indexed="64"/>
        </bottom>
      </border>
    </odxf>
    <ndxf>
      <font>
        <sz val="12"/>
        <color rgb="FFFF0000"/>
        <name val="Verdana"/>
        <scheme val="none"/>
      </font>
      <fill>
        <patternFill>
          <bgColor theme="4" tint="0.59999389629810485"/>
        </patternFill>
      </fill>
      <alignment wrapText="1" readingOrder="0"/>
      <border outline="0">
        <top style="thin">
          <color indexed="64"/>
        </top>
        <bottom/>
      </border>
    </ndxf>
  </rcc>
  <rfmt sheetId="2" sqref="E1801" start="0" length="0">
    <dxf>
      <font>
        <sz val="12"/>
        <color rgb="FF000000"/>
        <name val="Verdana"/>
        <scheme val="none"/>
      </font>
      <fill>
        <patternFill>
          <bgColor theme="4" tint="0.59999389629810485"/>
        </patternFill>
      </fill>
      <alignment wrapText="1" readingOrder="0"/>
      <border outline="0">
        <top style="thin">
          <color indexed="64"/>
        </top>
        <bottom/>
      </border>
    </dxf>
  </rfmt>
  <rfmt sheetId="2" sqref="F1801" start="0" length="0">
    <dxf>
      <font>
        <sz val="12"/>
        <color indexed="10"/>
        <name val="Calibri"/>
        <scheme val="minor"/>
      </font>
      <numFmt numFmtId="21" formatCode="dd\-mmm"/>
      <fill>
        <patternFill>
          <bgColor theme="4" tint="0.59999389629810485"/>
        </patternFill>
      </fill>
      <alignment wrapText="1" readingOrder="0"/>
      <border outline="0">
        <top style="thin">
          <color indexed="64"/>
        </top>
        <bottom/>
      </border>
    </dxf>
  </rfmt>
  <rfmt sheetId="2" sqref="G1801" start="0" length="0">
    <dxf>
      <font>
        <b/>
        <sz val="11"/>
        <name val="MS Sans Serif"/>
        <scheme val="none"/>
      </font>
      <fill>
        <patternFill patternType="none">
          <bgColor indexed="65"/>
        </patternFill>
      </fill>
      <border outline="0">
        <top style="thin">
          <color indexed="64"/>
        </top>
      </border>
    </dxf>
  </rfmt>
  <rfmt sheetId="2" sqref="H1801" start="0" length="0">
    <dxf/>
  </rfmt>
  <rcc rId="4042" sId="2">
    <nc r="J1801" t="inlineStr">
      <is>
        <t/>
      </is>
    </nc>
  </rcc>
  <rcc rId="4043" sId="2">
    <nc r="K1801" t="inlineStr">
      <is>
        <t/>
      </is>
    </nc>
  </rcc>
  <rfmt sheetId="2" sqref="L1801" start="0" length="0">
    <dxf>
      <numFmt numFmtId="19" formatCode="dd/mm/yyyy"/>
    </dxf>
  </rfmt>
  <rrc rId="4044" sId="2" ref="A1790:XFD1790" action="deleteRow">
    <undo index="45" exp="ref" v="1" dr="G1790" r="G1802" sId="2"/>
    <undo index="25" exp="ref" v="1" dr="G1790" r="G1802" sId="2"/>
    <undo index="9" exp="ref" v="1" dr="G1790" r="G1802" sId="2"/>
    <undo index="1" exp="ref" v="1" dr="$B1790" r="G1802" sId="2"/>
    <undo index="0" exp="area" ref3D="1" dr="$F$1:$F$1048576" dn="Z_F75A0FC8_0A1B_4DE0_9A32_5143F6752B3E_.wvu.Cols" sId="2"/>
    <rfmt sheetId="2" xfDxf="1" sqref="A1790:XFD1790" start="0" length="0">
      <dxf>
        <alignment horizontal="center" vertical="center" readingOrder="0"/>
      </dxf>
    </rfmt>
    <rfmt sheetId="2" sqref="A1790" start="0" length="0">
      <dxf>
        <font>
          <b/>
          <sz val="8"/>
          <color auto="1"/>
          <name val="Arial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790" start="0" length="0">
      <dxf>
        <font>
          <b/>
          <sz val="12"/>
          <color rgb="FFFF0000"/>
          <name val="Verdana"/>
          <scheme val="none"/>
        </font>
        <fill>
          <patternFill patternType="solid">
            <bgColor theme="9" tint="0.59999389629810485"/>
          </patternFill>
        </fill>
        <alignment wrapText="1" readingOrder="0"/>
        <border outline="0">
          <left style="thin">
            <color indexed="64"/>
          </left>
          <top style="thin">
            <color indexed="64"/>
          </top>
        </border>
      </dxf>
    </rfmt>
    <rfmt sheetId="2" sqref="C1790" start="0" length="0">
      <dxf>
        <font>
          <b/>
          <sz val="12"/>
          <color rgb="FF000000"/>
          <name val="Verdana"/>
          <scheme val="none"/>
        </font>
        <fill>
          <patternFill patternType="solid">
            <bgColor theme="9" tint="0.59999389629810485"/>
          </patternFill>
        </fill>
        <alignment wrapText="1" readingOrder="0"/>
        <border outline="0">
          <top style="thin">
            <color indexed="64"/>
          </top>
        </border>
      </dxf>
    </rfmt>
    <rcc rId="0" sId="2" dxf="1">
      <nc r="D1790" t="inlineStr">
        <is>
          <t>RINÇAGE</t>
        </is>
      </nc>
      <ndxf>
        <font>
          <b/>
          <sz val="12"/>
          <color rgb="FF000000"/>
          <name val="Verdana"/>
          <scheme val="none"/>
        </font>
        <fill>
          <patternFill patternType="solid">
            <bgColor theme="9" tint="0.59999389629810485"/>
          </patternFill>
        </fill>
        <alignment wrapText="1" readingOrder="0"/>
        <border outline="0">
          <top style="thin">
            <color indexed="64"/>
          </top>
        </border>
      </ndxf>
    </rcc>
    <rfmt sheetId="2" sqref="E1790" start="0" length="0">
      <dxf>
        <font>
          <b/>
          <sz val="12"/>
          <color rgb="FF000000"/>
          <name val="Verdana"/>
          <scheme val="none"/>
        </font>
        <fill>
          <patternFill patternType="solid">
            <bgColor theme="9" tint="0.59999389629810485"/>
          </patternFill>
        </fill>
        <alignment wrapText="1" readingOrder="0"/>
        <border outline="0">
          <top style="thin">
            <color indexed="64"/>
          </top>
        </border>
      </dxf>
    </rfmt>
    <rfmt sheetId="2" sqref="F1790" start="0" length="0">
      <dxf>
        <font>
          <b/>
          <sz val="12"/>
          <color indexed="10"/>
          <name val="Calibri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 readingOrder="0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790">
        <f>IFERROR(IF(ISERROR(SEARCH("dfgg",#REF!)),IF(H1790="",#REF!+ROUNDUP(VLOOKUP(D1790,Feuil2!$B$2:$C$250,2,FALSE)*6,0)/6/24,#REF!+ROUNDUP(VLOOKUP(D1790,Feuil2!$B$2:$C$250,2,FALSE)*6,0)/6/24+$I$1),#REF!+(11/12/24)),"")</f>
      </nc>
      <ndxf>
        <font>
          <b/>
          <sz val="11"/>
          <color auto="1"/>
          <name val="MS Sans Serif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790" start="0" length="0">
      <dxf>
        <font>
          <sz val="12"/>
          <color indexed="10"/>
          <name val="Calibri"/>
          <scheme val="minor"/>
        </font>
        <numFmt numFmtId="21" formatCode="dd\-mmm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90" start="0" length="0">
      <dxf>
        <font>
          <b/>
          <sz val="12"/>
          <color auto="1"/>
          <name val="MS Sans Serif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90" start="0" length="0">
      <dxf>
        <numFmt numFmtId="167" formatCode="dd\.mm\.yyyy;@"/>
      </dxf>
    </rfmt>
  </rrc>
  <rrc rId="4045" sId="2" ref="A1790:XFD1790" action="deleteRow">
    <undo index="0" exp="area" ref3D="1" dr="$F$1:$F$1048576" dn="Z_F75A0FC8_0A1B_4DE0_9A32_5143F6752B3E_.wvu.Cols" sId="2"/>
    <rfmt sheetId="2" xfDxf="1" sqref="A1790:XFD1790" start="0" length="0"/>
  </rrc>
  <rcc rId="4046" sId="2">
    <oc r="H1798" t="inlineStr">
      <is>
        <t>selon timing 
SEAUX [DANGÉ]</t>
      </is>
    </oc>
    <nc r="H1798" t="inlineStr">
      <is>
        <t>SEAUX [DANGÉ]</t>
      </is>
    </nc>
  </rcc>
  <rrc rId="4047" sId="2" ref="A1787:XFD1787" action="deleteRow">
    <undo index="0" exp="area" ref3D="1" dr="$F$1:$F$1048576" dn="Z_F75A0FC8_0A1B_4DE0_9A32_5143F6752B3E_.wvu.Cols" sId="2"/>
    <rfmt sheetId="2" xfDxf="1" sqref="A1787:XFD1787" start="0" length="0">
      <dxf>
        <alignment horizontal="center" vertical="center" readingOrder="0"/>
      </dxf>
    </rfmt>
    <rfmt sheetId="2" sqref="A1787" start="0" length="0">
      <dxf>
        <font>
          <b/>
          <sz val="8"/>
          <color auto="1"/>
          <name val="Arial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87" start="0" length="0">
      <dxf>
        <font>
          <b/>
          <sz val="12"/>
          <color auto="1"/>
          <name val="MS Sans Serif"/>
          <scheme val="none"/>
        </font>
        <fill>
          <patternFill patternType="solid">
            <bgColor theme="0"/>
          </patternFill>
        </fill>
        <alignment wrapText="1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2" sqref="C1787" start="0" length="0">
      <dxf>
        <font>
          <b/>
          <sz val="12"/>
          <color auto="1"/>
          <name val="Arial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cc rId="0" sId="2" dxf="1">
      <nc r="D1787" t="inlineStr">
        <is>
          <t>lundi</t>
        </is>
      </nc>
      <ndxf>
        <font>
          <b/>
          <sz val="12"/>
          <color auto="1"/>
          <name val="MS Sans Serif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ndxf>
    </rcc>
    <rfmt sheetId="2" sqref="E1787" start="0" length="0">
      <dxf>
        <font>
          <sz val="12"/>
          <color auto="1"/>
          <name val="MS Sans Serif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787" start="0" length="0">
      <dxf>
        <font>
          <sz val="12"/>
          <color auto="1"/>
          <name val="MS Sans Serif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cc rId="0" sId="2" dxf="1" numFmtId="23">
      <nc r="G1787">
        <v>43696.875</v>
      </nc>
      <ndxf>
        <font>
          <sz val="12"/>
          <color auto="1"/>
          <name val="MS Sans Serif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H1787" start="0" length="0">
      <dxf>
        <font>
          <sz val="12"/>
          <color indexed="10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787" start="0" length="0">
      <dxf>
        <font>
          <b/>
          <sz val="12"/>
          <color auto="1"/>
          <name val="MS Sans Serif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7" start="0" length="0">
      <dxf>
        <numFmt numFmtId="167" formatCode="dd\.mm\.yyyy;@"/>
      </dxf>
    </rfmt>
  </rrc>
  <rrc rId="4048" sId="2" ref="A1787:XFD1787" action="deleteRow">
    <undo index="0" exp="area" ref3D="1" dr="$F$1:$F$1048576" dn="Z_F75A0FC8_0A1B_4DE0_9A32_5143F6752B3E_.wvu.Cols" sId="2"/>
    <rfmt sheetId="2" xfDxf="1" sqref="A1787:XFD1787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2" sqref="A1787" start="0" length="0">
      <dxf>
        <font>
          <b/>
          <sz val="8"/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87" start="0" length="0">
      <dxf>
        <font>
          <b/>
          <sz val="12"/>
          <color auto="1"/>
          <name val="MS Sans Serif"/>
          <scheme val="none"/>
        </font>
        <alignment wrapText="1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2" sqref="C1787" start="0" length="0">
      <dxf>
        <font>
          <b/>
          <sz val="12"/>
          <color auto="1"/>
          <name val="Arial"/>
          <scheme val="none"/>
        </font>
        <border outline="0">
          <bottom style="thin">
            <color indexed="64"/>
          </bottom>
        </border>
      </dxf>
    </rfmt>
    <rfmt sheetId="2" sqref="D1787" start="0" length="0">
      <dxf>
        <font>
          <b/>
          <sz val="12"/>
          <color auto="1"/>
          <name val="MS Sans Serif"/>
          <scheme val="none"/>
        </font>
        <border outline="0">
          <bottom style="thin">
            <color indexed="64"/>
          </bottom>
        </border>
      </dxf>
    </rfmt>
    <rfmt sheetId="2" sqref="E1787" start="0" length="0">
      <dxf>
        <font>
          <sz val="12"/>
          <color auto="1"/>
          <name val="MS Sans Serif"/>
          <scheme val="none"/>
        </font>
        <border outline="0">
          <bottom style="thin">
            <color indexed="64"/>
          </bottom>
        </border>
      </dxf>
    </rfmt>
    <rfmt sheetId="2" sqref="F1787" start="0" length="0">
      <dxf>
        <font>
          <sz val="12"/>
          <color auto="1"/>
          <name val="MS Sans Serif"/>
          <scheme val="none"/>
        </font>
        <border outline="0">
          <right style="thin">
            <color indexed="64"/>
          </right>
          <bottom style="thin">
            <color indexed="64"/>
          </bottom>
        </border>
      </dxf>
    </rfmt>
    <rfmt sheetId="2" sqref="G1787" start="0" length="0">
      <dxf>
        <font>
          <sz val="12"/>
          <color auto="1"/>
          <name val="MS Sans Serif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87" start="0" length="0">
      <dxf>
        <font>
          <sz val="12"/>
          <color indexed="10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787" start="0" length="0">
      <dxf>
        <font>
          <b/>
          <sz val="12"/>
          <color auto="1"/>
          <name val="MS Sans Serif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87" start="0" length="0">
      <dxf>
        <numFmt numFmtId="167" formatCode="dd\.mm\.yyyy;@"/>
      </dxf>
    </rfmt>
  </rrc>
  <rrc rId="4049" sId="2" ref="A1794:XFD1794" action="deleteRow">
    <undo index="0" exp="area" ref3D="1" dr="$F$1:$F$1048576" dn="Z_F75A0FC8_0A1B_4DE0_9A32_5143F6752B3E_.wvu.Cols" sId="2"/>
    <rfmt sheetId="2" xfDxf="1" sqref="A1794:XFD1794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2" sqref="A1794" start="0" length="0">
      <dxf>
        <font>
          <b/>
          <sz val="8"/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94" start="0" length="0">
      <dxf>
        <font>
          <b/>
          <sz val="12"/>
          <color auto="1"/>
          <name val="MS Sans Serif"/>
          <scheme val="none"/>
        </font>
        <alignment wrapText="1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2" sqref="C1794" start="0" length="0">
      <dxf>
        <font>
          <b/>
          <sz val="12"/>
          <color auto="1"/>
          <name val="Arial"/>
          <scheme val="none"/>
        </font>
        <border outline="0">
          <bottom style="thin">
            <color indexed="64"/>
          </bottom>
        </border>
      </dxf>
    </rfmt>
    <rfmt sheetId="2" sqref="D1794" start="0" length="0">
      <dxf>
        <font>
          <b/>
          <sz val="12"/>
          <color auto="1"/>
          <name val="MS Sans Serif"/>
          <scheme val="none"/>
        </font>
        <border outline="0">
          <bottom style="thin">
            <color indexed="64"/>
          </bottom>
        </border>
      </dxf>
    </rfmt>
    <rfmt sheetId="2" sqref="E1794" start="0" length="0">
      <dxf>
        <font>
          <sz val="12"/>
          <color auto="1"/>
          <name val="MS Sans Serif"/>
          <scheme val="none"/>
        </font>
        <border outline="0">
          <bottom style="thin">
            <color indexed="64"/>
          </bottom>
        </border>
      </dxf>
    </rfmt>
    <rfmt sheetId="2" sqref="F1794" start="0" length="0">
      <dxf>
        <font>
          <sz val="12"/>
          <color auto="1"/>
          <name val="MS Sans Serif"/>
          <scheme val="none"/>
        </font>
        <border outline="0">
          <right style="thin">
            <color indexed="64"/>
          </right>
          <bottom style="thin">
            <color indexed="64"/>
          </bottom>
        </border>
      </dxf>
    </rfmt>
    <rfmt sheetId="2" sqref="G1794" start="0" length="0">
      <dxf>
        <font>
          <sz val="12"/>
          <color auto="1"/>
          <name val="MS Sans Serif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94" start="0" length="0">
      <dxf>
        <font>
          <sz val="12"/>
          <color indexed="10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794" start="0" length="0">
      <dxf>
        <font>
          <b/>
          <sz val="12"/>
          <color auto="1"/>
          <name val="MS Sans Serif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94" start="0" length="0">
      <dxf>
        <numFmt numFmtId="167" formatCode="dd\.mm\.yyyy;@"/>
      </dxf>
    </rfmt>
  </rrc>
  <rcc rId="4050" sId="2">
    <oc r="G1788">
      <f>IFERROR(IF(ISERROR(SEARCH("dfgg",$B1797)),IF(H1788="",G1797+ROUNDUP(VLOOKUP(D1788,Feuil2!$B$2:$C$250,2,FALSE)*6,0)/6/24,G1797+ROUNDUP(VLOOKUP(D1788,Feuil2!$B$2:$C$250,2,FALSE)*6,0)/6/24+$I$1),G1797+(11/12/24)),"")</f>
    </oc>
    <nc r="G1788">
      <f>IFERROR(IF(ISERROR(SEARCH("dfgg",$B1787)),IF(H1788="",G1787+ROUNDUP(VLOOKUP(D1788,Feuil2!$B$2:$C$250,2,FALSE)*6,0)/6/24,G1787+ROUNDUP(VLOOKUP(D1788,Feuil2!$B$2:$C$250,2,FALSE)*6,0)/6/24+$I$1),G1787+(11/12/24)),"")</f>
    </nc>
  </rcc>
  <rcc rId="4051" sId="2" numFmtId="23">
    <oc r="G1787">
      <v>43697.260416666664</v>
    </oc>
    <nc r="G1787">
      <v>43697.21875</v>
    </nc>
  </rcc>
  <rcc rId="4052" sId="2">
    <nc r="G1793">
      <f>IFERROR(IF(ISERROR(SEARCH("dfgg",$B1792)),IF(H1793="",G1792+ROUNDUP(VLOOKUP(D1793,Feuil2!$B$2:$C$250,2,FALSE)*6,0)/6/24,G1792+ROUNDUP(VLOOKUP(D1793,Feuil2!$B$2:$C$250,2,FALSE)*6,0)/6/24+$I$1),G1792+(11/12/24)),"")</f>
    </nc>
  </rcc>
  <rrc rId="4053" sId="2" ref="A1794:XFD1794" action="insertRow">
    <undo index="0" exp="area" ref3D="1" dr="$F$1:$F$1048576" dn="Z_F75A0FC8_0A1B_4DE0_9A32_5143F6752B3E_.wvu.Cols" sId="2"/>
  </rrc>
  <rfmt sheetId="2" sqref="A1794" start="0" length="0">
    <dxf>
      <border outline="0">
        <top style="thin">
          <color indexed="64"/>
        </top>
      </border>
    </dxf>
  </rfmt>
  <rfmt sheetId="2" sqref="B1794" start="0" length="0">
    <dxf>
      <font>
        <b/>
        <sz val="12"/>
        <color rgb="FFFF0000"/>
        <name val="Verdana"/>
        <scheme val="none"/>
      </font>
      <fill>
        <patternFill>
          <bgColor theme="9" tint="0.59999389629810485"/>
        </patternFill>
      </fill>
      <border outline="0">
        <top style="thin">
          <color indexed="64"/>
        </top>
        <bottom/>
      </border>
    </dxf>
  </rfmt>
  <rfmt sheetId="2" sqref="C1794" start="0" length="0">
    <dxf>
      <font>
        <b/>
        <sz val="12"/>
        <color rgb="FF000000"/>
        <name val="Verdana"/>
        <scheme val="none"/>
      </font>
      <fill>
        <patternFill>
          <bgColor theme="9" tint="0.59999389629810485"/>
        </patternFill>
      </fill>
      <border outline="0">
        <top style="thin">
          <color indexed="64"/>
        </top>
        <bottom/>
      </border>
    </dxf>
  </rfmt>
  <rcc rId="4054" sId="2" odxf="1" dxf="1">
    <nc r="D1794" t="inlineStr">
      <is>
        <t>RINÇAGE</t>
      </is>
    </nc>
    <odxf>
      <font>
        <b val="0"/>
        <sz val="12"/>
        <color rgb="FF000000"/>
        <name val="Verdana"/>
        <scheme val="none"/>
      </font>
      <fill>
        <patternFill>
          <bgColor rgb="FFFFFFFF"/>
        </patternFill>
      </fill>
      <border outline="0">
        <top/>
        <bottom style="thin">
          <color indexed="64"/>
        </bottom>
      </border>
    </odxf>
    <ndxf>
      <font>
        <b/>
        <sz val="12"/>
        <color rgb="FF000000"/>
        <name val="Verdana"/>
        <scheme val="none"/>
      </font>
      <fill>
        <patternFill>
          <bgColor theme="9" tint="0.59999389629810485"/>
        </patternFill>
      </fill>
      <border outline="0">
        <top style="thin">
          <color indexed="64"/>
        </top>
        <bottom/>
      </border>
    </ndxf>
  </rcc>
  <rfmt sheetId="2" sqref="E1794" start="0" length="0">
    <dxf>
      <font>
        <b/>
        <sz val="12"/>
        <color rgb="FF000000"/>
        <name val="Verdana"/>
        <scheme val="none"/>
      </font>
      <fill>
        <patternFill>
          <bgColor theme="9" tint="0.59999389629810485"/>
        </patternFill>
      </fill>
      <border outline="0">
        <top style="thin">
          <color indexed="64"/>
        </top>
        <bottom/>
      </border>
    </dxf>
  </rfmt>
  <rfmt sheetId="2" sqref="F1794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  <border outline="0">
        <top style="thin">
          <color indexed="64"/>
        </top>
        <bottom/>
      </border>
    </dxf>
  </rfmt>
  <rcc rId="4055" sId="2" odxf="1" dxf="1">
    <nc r="G1794">
      <f>IFERROR(IF(ISERROR(SEARCH("dfgg",$B1793)),IF(H1794="",G1793+ROUNDUP(VLOOKUP(D1794,Feuil2!$B$2:$C$250,2,FALSE)*6,0)/6/24,G1793+ROUNDUP(VLOOKUP(D1794,Feuil2!$B$2:$C$250,2,FALSE)*6,0)/6/24+$I$1),G1793+(11/12/24)),"")</f>
    </nc>
    <odxf>
      <border outline="0">
        <top/>
      </border>
    </odxf>
    <ndxf>
      <border outline="0">
        <top style="thin">
          <color indexed="64"/>
        </top>
      </border>
    </ndxf>
  </rcc>
  <rrc rId="4056" sId="2" ref="A1795:XFD1795" action="insertRow">
    <undo index="0" exp="area" ref3D="1" dr="$F$1:$F$1048576" dn="Z_F75A0FC8_0A1B_4DE0_9A32_5143F6752B3E_.wvu.Cols" sId="2"/>
  </rrc>
  <rfmt sheetId="2" sqref="A1795" start="0" length="0">
    <dxf>
      <border outline="0">
        <top style="thin">
          <color indexed="64"/>
        </top>
      </border>
    </dxf>
  </rfmt>
  <rcc rId="4057" sId="2" odxf="1" dxf="1">
    <nc r="B1795" t="inlineStr">
      <is>
        <t>SCE Chocolat C3 PALL/34518</t>
      </is>
    </nc>
    <odxf>
      <font>
        <b/>
        <sz val="12"/>
        <color rgb="FFFF0000"/>
        <name val="Verdana"/>
        <scheme val="none"/>
      </font>
      <fill>
        <patternFill>
          <bgColor theme="9" tint="0.59999389629810485"/>
        </patternFill>
      </fill>
      <border outline="0">
        <top/>
        <bottom/>
      </border>
    </odxf>
    <ndxf>
      <font>
        <b val="0"/>
        <sz val="12"/>
        <color rgb="FFFF0000"/>
        <name val="Verdana"/>
        <scheme val="none"/>
      </font>
      <fill>
        <patternFill>
          <bgColor rgb="FFFFFFFF"/>
        </patternFill>
      </fill>
      <border outline="0">
        <top style="thin">
          <color indexed="64"/>
        </top>
        <bottom style="thin">
          <color indexed="64"/>
        </bottom>
      </border>
    </ndxf>
  </rcc>
  <rcc rId="4058" sId="2" odxf="1" dxf="1">
    <nc r="C1795">
      <v>3408980</v>
    </nc>
    <odxf>
      <font>
        <b/>
        <sz val="12"/>
        <color rgb="FF000000"/>
        <name val="Verdana"/>
        <scheme val="none"/>
      </font>
      <fill>
        <patternFill>
          <bgColor theme="9" tint="0.59999389629810485"/>
        </patternFill>
      </fill>
      <border outline="0">
        <top/>
        <bottom/>
      </border>
    </odxf>
    <ndxf>
      <font>
        <b val="0"/>
        <sz val="12"/>
        <color rgb="FF000000"/>
        <name val="Verdana"/>
        <scheme val="none"/>
      </font>
      <fill>
        <patternFill>
          <bgColor rgb="FFFFC000"/>
        </patternFill>
      </fill>
      <border outline="0">
        <top style="thin">
          <color indexed="64"/>
        </top>
        <bottom style="thin">
          <color indexed="64"/>
        </bottom>
      </border>
    </ndxf>
  </rcc>
  <rcc rId="4059" sId="2" odxf="1" dxf="1">
    <nc r="D1795">
      <v>22000473</v>
    </nc>
    <odxf>
      <font>
        <b/>
        <sz val="12"/>
        <color rgb="FF000000"/>
        <name val="Verdana"/>
        <scheme val="none"/>
      </font>
      <fill>
        <patternFill>
          <bgColor theme="9" tint="0.59999389629810485"/>
        </patternFill>
      </fill>
      <border outline="0">
        <top/>
        <bottom/>
      </border>
    </odxf>
    <ndxf>
      <font>
        <b val="0"/>
        <sz val="12"/>
        <color rgb="FF000000"/>
        <name val="Verdana"/>
        <scheme val="none"/>
      </font>
      <fill>
        <patternFill>
          <bgColor rgb="FFFFFFFF"/>
        </patternFill>
      </fill>
      <border outline="0">
        <top style="thin">
          <color indexed="64"/>
        </top>
        <bottom style="thin">
          <color indexed="64"/>
        </bottom>
      </border>
    </ndxf>
  </rcc>
  <rcc rId="4060" sId="2" odxf="1" dxf="1">
    <nc r="E1795">
      <v>1600</v>
    </nc>
    <odxf>
      <font>
        <b/>
        <sz val="12"/>
        <color rgb="FF000000"/>
        <name val="Verdana"/>
        <scheme val="none"/>
      </font>
      <fill>
        <patternFill>
          <bgColor theme="9" tint="0.59999389629810485"/>
        </patternFill>
      </fill>
      <border outline="0">
        <top/>
        <bottom/>
      </border>
    </odxf>
    <ndxf>
      <font>
        <b val="0"/>
        <sz val="12"/>
        <color rgb="FF000000"/>
        <name val="Verdana"/>
        <scheme val="none"/>
      </font>
      <fill>
        <patternFill>
          <bgColor rgb="FFFFFFFF"/>
        </patternFill>
      </fill>
      <border outline="0">
        <top style="thin">
          <color indexed="64"/>
        </top>
        <bottom style="thin">
          <color indexed="64"/>
        </bottom>
      </border>
    </ndxf>
  </rcc>
  <rfmt sheetId="2" sqref="F1795" start="0" length="0">
    <dxf>
      <font>
        <b val="0"/>
        <sz val="12"/>
        <color indexed="10"/>
        <name val="Calibri"/>
        <scheme val="minor"/>
      </font>
      <fill>
        <patternFill patternType="none">
          <bgColor indexed="65"/>
        </patternFill>
      </fill>
      <border outline="0">
        <top style="thin">
          <color indexed="64"/>
        </top>
        <bottom style="thin">
          <color indexed="64"/>
        </bottom>
      </border>
    </dxf>
  </rfmt>
  <rfmt sheetId="2" sqref="G1795" start="0" length="0">
    <dxf>
      <border outline="0">
        <top style="thin">
          <color indexed="64"/>
        </top>
      </border>
    </dxf>
  </rfmt>
  <rcc rId="4061" sId="2">
    <nc r="J1795" t="inlineStr">
      <is>
        <t>28.08.2019</t>
      </is>
    </nc>
  </rcc>
  <rcc rId="4062" sId="2">
    <nc r="K1795" t="inlineStr">
      <is>
        <t>PL001</t>
      </is>
    </nc>
  </rcc>
  <rcc rId="4063" sId="2" odxf="1" dxf="1">
    <nc r="G1795">
      <f>IFERROR(IF(ISERROR(SEARCH("dfgg",$B1794)),IF(H1795="",G1794+ROUNDUP(VLOOKUP(D1795,Feuil2!$B$2:$C$250,2,FALSE)*6,0)/6/24,G1794+ROUNDUP(VLOOKUP(D1795,Feuil2!$B$2:$C$250,2,FALSE)*6,0)/6/24+$I$1),G1794+(11/12/24)),"")</f>
    </nc>
    <ndxf/>
  </rcc>
  <rfmt sheetId="2" sqref="D1796" start="0" length="2147483647">
    <dxf>
      <font>
        <b val="0"/>
      </font>
    </dxf>
  </rfmt>
  <rfmt sheetId="2" sqref="D1796" start="0" length="2147483647">
    <dxf>
      <font>
        <b/>
      </font>
    </dxf>
  </rfmt>
  <rcc rId="4064" sId="2">
    <nc r="H1795" t="inlineStr">
      <is>
        <t>OU MERCREDI</t>
      </is>
    </nc>
  </rcc>
  <rm rId="4065" sheetId="2" source="A1814:XFD1814" destination="A1799:XFD1799" sourceSheetId="2">
    <rfmt sheetId="2" xfDxf="1" sqref="A1799:XFD1799" start="0" length="0">
      <dxf>
        <alignment horizontal="center" vertical="center" readingOrder="0"/>
      </dxf>
    </rfmt>
    <rfmt sheetId="2" sqref="A1799" start="0" length="0">
      <dxf>
        <font>
          <b/>
          <sz val="8"/>
          <color auto="1"/>
          <name val="Arial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799" t="inlineStr">
        <is>
          <t>SCE Chocolat C3 PALL/34518</t>
        </is>
      </nc>
      <ndxf>
        <font>
          <sz val="12"/>
          <color auto="1"/>
          <name val="Verdana"/>
          <scheme val="none"/>
        </font>
        <fill>
          <patternFill patternType="solid">
            <bgColor rgb="FFFFFFFF"/>
          </patternFill>
        </fill>
        <alignment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C1799">
        <v>3408980</v>
      </nc>
      <ndxf>
        <font>
          <sz val="12"/>
          <color rgb="FF000000"/>
          <name val="Verdana"/>
          <scheme val="none"/>
        </font>
        <fill>
          <patternFill patternType="solid">
            <bgColor rgb="FFFFC000"/>
          </patternFill>
        </fill>
        <alignment wrapText="1" readingOrder="0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D1799">
        <v>22000473</v>
      </nc>
      <ndxf>
        <font>
          <sz val="12"/>
          <color rgb="FF000000"/>
          <name val="Verdana"/>
          <scheme val="none"/>
        </font>
        <fill>
          <patternFill patternType="solid">
            <bgColor rgb="FFFFFFFF"/>
          </patternFill>
        </fill>
        <alignment wrapText="1" readingOrder="0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E1799">
        <v>1600</v>
      </nc>
      <ndxf>
        <font>
          <sz val="12"/>
          <color rgb="FF000000"/>
          <name val="Verdana"/>
          <scheme val="none"/>
        </font>
        <fill>
          <patternFill patternType="solid">
            <bgColor rgb="FFFFFFFF"/>
          </patternFill>
        </fill>
        <alignment wrapText="1" readingOrder="0"/>
        <border outline="0">
          <top style="thin">
            <color indexed="64"/>
          </top>
          <bottom style="thin">
            <color indexed="64"/>
          </bottom>
        </border>
      </ndxf>
    </rcc>
    <rfmt sheetId="2" sqref="F1799" start="0" length="0">
      <dxf>
        <font>
          <sz val="12"/>
          <color indexed="10"/>
          <name val="Calibri"/>
          <scheme val="minor"/>
        </font>
        <numFmt numFmtId="21" formatCode="dd\-mmm"/>
        <alignment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799">
        <f>IFERROR(IF(ISERROR(SEARCH("dfgg",#REF!)),IF(H1799="",#REF!+ROUNDUP(VLOOKUP(D1799,Feuil2!$B$2:$C$250,2,FALSE)*6,0)/6/24,#REF!+ROUNDUP(VLOOKUP(D1799,Feuil2!$B$2:$C$250,2,FALSE)*6,0)/6/24+$I$1),#REF!+(11/12/24)),"")</f>
      </nc>
      <ndxf>
        <font>
          <b/>
          <sz val="11"/>
          <color auto="1"/>
          <name val="MS Sans Serif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799" start="0" length="0">
      <dxf>
        <font>
          <sz val="12"/>
          <color indexed="10"/>
          <name val="Calibri"/>
          <scheme val="minor"/>
        </font>
        <numFmt numFmtId="21" formatCode="dd\-mmm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99" start="0" length="0">
      <dxf>
        <font>
          <b/>
          <sz val="12"/>
          <color auto="1"/>
          <name val="MS Sans Serif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1799" t="inlineStr">
        <is>
          <t>28.08.2019</t>
        </is>
      </nc>
      <ndxf>
        <numFmt numFmtId="167" formatCode="dd\.mm\.yyyy;@"/>
      </ndxf>
    </rcc>
    <rcc rId="0" sId="2">
      <nc r="K1799" t="inlineStr">
        <is>
          <t>PL001</t>
        </is>
      </nc>
    </rcc>
  </rm>
  <rfmt sheetId="2" sqref="A1800" start="0" length="0">
    <dxf>
      <border outline="0">
        <top style="thin">
          <color indexed="64"/>
        </top>
      </border>
    </dxf>
  </rfmt>
  <rfmt sheetId="2" sqref="B1800" start="0" length="0">
    <dxf>
      <font>
        <sz val="12"/>
        <color rgb="FFFF0000"/>
        <name val="MS Sans Serif"/>
        <scheme val="none"/>
      </font>
      <fill>
        <patternFill>
          <bgColor theme="4" tint="0.59999389629810485"/>
        </patternFill>
      </fill>
      <border outline="0">
        <top style="thin">
          <color indexed="64"/>
        </top>
      </border>
    </dxf>
  </rfmt>
  <rfmt sheetId="2" sqref="C1800" start="0" length="0">
    <dxf>
      <font>
        <b val="0"/>
        <sz val="12"/>
        <color rgb="FF000000"/>
        <name val="Verdana"/>
        <scheme val="none"/>
      </font>
      <fill>
        <patternFill>
          <bgColor theme="4" tint="0.59999389629810485"/>
        </patternFill>
      </fill>
      <alignment wrapText="1" readingOrder="0"/>
      <border outline="0">
        <top style="thin">
          <color indexed="64"/>
        </top>
        <bottom/>
      </border>
    </dxf>
  </rfmt>
  <rcc rId="4066" sId="2" odxf="1" dxf="1">
    <oc r="D1800" t="inlineStr">
      <is>
        <t>mercredi</t>
      </is>
    </oc>
    <nc r="D1800" t="inlineStr">
      <is>
        <t>NEP</t>
      </is>
    </nc>
    <odxf>
      <font>
        <sz val="12"/>
        <name val="MS Sans Serif"/>
        <scheme val="none"/>
      </font>
      <fill>
        <patternFill>
          <bgColor theme="0"/>
        </patternFill>
      </fill>
      <alignment wrapText="0" readingOrder="0"/>
      <border outline="0">
        <top/>
        <bottom style="thin">
          <color indexed="64"/>
        </bottom>
      </border>
    </odxf>
    <ndxf>
      <font>
        <sz val="12"/>
        <color rgb="FFFF0000"/>
        <name val="Verdana"/>
        <scheme val="none"/>
      </font>
      <fill>
        <patternFill>
          <bgColor theme="4" tint="0.59999389629810485"/>
        </patternFill>
      </fill>
      <alignment wrapText="1" readingOrder="0"/>
      <border outline="0">
        <top style="thin">
          <color indexed="64"/>
        </top>
        <bottom/>
      </border>
    </ndxf>
  </rcc>
  <rfmt sheetId="2" sqref="E1800" start="0" length="0">
    <dxf>
      <font>
        <sz val="12"/>
        <color rgb="FF000000"/>
        <name val="Verdana"/>
        <scheme val="none"/>
      </font>
      <fill>
        <patternFill>
          <bgColor theme="4" tint="0.59999389629810485"/>
        </patternFill>
      </fill>
      <alignment wrapText="1" readingOrder="0"/>
      <border outline="0">
        <top style="thin">
          <color indexed="64"/>
        </top>
        <bottom/>
      </border>
    </dxf>
  </rfmt>
  <rfmt sheetId="2" sqref="F1800" start="0" length="0">
    <dxf>
      <font>
        <sz val="12"/>
        <color indexed="10"/>
        <name val="Calibri"/>
        <scheme val="minor"/>
      </font>
      <numFmt numFmtId="21" formatCode="dd\-mmm"/>
      <fill>
        <patternFill>
          <bgColor theme="4" tint="0.59999389629810485"/>
        </patternFill>
      </fill>
      <alignment wrapText="1" readingOrder="0"/>
      <border outline="0">
        <top style="thin">
          <color indexed="64"/>
        </top>
        <bottom/>
      </border>
    </dxf>
  </rfmt>
  <rfmt sheetId="2" sqref="G1800" start="0" length="0">
    <dxf>
      <font>
        <b/>
        <sz val="11"/>
        <name val="MS Sans Serif"/>
        <scheme val="none"/>
      </font>
      <fill>
        <patternFill patternType="none">
          <bgColor indexed="65"/>
        </patternFill>
      </fill>
      <border outline="0">
        <top style="thin">
          <color indexed="64"/>
        </top>
      </border>
    </dxf>
  </rfmt>
  <rfmt sheetId="2" sqref="H1800" start="0" length="0">
    <dxf>
      <border outline="0">
        <top style="thin">
          <color indexed="64"/>
        </top>
      </border>
    </dxf>
  </rfmt>
  <rcc rId="4067" sId="2">
    <nc r="J1800" t="inlineStr">
      <is>
        <t/>
      </is>
    </nc>
  </rcc>
  <rcc rId="4068" sId="2">
    <nc r="K1800" t="inlineStr">
      <is>
        <t/>
      </is>
    </nc>
  </rcc>
  <rfmt sheetId="2" sqref="L1800" start="0" length="0">
    <dxf>
      <numFmt numFmtId="19" formatCode="dd/mm/yyyy"/>
    </dxf>
  </rfmt>
  <rcc rId="4069" sId="2" odxf="1" dxf="1">
    <oc r="G1797">
      <f>IFERROR(IF(ISERROR(SEARCH("dfgg",$B1818)),IF(H1797="",G1818+ROUNDUP(VLOOKUP(D1797,Feuil2!$B$2:$C$250,2,FALSE)*6,0)/6/24,G1818+ROUNDUP(VLOOKUP(D1797,Feuil2!$B$2:$C$250,2,FALSE)*6,0)/6/24+$I$1),G1818+(11/12/24)),"")</f>
    </oc>
    <nc r="G1797">
      <f>IFERROR(IF(ISERROR(SEARCH("dfgg",$B1796)),IF(H1797="",G1796+ROUNDUP(VLOOKUP(D1797,Feuil2!$B$2:$C$250,2,FALSE)*6,0)/6/24,G1796+ROUNDUP(VLOOKUP(D1797,Feuil2!$B$2:$C$250,2,FALSE)*6,0)/6/24+$I$1),G1796+(11/12/24)),"")</f>
    </nc>
    <odxf/>
    <ndxf/>
  </rcc>
  <rcc rId="4070" sId="2" odxf="1" dxf="1">
    <nc r="G1798">
      <f>IFERROR(IF(ISERROR(SEARCH("dfgg",$B1797)),IF(H1798="",G1797+ROUNDUP(VLOOKUP(D1798,Feuil2!$B$2:$C$250,2,FALSE)*6,0)/6/24,G1797+ROUNDUP(VLOOKUP(D1798,Feuil2!$B$2:$C$250,2,FALSE)*6,0)/6/24+$I$1),G1797+(11/12/24)),"")</f>
    </nc>
    <ndxf/>
  </rcc>
  <rcc rId="4071" sId="2" odxf="1" dxf="1">
    <oc r="G1799">
      <f>IFERROR(IF(ISERROR(SEARCH("dfgg",$B1813)),IF(H1799="",G1813+ROUNDUP(VLOOKUP(D1799,Feuil2!$B$2:$C$250,2,FALSE)*6,0)/6/24,G1813+ROUNDUP(VLOOKUP(D1799,Feuil2!$B$2:$C$250,2,FALSE)*6,0)/6/24+$I$1),G1813+(11/12/24)),"")</f>
    </oc>
    <nc r="G1799">
      <f>IFERROR(IF(ISERROR(SEARCH("dfgg",$B1798)),IF(H1799="",G1798+ROUNDUP(VLOOKUP(D1799,Feuil2!$B$2:$C$250,2,FALSE)*6,0)/6/24,G1798+ROUNDUP(VLOOKUP(D1799,Feuil2!$B$2:$C$250,2,FALSE)*6,0)/6/24+$I$1),G1798+(11/12/24)),"")</f>
    </nc>
    <odxf/>
    <ndxf/>
  </rcc>
  <rcc rId="4072" sId="2" odxf="1" dxf="1">
    <oc r="G1800">
      <v>43698.875</v>
    </oc>
    <nc r="G1800">
      <f>IFERROR(IF(ISERROR(SEARCH("dfgg",$B1799)),IF(H1800="",G1799+ROUNDUP(VLOOKUP(D1800,Feuil2!$B$2:$C$250,2,FALSE)*6,0)/6/24,G1799+ROUNDUP(VLOOKUP(D1800,Feuil2!$B$2:$C$250,2,FALSE)*6,0)/6/24+$I$1),G1799+(11/12/24)),"")</f>
    </nc>
    <ndxf/>
  </rcc>
  <rfmt sheetId="2" sqref="D1796" start="0" length="2147483647">
    <dxf>
      <font>
        <sz val="24"/>
      </font>
    </dxf>
  </rfmt>
  <rfmt sheetId="2" sqref="D1787" start="0" length="2147483647">
    <dxf>
      <font>
        <sz val="26"/>
      </font>
    </dxf>
  </rfmt>
  <rfmt sheetId="2" sqref="D1779" start="0" length="2147483647">
    <dxf>
      <font>
        <sz val="26"/>
      </font>
    </dxf>
  </rfmt>
  <rfmt sheetId="2" sqref="D1802" start="0" length="2147483647">
    <dxf>
      <font>
        <sz val="24"/>
      </font>
    </dxf>
  </rfmt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Feuil2!$B$1:$C$208</formula>
    <oldFormula>Feuil2!$B$1:$C$208</oldFormula>
  </rdn>
  <rcv guid="{F75A0FC8-0A1B-4DE0-9A32-5143F6752B3E}" action="add"/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Feuil2!$B$1:$C$208</formula>
    <oldFormula>Feuil2!$B$1:$C$208</oldFormula>
  </rdn>
  <rcv guid="{F75A0FC8-0A1B-4DE0-9A32-5143F6752B3E}" action="add"/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xfDxf="1" sqref="C1822" start="0" length="0"/>
  <rfmt sheetId="2" xfDxf="1" sqref="C1823" start="0" length="0"/>
  <rfmt sheetId="2" xfDxf="1" sqref="B1822" start="0" length="0">
    <dxf>
      <font>
        <name val="MS Sans Serif"/>
      </font>
      <alignment horizontal="center" vertical="center"/>
    </dxf>
  </rfmt>
  <rfmt sheetId="2" xfDxf="1" sqref="D1822" start="0" length="0">
    <dxf>
      <font>
        <name val="MS Sans Serif"/>
      </font>
      <alignment horizontal="center" vertical="center"/>
    </dxf>
  </rfmt>
  <rfmt sheetId="2" sqref="A1822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083" sId="2" odxf="1" dxf="1">
    <nc r="B1822" t="inlineStr">
      <is>
        <t>SCE Caramel Lait C3 PALL/0400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084" sId="2" odxf="1" dxf="1">
    <nc r="C1822">
      <v>3313716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085" sId="2" odxf="1" dxf="1">
    <nc r="D1822">
      <v>22000399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cc rId="4086" sId="2" odxf="1" dxf="1">
    <nc r="E1822">
      <v>1600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22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22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22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22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23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087" sId="2" odxf="1" dxf="1">
    <nc r="B1823" t="inlineStr">
      <is>
        <t>SCE Caramel Lait C3 PALL/0400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088" sId="2" odxf="1" dxf="1">
    <nc r="C1823">
      <v>3313717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089" sId="2" odxf="1" dxf="1">
    <nc r="D1823">
      <v>22000399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cc rId="4090" sId="2" odxf="1" dxf="1">
    <nc r="E1823">
      <v>1600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23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23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23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23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4091" sId="2" ref="A1815:XFD1816" action="insertRow">
    <undo index="65535" exp="area" ref3D="1" dr="$F$1:$F$1048576" dn="Z_F75A0FC8_0A1B_4DE0_9A32_5143F6752B3E_.wvu.Cols" sId="2"/>
  </rrc>
  <rfmt sheetId="2" sqref="A1815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092" sId="2" odxf="1" dxf="1">
    <nc r="B1815" t="inlineStr">
      <is>
        <t>SCE Caramel Lait C3 PALL/0400</t>
      </is>
    </nc>
    <odxf>
      <font>
        <name val="MS Sans Serif"/>
      </font>
      <fill>
        <patternFill patternType="none">
          <bgColor indexed="65"/>
        </patternFill>
      </fill>
      <alignment wrapText="0"/>
      <border outline="0">
        <left/>
        <top/>
        <bottom/>
      </border>
    </odxf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093" sId="2" odxf="1" dxf="1">
    <nc r="C1815">
      <v>3313716</v>
    </nc>
    <o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  <bottom/>
      </border>
    </odxf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094" sId="2" odxf="1" dxf="1">
    <nc r="D1815">
      <v>22000399</v>
    </nc>
    <odxf>
      <font>
        <name val="MS Sans Serif"/>
      </font>
      <fill>
        <patternFill patternType="none">
          <bgColor indexed="65"/>
        </patternFill>
      </fill>
      <alignment wrapText="0"/>
      <border outline="0">
        <top/>
        <bottom/>
      </border>
    </odxf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cc rId="4095" sId="2" odxf="1" dxf="1">
    <nc r="E1815">
      <v>1600</v>
    </nc>
    <odxf>
      <font>
        <name val="MS Sans Serif"/>
      </font>
      <fill>
        <patternFill patternType="none">
          <bgColor indexed="65"/>
        </patternFill>
      </fill>
      <alignment wrapText="0"/>
      <border outline="0">
        <top/>
        <bottom/>
      </border>
    </odxf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15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15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15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15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16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096" sId="2" odxf="1" dxf="1">
    <nc r="B1816" t="inlineStr">
      <is>
        <t>SCE Caramel Lait C3 PALL/0400</t>
      </is>
    </nc>
    <odxf>
      <font>
        <name val="MS Sans Serif"/>
      </font>
      <fill>
        <patternFill patternType="none">
          <bgColor indexed="65"/>
        </patternFill>
      </fill>
      <alignment wrapText="0"/>
      <border outline="0">
        <left/>
        <top/>
        <bottom/>
      </border>
    </odxf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097" sId="2" odxf="1" dxf="1">
    <nc r="C1816">
      <v>3313717</v>
    </nc>
    <o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  <bottom/>
      </border>
    </odxf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098" sId="2" odxf="1" dxf="1">
    <nc r="D1816">
      <v>22000399</v>
    </nc>
    <odxf>
      <font>
        <name val="MS Sans Serif"/>
      </font>
      <fill>
        <patternFill patternType="none">
          <bgColor indexed="65"/>
        </patternFill>
      </fill>
      <alignment wrapText="0"/>
      <border outline="0">
        <top/>
        <bottom/>
      </border>
    </odxf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cc rId="4099" sId="2" odxf="1" dxf="1">
    <nc r="E1816">
      <v>1600</v>
    </nc>
    <odxf>
      <font>
        <name val="MS Sans Serif"/>
      </font>
      <fill>
        <patternFill patternType="none">
          <bgColor indexed="65"/>
        </patternFill>
      </fill>
      <alignment wrapText="0"/>
      <border outline="0">
        <top/>
        <bottom/>
      </border>
    </odxf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16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16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16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16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4100" sId="2" ref="A1814:XFD1814" action="deleteRow">
    <undo index="65535" exp="area" ref3D="1" dr="$F$1:$F$1048576" dn="Z_F75A0FC8_0A1B_4DE0_9A32_5143F6752B3E_.wvu.Cols" sId="2"/>
    <rfmt sheetId="2" xfDxf="1" sqref="A1814:XFD1814" start="0" length="0">
      <dxf>
        <alignment horizontal="center" vertical="center"/>
      </dxf>
    </rfmt>
    <rfmt sheetId="2" sqref="A181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14" start="0" length="0">
      <dxf>
        <font>
          <sz val="10"/>
          <color auto="1"/>
          <name val="MS Sans Serif"/>
          <family val="2"/>
          <scheme val="none"/>
        </font>
      </dxf>
    </rfmt>
    <rfmt sheetId="2" sqref="C1814" start="0" length="0">
      <dxf>
        <alignment horizontal="general" vertical="bottom"/>
      </dxf>
    </rfmt>
    <rfmt sheetId="2" sqref="D1814" start="0" length="0">
      <dxf>
        <font>
          <sz val="10"/>
          <color auto="1"/>
          <name val="MS Sans Serif"/>
          <family val="2"/>
          <scheme val="none"/>
        </font>
      </dxf>
    </rfmt>
    <rfmt sheetId="2" sqref="E1814" start="0" length="0">
      <dxf>
        <font>
          <sz val="10"/>
          <color auto="1"/>
          <name val="MS Sans Serif"/>
          <family val="2"/>
          <scheme val="none"/>
        </font>
      </dxf>
    </rfmt>
    <rfmt sheetId="2" sqref="F1814" start="0" length="0">
      <dxf>
        <font>
          <sz val="10"/>
          <color auto="1"/>
          <name val="MS Sans Serif"/>
          <family val="2"/>
          <scheme val="none"/>
        </font>
      </dxf>
    </rfmt>
    <rfmt sheetId="2" sqref="G1814" start="0" length="0">
      <dxf>
        <font>
          <sz val="10"/>
          <color auto="1"/>
          <name val="MS Sans Serif"/>
          <family val="2"/>
          <scheme val="none"/>
        </font>
      </dxf>
    </rfmt>
    <rfmt sheetId="2" sqref="H1814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14" start="0" length="0">
      <dxf>
        <numFmt numFmtId="167" formatCode="dd\.mm\.yyyy;@"/>
      </dxf>
    </rfmt>
  </rrc>
  <rcc rId="4101" sId="2">
    <nc r="H1814" t="inlineStr">
      <is>
        <t>[VAYRES]</t>
      </is>
    </nc>
  </rcc>
  <rcc rId="4102" sId="2">
    <nc r="H1815" t="inlineStr">
      <is>
        <t>[VAYRES]</t>
      </is>
    </nc>
  </rcc>
  <rcc rId="4103" sId="2">
    <nc r="J1814" t="inlineStr">
      <is>
        <t>30.08.2019</t>
      </is>
    </nc>
  </rcc>
  <rcc rId="4104" sId="2">
    <nc r="J1815" t="inlineStr">
      <is>
        <t>30.08.2019</t>
      </is>
    </nc>
  </rcc>
  <rcc rId="4105" sId="2">
    <nc r="K1814" t="inlineStr">
      <is>
        <t>VA001</t>
      </is>
    </nc>
  </rcc>
  <rcc rId="4106" sId="2">
    <nc r="K1815" t="inlineStr">
      <is>
        <t>VA001</t>
      </is>
    </nc>
  </rcc>
  <rrc rId="4107" sId="2" ref="A1823:XFD1823" action="deleteRow">
    <undo index="65535" exp="area" ref3D="1" dr="$F$1:$F$1048576" dn="Z_F75A0FC8_0A1B_4DE0_9A32_5143F6752B3E_.wvu.Cols" sId="2"/>
    <rfmt sheetId="2" xfDxf="1" sqref="A1823:XFD1823" start="0" length="0">
      <dxf>
        <alignment horizontal="center" vertical="center"/>
      </dxf>
    </rfmt>
    <rfmt sheetId="2" sqref="A182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823" t="inlineStr">
        <is>
          <t>SCE Caramel Lait C3 PALL/0400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C1823">
        <v>3313716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D1823">
        <v>22000399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E1823">
        <v>1600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fmt sheetId="2" sqref="F182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823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82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23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23" start="0" length="0">
      <dxf>
        <numFmt numFmtId="167" formatCode="dd\.mm\.yyyy;@"/>
      </dxf>
    </rfmt>
  </rrc>
  <rrc rId="4108" sId="2" ref="A1823:XFD1823" action="deleteRow">
    <undo index="65535" exp="area" ref3D="1" dr="$F$1:$F$1048576" dn="Z_F75A0FC8_0A1B_4DE0_9A32_5143F6752B3E_.wvu.Cols" sId="2"/>
    <rfmt sheetId="2" xfDxf="1" sqref="A1823:XFD1823" start="0" length="0">
      <dxf>
        <alignment horizontal="center" vertical="center"/>
      </dxf>
    </rfmt>
    <rfmt sheetId="2" sqref="A182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823" t="inlineStr">
        <is>
          <t>SCE Caramel Lait C3 PALL/0400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C1823">
        <v>3313717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D1823">
        <v>22000399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E1823">
        <v>1600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fmt sheetId="2" sqref="F182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823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82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23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23" start="0" length="0">
      <dxf>
        <numFmt numFmtId="167" formatCode="dd\.mm\.yyyy;@"/>
      </dxf>
    </rfmt>
  </rrc>
  <rcc rId="4109" sId="2">
    <nc r="G1814">
      <f>IFERROR(IF(ISERROR(SEARCH("dfgg",$B1813)),IF(H1814="",G1813+ROUNDUP(VLOOKUP(D1814,Feuil2!$B$2:$C$250,2,FALSE)*6,0)/6/24,G1813+ROUNDUP(VLOOKUP(D1814,Feuil2!$B$2:$C$250,2,FALSE)*6,0)/6/24+$I$1),G1813+(11/12/24)),"")</f>
    </nc>
  </rcc>
  <rcc rId="4110" sId="2">
    <nc r="G1815">
      <f>IFERROR(IF(ISERROR(SEARCH("dfgg",$B1814)),IF(H1815="",G1814+ROUNDUP(VLOOKUP(D1815,Feuil2!$B$2:$C$250,2,FALSE)*6,0)/6/24,G1814+ROUNDUP(VLOOKUP(D1815,Feuil2!$B$2:$C$250,2,FALSE)*6,0)/6/24+$I$1),G1814+(11/12/24)),"")</f>
    </nc>
  </rcc>
  <rcc rId="4111" sId="2">
    <oc r="G1816">
      <f>IFERROR(IF(ISERROR(SEARCH("dfgg",$B1799)),IF(H1816="",G1799+ROUNDUP(VLOOKUP(D1816,Feuil2!$B$2:$C$250,2,FALSE)*6,0)/6/24,G1799+ROUNDUP(VLOOKUP(D1816,Feuil2!$B$2:$C$250,2,FALSE)*6,0)/6/24+$I$1),G1799+(11/12/24)),"")</f>
    </oc>
    <nc r="G1816">
      <f>IFERROR(IF(ISERROR(SEARCH("dfgg",$B1815)),IF(H1816="",G1815+ROUNDUP(VLOOKUP(D1816,Feuil2!$B$2:$C$250,2,FALSE)*6,0)/6/24,G1815+ROUNDUP(VLOOKUP(D1816,Feuil2!$B$2:$C$250,2,FALSE)*6,0)/6/24+$I$1),G1815+(11/12/24)),"")</f>
    </nc>
  </rcc>
  <rcc rId="4112" sId="2">
    <oc r="G1817">
      <f>IFERROR(IF(ISERROR(SEARCH("dfgg",$B1816)),IF(H1817="",G1816+ROUNDUP(VLOOKUP(D1817,Feuil2!$B$2:$C$250,2,FALSE)*6,0)/6/24,G1816+ROUNDUP(VLOOKUP(D1817,Feuil2!$B$2:$C$250,2,FALSE)*6,0)/6/24+$I$1),G1816+(11/12/24)),"")</f>
    </oc>
    <nc r="G1817">
      <f>IFERROR(IF(ISERROR(SEARCH("dfgg",$B1816)),IF(H1817="",G1816+ROUNDUP(VLOOKUP(D1817,Feuil2!$B$2:$C$250,2,FALSE)*6,0)/6/24,G1816+ROUNDUP(VLOOKUP(D1817,Feuil2!$B$2:$C$250,2,FALSE)*6,0)/6/24+$I$1),G1816+(11/12/24)),"")</f>
    </nc>
  </rcc>
  <rcc rId="4113" sId="2">
    <oc r="G1818">
      <f>IFERROR(IF(ISERROR(SEARCH("dfgg",$B1817)),IF(H1818="",G1817+ROUNDUP(VLOOKUP(D1818,Feuil2!$B$2:$C$250,2,FALSE)*6,0)/6/24,G1817+ROUNDUP(VLOOKUP(D1818,Feuil2!$B$2:$C$250,2,FALSE)*6,0)/6/24+$I$1),G1817+(11/12/24)),"")</f>
    </oc>
    <nc r="G1818">
      <f>IFERROR(IF(ISERROR(SEARCH("dfgg",$B1817)),IF(H1818="",G1817+ROUNDUP(VLOOKUP(D1818,Feuil2!$B$2:$C$250,2,FALSE)*6,0)/6/24,G1817+ROUNDUP(VLOOKUP(D1818,Feuil2!$B$2:$C$250,2,FALSE)*6,0)/6/24+$I$1),G1817+(11/12/24)),"")</f>
    </nc>
  </rcc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Feuil2!$B$1:$C$208</formula>
    <oldFormula>Feuil2!$B$1:$C$208</oldFormula>
  </rdn>
  <rcv guid="{FC7BEBEA-9A89-4726-BCEF-101025680359}" action="add"/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Feuil2!$B$1:$C$208</formula>
    <oldFormula>Feuil2!$B$1:$C$208</oldFormula>
  </rdn>
  <rcv guid="{F75A0FC8-0A1B-4DE0-9A32-5143F6752B3E}" action="add"/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123" sheetId="2" source="A1814:XFD1815" destination="A1800:XFD1801" sourceSheetId="2">
    <rfmt sheetId="2" xfDxf="1" sqref="A1800:XFD1800" start="0" length="0">
      <dxf>
        <alignment horizontal="center" vertical="center" readingOrder="0"/>
      </dxf>
    </rfmt>
    <rfmt sheetId="2" xfDxf="1" sqref="A1801:XFD180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2" sqref="A1800" start="0" length="0">
      <dxf>
        <font>
          <b/>
          <sz val="8"/>
          <color auto="1"/>
          <name val="Arial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00" start="0" length="0">
      <dxf>
        <font>
          <b/>
          <sz val="12"/>
          <color rgb="FFFF0000"/>
          <name val="MS Sans Serif"/>
          <scheme val="none"/>
        </font>
        <fill>
          <patternFill patternType="solid">
            <bgColor theme="4" tint="0.59999389629810485"/>
          </patternFill>
        </fill>
        <alignment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800" start="0" length="0">
      <dxf>
        <font>
          <sz val="12"/>
          <color rgb="FF000000"/>
          <name val="Verdana"/>
          <scheme val="none"/>
        </font>
        <fill>
          <patternFill patternType="solid">
            <bgColor theme="4" tint="0.59999389629810485"/>
          </patternFill>
        </fill>
        <alignment wrapText="1" readingOrder="0"/>
        <border outline="0">
          <top style="thin">
            <color indexed="64"/>
          </top>
        </border>
      </dxf>
    </rfmt>
    <rcc rId="0" sId="2" dxf="1">
      <nc r="D1800" t="inlineStr">
        <is>
          <t>NEP</t>
        </is>
      </nc>
      <ndxf>
        <font>
          <b/>
          <sz val="12"/>
          <color rgb="FFFF0000"/>
          <name val="Verdana"/>
          <scheme val="none"/>
        </font>
        <fill>
          <patternFill patternType="solid">
            <bgColor theme="4" tint="0.59999389629810485"/>
          </patternFill>
        </fill>
        <alignment wrapText="1" readingOrder="0"/>
        <border outline="0">
          <top style="thin">
            <color indexed="64"/>
          </top>
        </border>
      </ndxf>
    </rcc>
    <rfmt sheetId="2" sqref="E1800" start="0" length="0">
      <dxf>
        <font>
          <sz val="12"/>
          <color rgb="FF000000"/>
          <name val="Verdana"/>
          <scheme val="none"/>
        </font>
        <fill>
          <patternFill patternType="solid">
            <bgColor theme="4" tint="0.59999389629810485"/>
          </patternFill>
        </fill>
        <alignment wrapText="1" readingOrder="0"/>
        <border outline="0">
          <top style="thin">
            <color indexed="64"/>
          </top>
        </border>
      </dxf>
    </rfmt>
    <rfmt sheetId="2" sqref="F1800" start="0" length="0">
      <dxf>
        <font>
          <sz val="12"/>
          <color indexed="10"/>
          <name val="Calibri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 readingOrder="0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800">
        <f>IFERROR(IF(ISERROR(SEARCH("dfgg",$B1799)),IF(H1800="",G1799+ROUNDUP(VLOOKUP(D1800,Feuil2!$B$2:$C$250,2,FALSE)*6,0)/6/24,G1799+ROUNDUP(VLOOKUP(D1800,Feuil2!$B$2:$C$250,2,FALSE)*6,0)/6/24+$I$1),G1799+(11/12/24)),"")</f>
      </nc>
      <ndxf>
        <font>
          <b/>
          <sz val="11"/>
          <color auto="1"/>
          <name val="MS Sans Serif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800" start="0" length="0">
      <dxf>
        <font>
          <sz val="12"/>
          <color indexed="10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00" start="0" length="0">
      <dxf>
        <font>
          <b/>
          <sz val="12"/>
          <color auto="1"/>
          <name val="MS Sans Serif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1800" t="inlineStr">
        <is>
          <t/>
        </is>
      </nc>
      <ndxf>
        <numFmt numFmtId="167" formatCode="dd\.mm\.yyyy;@"/>
      </ndxf>
    </rcc>
    <rcc rId="0" sId="2">
      <nc r="K1800" t="inlineStr">
        <is>
          <t/>
        </is>
      </nc>
    </rcc>
    <rfmt sheetId="2" sqref="L1800" start="0" length="0">
      <dxf>
        <numFmt numFmtId="19" formatCode="dd/mm/yyyy"/>
      </dxf>
    </rfmt>
    <rfmt sheetId="2" sqref="A1801" start="0" length="0">
      <dxf>
        <font>
          <b/>
          <sz val="8"/>
          <color auto="1"/>
          <name val="Arial"/>
          <scheme val="none"/>
        </font>
      </dxf>
    </rfmt>
    <rfmt sheetId="2" sqref="B1801" start="0" length="0">
      <dxf>
        <font>
          <sz val="12"/>
          <color auto="1"/>
          <name val="MS Sans Serif"/>
          <scheme val="none"/>
        </font>
      </dxf>
    </rfmt>
    <rfmt sheetId="2" sqref="C1801" start="0" length="0">
      <dxf>
        <alignment horizontal="general" vertical="top" readingOrder="0"/>
      </dxf>
    </rfmt>
    <rfmt sheetId="2" sqref="D1801" start="0" length="0">
      <dxf>
        <font>
          <sz val="12"/>
          <color auto="1"/>
          <name val="MS Sans Serif"/>
          <scheme val="none"/>
        </font>
      </dxf>
    </rfmt>
    <rfmt sheetId="2" sqref="E1801" start="0" length="0">
      <dxf>
        <font>
          <sz val="12"/>
          <color auto="1"/>
          <name val="MS Sans Serif"/>
          <scheme val="none"/>
        </font>
      </dxf>
    </rfmt>
    <rfmt sheetId="2" sqref="F1801" start="0" length="0">
      <dxf>
        <font>
          <sz val="12"/>
          <color auto="1"/>
          <name val="MS Sans Serif"/>
          <scheme val="none"/>
        </font>
      </dxf>
    </rfmt>
    <rfmt sheetId="2" sqref="G1801" start="0" length="0">
      <dxf>
        <font>
          <sz val="12"/>
          <color auto="1"/>
          <name val="MS Sans Serif"/>
          <scheme val="none"/>
        </font>
      </dxf>
    </rfmt>
    <rfmt sheetId="2" sqref="H1801" start="0" length="0">
      <dxf>
        <font>
          <sz val="12"/>
          <color indexed="10"/>
          <name val="Calibri"/>
          <scheme val="minor"/>
        </font>
        <alignment wrapText="1" readingOrder="0"/>
      </dxf>
    </rfmt>
    <rfmt sheetId="2" sqref="I1801" start="0" length="0">
      <dxf/>
    </rfmt>
    <rfmt sheetId="2" sqref="J1801" start="0" length="0">
      <dxf>
        <numFmt numFmtId="167" formatCode="dd\.mm\.yyyy;@"/>
      </dxf>
    </rfmt>
  </rm>
  <rrc rId="4124" sId="2" ref="A1800:XFD1800" action="insertRow">
    <undo index="0" exp="area" ref3D="1" dr="$F$1:$F$1048576" dn="Z_F75A0FC8_0A1B_4DE0_9A32_5143F6752B3E_.wvu.Cols" sId="2"/>
  </rrc>
  <rfmt sheetId="2" sqref="B1800" start="0" length="0">
    <dxf>
      <font>
        <b/>
        <sz val="12"/>
        <color rgb="FFFF0000"/>
        <name val="MS Sans Serif"/>
        <scheme val="none"/>
      </font>
      <fill>
        <patternFill>
          <bgColor theme="4" tint="0.59999389629810485"/>
        </patternFill>
      </fill>
    </dxf>
  </rfmt>
  <rfmt sheetId="2" sqref="C1800" start="0" length="0">
    <dxf>
      <fill>
        <patternFill>
          <bgColor theme="4" tint="0.59999389629810485"/>
        </patternFill>
      </fill>
      <border outline="0">
        <bottom/>
      </border>
    </dxf>
  </rfmt>
  <rcc rId="4125" sId="2" odxf="1" dxf="1">
    <nc r="D1800" t="inlineStr">
      <is>
        <t>NEP</t>
      </is>
    </nc>
    <odxf>
      <font>
        <b val="0"/>
        <sz val="12"/>
        <color rgb="FF000000"/>
        <name val="Verdana"/>
        <scheme val="none"/>
      </font>
      <fill>
        <patternFill>
          <bgColor rgb="FFFFFFFF"/>
        </patternFill>
      </fill>
      <border outline="0">
        <bottom style="thin">
          <color indexed="64"/>
        </bottom>
      </border>
    </odxf>
    <ndxf>
      <font>
        <b/>
        <sz val="12"/>
        <color rgb="FFFF0000"/>
        <name val="Verdana"/>
        <scheme val="none"/>
      </font>
      <fill>
        <patternFill>
          <bgColor theme="4" tint="0.59999389629810485"/>
        </patternFill>
      </fill>
      <border outline="0">
        <bottom/>
      </border>
    </ndxf>
  </rcc>
  <rfmt sheetId="2" sqref="E1800" start="0" length="0">
    <dxf>
      <fill>
        <patternFill>
          <bgColor theme="4" tint="0.59999389629810485"/>
        </patternFill>
      </fill>
      <border outline="0">
        <bottom/>
      </border>
    </dxf>
  </rfmt>
  <rfmt sheetId="2" sqref="F1800" start="0" length="0">
    <dxf>
      <fill>
        <patternFill patternType="solid">
          <bgColor theme="4" tint="0.59999389629810485"/>
        </patternFill>
      </fill>
      <border outline="0">
        <bottom/>
      </border>
    </dxf>
  </rfmt>
  <rfmt sheetId="2" sqref="H1800" start="0" length="0">
    <dxf>
      <numFmt numFmtId="0" formatCode="General"/>
    </dxf>
  </rfmt>
  <rcc rId="4126" sId="2">
    <nc r="J1800" t="inlineStr">
      <is>
        <t/>
      </is>
    </nc>
  </rcc>
  <rcc rId="4127" sId="2">
    <nc r="K1800" t="inlineStr">
      <is>
        <t/>
      </is>
    </nc>
  </rcc>
  <rfmt sheetId="2" sqref="L1800" start="0" length="0">
    <dxf>
      <numFmt numFmtId="19" formatCode="dd/mm/yyyy"/>
    </dxf>
  </rfmt>
  <rcc rId="4128" sId="2">
    <oc r="G1798">
      <f>IFERROR(IF(ISERROR(SEARCH("dfgg",$B1797)),IF(H1798="",G1797+ROUNDUP(VLOOKUP(D1798,Feuil2!$B$2:$C$250,2,FALSE)*6,0)/6/24,G1797+ROUNDUP(VLOOKUP(D1798,Feuil2!$B$2:$C$250,2,FALSE)*6,0)/6/24+$I$1),G1797+(11/12/24)),"")</f>
    </oc>
    <nc r="G1798">
      <f>IFERROR(IF(ISERROR(SEARCH("dfgg",$B1797)),IF(H1798="",G1797+ROUNDUP(VLOOKUP(D1798,Feuil2!$B$2:$C$250,2,FALSE)*6,0)/6/24,G1797+ROUNDUP(VLOOKUP(D1798,Feuil2!$B$2:$C$250,2,FALSE)*6,0)/6/24+$I$1),G1797+(11/12/24)),"")</f>
    </nc>
  </rcc>
  <rcc rId="4129" sId="2">
    <oc r="G1799">
      <f>IFERROR(IF(ISERROR(SEARCH("dfgg",$B1798)),IF(H1799="",G1798+ROUNDUP(VLOOKUP(D1799,Feuil2!$B$2:$C$250,2,FALSE)*6,0)/6/24,G1798+ROUNDUP(VLOOKUP(D1799,Feuil2!$B$2:$C$250,2,FALSE)*6,0)/6/24+$I$1),G1798+(11/12/24)),"")</f>
    </oc>
    <nc r="G1799">
      <f>IFERROR(IF(ISERROR(SEARCH("dfgg",$B1798)),IF(H1799="",G1798+ROUNDUP(VLOOKUP(D1799,Feuil2!$B$2:$C$250,2,FALSE)*6,0)/6/24,G1798+ROUNDUP(VLOOKUP(D1799,Feuil2!$B$2:$C$250,2,FALSE)*6,0)/6/24+$I$1),G1798+(11/12/24)),"")</f>
    </nc>
  </rcc>
  <rcc rId="4130" sId="2">
    <nc r="G1800">
      <f>IFERROR(IF(ISERROR(SEARCH("dfgg",$B1799)),IF(H1800="",G1799+ROUNDUP(VLOOKUP(D1800,Feuil2!$B$2:$C$250,2,FALSE)*6,0)/6/24,G1799+ROUNDUP(VLOOKUP(D1800,Feuil2!$B$2:$C$250,2,FALSE)*6,0)/6/24+$I$1),G1799+(11/12/24)),"")</f>
    </nc>
  </rcc>
  <rcc rId="4131" sId="2" odxf="1" dxf="1">
    <oc r="G1801">
      <f>IFERROR(IF(ISERROR(SEARCH("dfgg",$B1814)),IF(H1801="",G1814+ROUNDUP(VLOOKUP(D1801,Feuil2!$B$2:$C$250,2,FALSE)*6,0)/6/24,G1814+ROUNDUP(VLOOKUP(D1801,Feuil2!$B$2:$C$250,2,FALSE)*6,0)/6/24+$I$1),G1814+(11/12/24)),"")</f>
    </oc>
    <nc r="G1801">
      <f>IFERROR(IF(ISERROR(SEARCH("dfgg",$B1800)),IF(H1801="",G1800+ROUNDUP(VLOOKUP(D1801,Feuil2!$B$2:$C$250,2,FALSE)*6,0)/6/24,G1800+ROUNDUP(VLOOKUP(D1801,Feuil2!$B$2:$C$250,2,FALSE)*6,0)/6/24+$I$1),G1800+(11/12/24)),"")</f>
    </nc>
    <odxf/>
    <ndxf/>
  </rcc>
  <rcc rId="4132" sId="2" odxf="1" dxf="1">
    <oc r="G1802">
      <f>IFERROR(IF(ISERROR(SEARCH("dfgg",$B1801)),IF(H1802="",G1801+ROUNDUP(VLOOKUP(D1802,Feuil2!$B$2:$C$250,2,FALSE)*6,0)/6/24,G1801+ROUNDUP(VLOOKUP(D1802,Feuil2!$B$2:$C$250,2,FALSE)*6,0)/6/24+$I$1),G1801+(11/12/24)),"")</f>
    </oc>
    <nc r="G1802">
      <f>IFERROR(IF(ISERROR(SEARCH("dfgg",$B1801)),IF(H1802="",G1801+ROUNDUP(VLOOKUP(D1802,Feuil2!$B$2:$C$250,2,FALSE)*6,0)/6/24,G1801+ROUNDUP(VLOOKUP(D1802,Feuil2!$B$2:$C$250,2,FALSE)*6,0)/6/24+$I$1),G1801+(11/12/24)),"")</f>
    </nc>
    <odxf/>
    <ndxf/>
  </rcc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Feuil2!$B$1:$C$208</formula>
    <oldFormula>Feuil2!$B$1:$C$208</oldFormula>
  </rdn>
  <rcv guid="{F75A0FC8-0A1B-4DE0-9A32-5143F6752B3E}" action="add"/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D1811" start="0" length="2147483647">
    <dxf>
      <font>
        <sz val="24"/>
      </font>
    </dxf>
  </rfmt>
  <rrc rId="4138" sId="2" ref="A1807:XFD1807" action="insertRow">
    <undo index="0" exp="area" ref3D="1" dr="$F$1:$F$1048576" dn="Z_F75A0FC8_0A1B_4DE0_9A32_5143F6752B3E_.wvu.Cols" sId="2"/>
  </rrc>
  <rm rId="4139" sheetId="2" source="A1809:XFD1809" destination="A1807:XFD1807" sourceSheetId="2">
    <rfmt sheetId="2" xfDxf="1" sqref="A1807:XFD1807" start="0" length="0">
      <dxf>
        <alignment horizontal="center" vertical="center" readingOrder="0"/>
      </dxf>
    </rfmt>
    <rfmt sheetId="2" sqref="A1807" start="0" length="0">
      <dxf>
        <font>
          <b/>
          <sz val="8"/>
          <color auto="1"/>
          <name val="Arial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07" start="0" length="0">
      <dxf>
        <font>
          <sz val="12"/>
          <color auto="1"/>
          <name val="Verdana"/>
          <scheme val="none"/>
        </font>
        <fill>
          <patternFill patternType="solid">
            <bgColor rgb="FFFFFFFF"/>
          </patternFill>
        </fill>
        <alignment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807" start="0" length="0">
      <dxf>
        <font>
          <sz val="12"/>
          <color rgb="FF000000"/>
          <name val="Verdana"/>
          <scheme val="none"/>
        </font>
        <fill>
          <patternFill patternType="solid">
            <bgColor rgb="FFFFC000"/>
          </patternFill>
        </fill>
        <alignment wrapText="1" readingOrder="0"/>
        <border outline="0">
          <top style="thin">
            <color indexed="64"/>
          </top>
          <bottom style="thin">
            <color indexed="64"/>
          </bottom>
        </border>
      </dxf>
    </rfmt>
    <rfmt sheetId="2" sqref="D1807" start="0" length="0">
      <dxf>
        <font>
          <sz val="12"/>
          <color rgb="FF000000"/>
          <name val="Verdana"/>
          <scheme val="none"/>
        </font>
        <fill>
          <patternFill patternType="solid">
            <bgColor rgb="FFFFFFFF"/>
          </patternFill>
        </fill>
        <alignment wrapText="1" readingOrder="0"/>
        <border outline="0">
          <top style="thin">
            <color indexed="64"/>
          </top>
          <bottom style="thin">
            <color indexed="64"/>
          </bottom>
        </border>
      </dxf>
    </rfmt>
    <rfmt sheetId="2" sqref="E1807" start="0" length="0">
      <dxf>
        <font>
          <sz val="12"/>
          <color rgb="FF000000"/>
          <name val="Verdana"/>
          <scheme val="none"/>
        </font>
        <fill>
          <patternFill patternType="solid">
            <bgColor rgb="FFFFFFFF"/>
          </patternFill>
        </fill>
        <alignment wrapText="1" readingOrder="0"/>
        <border outline="0">
          <top style="thin">
            <color indexed="64"/>
          </top>
          <bottom style="thin">
            <color indexed="64"/>
          </bottom>
        </border>
      </dxf>
    </rfmt>
    <rfmt sheetId="2" sqref="F1807" start="0" length="0">
      <dxf>
        <font>
          <sz val="12"/>
          <color indexed="10"/>
          <name val="Calibri"/>
          <scheme val="minor"/>
        </font>
        <numFmt numFmtId="21" formatCode="dd\-mmm"/>
        <alignment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807" start="0" length="0">
      <dxf>
        <font>
          <b/>
          <sz val="11"/>
          <color auto="1"/>
          <name val="MS Sans Serif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807" start="0" length="0">
      <dxf>
        <font>
          <sz val="12"/>
          <color indexed="10"/>
          <name val="Calibri"/>
          <scheme val="minor"/>
        </font>
        <numFmt numFmtId="21" formatCode="dd\-mmm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07" start="0" length="0">
      <dxf>
        <font>
          <b/>
          <sz val="12"/>
          <color auto="1"/>
          <name val="MS Sans Serif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07" start="0" length="0">
      <dxf>
        <numFmt numFmtId="167" formatCode="dd\.mm\.yyyy;@"/>
      </dxf>
    </rfmt>
  </rm>
  <rm rId="4140" sheetId="2" source="A1810:XFD1811" destination="A1816:XFD1817" sourceSheetId="2">
    <rfmt sheetId="2" xfDxf="1" sqref="A1816:XFD1816" start="0" length="0">
      <dxf>
        <alignment horizontal="center" vertical="center" readingOrder="0"/>
      </dxf>
    </rfmt>
    <rfmt sheetId="2" xfDxf="1" sqref="A1817:XFD1817" start="0" length="0">
      <dxf>
        <alignment horizontal="center" vertical="center" readingOrder="0"/>
      </dxf>
    </rfmt>
    <rfmt sheetId="2" sqref="A1816" start="0" length="0">
      <dxf>
        <font>
          <b/>
          <sz val="8"/>
          <color auto="1"/>
          <name val="Arial"/>
          <scheme val="none"/>
        </font>
        <fill>
          <patternFill patternType="solid">
            <bgColor theme="0"/>
          </patternFill>
        </fill>
      </dxf>
    </rfmt>
    <rfmt sheetId="2" sqref="B1816" start="0" length="0">
      <dxf>
        <font>
          <sz val="10"/>
          <color auto="1"/>
          <name val="MS Sans Serif"/>
          <scheme val="none"/>
        </font>
      </dxf>
    </rfmt>
    <rfmt sheetId="2" sqref="C1816" start="0" length="0">
      <dxf>
        <alignment horizontal="general" vertical="bottom" readingOrder="0"/>
      </dxf>
    </rfmt>
    <rfmt sheetId="2" sqref="D1816" start="0" length="0">
      <dxf>
        <font>
          <sz val="10"/>
          <color auto="1"/>
          <name val="MS Sans Serif"/>
          <scheme val="none"/>
        </font>
      </dxf>
    </rfmt>
    <rfmt sheetId="2" sqref="E1816" start="0" length="0">
      <dxf>
        <font>
          <sz val="10"/>
          <color auto="1"/>
          <name val="MS Sans Serif"/>
          <scheme val="none"/>
        </font>
      </dxf>
    </rfmt>
    <rfmt sheetId="2" sqref="F1816" start="0" length="0">
      <dxf>
        <font>
          <sz val="10"/>
          <color auto="1"/>
          <name val="MS Sans Serif"/>
          <scheme val="none"/>
        </font>
      </dxf>
    </rfmt>
    <rfmt sheetId="2" sqref="G1816" start="0" length="0">
      <dxf>
        <font>
          <sz val="10"/>
          <color auto="1"/>
          <name val="MS Sans Serif"/>
          <scheme val="none"/>
        </font>
      </dxf>
    </rfmt>
    <rfmt sheetId="2" sqref="H1816" start="0" length="0">
      <dxf>
        <font>
          <sz val="12"/>
          <color indexed="10"/>
          <name val="Calibri"/>
          <scheme val="minor"/>
        </font>
        <alignment wrapText="1" readingOrder="0"/>
      </dxf>
    </rfmt>
    <rfmt sheetId="2" sqref="J1816" start="0" length="0">
      <dxf>
        <numFmt numFmtId="167" formatCode="dd\.mm\.yyyy;@"/>
      </dxf>
    </rfmt>
    <rfmt sheetId="2" sqref="A1817" start="0" length="0">
      <dxf>
        <font>
          <b/>
          <sz val="8"/>
          <color auto="1"/>
          <name val="Arial"/>
          <scheme val="none"/>
        </font>
        <fill>
          <patternFill patternType="solid">
            <bgColor theme="0"/>
          </patternFill>
        </fill>
      </dxf>
    </rfmt>
    <rfmt sheetId="2" sqref="B1817" start="0" length="0">
      <dxf>
        <font>
          <sz val="10"/>
          <color auto="1"/>
          <name val="MS Sans Serif"/>
          <scheme val="none"/>
        </font>
      </dxf>
    </rfmt>
    <rfmt sheetId="2" sqref="C1817" start="0" length="0">
      <dxf>
        <alignment horizontal="general" vertical="bottom" readingOrder="0"/>
      </dxf>
    </rfmt>
    <rfmt sheetId="2" sqref="D1817" start="0" length="0">
      <dxf>
        <font>
          <sz val="10"/>
          <color auto="1"/>
          <name val="MS Sans Serif"/>
          <scheme val="none"/>
        </font>
      </dxf>
    </rfmt>
    <rfmt sheetId="2" sqref="E1817" start="0" length="0">
      <dxf>
        <font>
          <sz val="10"/>
          <color auto="1"/>
          <name val="MS Sans Serif"/>
          <scheme val="none"/>
        </font>
      </dxf>
    </rfmt>
    <rfmt sheetId="2" sqref="F1817" start="0" length="0">
      <dxf>
        <font>
          <sz val="10"/>
          <color auto="1"/>
          <name val="MS Sans Serif"/>
          <scheme val="none"/>
        </font>
      </dxf>
    </rfmt>
    <rfmt sheetId="2" sqref="G1817" start="0" length="0">
      <dxf>
        <font>
          <sz val="10"/>
          <color auto="1"/>
          <name val="MS Sans Serif"/>
          <scheme val="none"/>
        </font>
      </dxf>
    </rfmt>
    <rfmt sheetId="2" sqref="H1817" start="0" length="0">
      <dxf>
        <font>
          <sz val="12"/>
          <color indexed="10"/>
          <name val="Calibri"/>
          <scheme val="minor"/>
        </font>
        <alignment wrapText="1" readingOrder="0"/>
      </dxf>
    </rfmt>
    <rfmt sheetId="2" sqref="J1817" start="0" length="0">
      <dxf>
        <numFmt numFmtId="167" formatCode="dd\.mm\.yyyy;@"/>
      </dxf>
    </rfmt>
  </rm>
  <rrc rId="4141" sId="2" ref="A1809:XFD1809" action="deleteRow">
    <undo index="0" exp="area" ref3D="1" dr="$F$1:$F$1048576" dn="Z_F75A0FC8_0A1B_4DE0_9A32_5143F6752B3E_.wvu.Cols" sId="2"/>
    <rfmt sheetId="2" xfDxf="1" sqref="A1809:XFD1809" start="0" length="0">
      <dxf>
        <alignment horizontal="center" vertical="center" readingOrder="0"/>
      </dxf>
    </rfmt>
    <rfmt sheetId="2" sqref="A1809" start="0" length="0">
      <dxf>
        <font>
          <b/>
          <sz val="8"/>
          <color auto="1"/>
          <name val="Arial"/>
          <scheme val="none"/>
        </font>
        <fill>
          <patternFill patternType="solid">
            <bgColor theme="0"/>
          </patternFill>
        </fill>
      </dxf>
    </rfmt>
    <rfmt sheetId="2" sqref="B1809" start="0" length="0">
      <dxf>
        <font>
          <sz val="10"/>
          <color auto="1"/>
          <name val="MS Sans Serif"/>
          <scheme val="none"/>
        </font>
      </dxf>
    </rfmt>
    <rfmt sheetId="2" sqref="C1809" start="0" length="0">
      <dxf>
        <alignment horizontal="general" vertical="bottom" readingOrder="0"/>
      </dxf>
    </rfmt>
    <rfmt sheetId="2" sqref="D1809" start="0" length="0">
      <dxf>
        <font>
          <sz val="10"/>
          <color auto="1"/>
          <name val="MS Sans Serif"/>
          <scheme val="none"/>
        </font>
      </dxf>
    </rfmt>
    <rfmt sheetId="2" sqref="E1809" start="0" length="0">
      <dxf>
        <font>
          <sz val="10"/>
          <color auto="1"/>
          <name val="MS Sans Serif"/>
          <scheme val="none"/>
        </font>
      </dxf>
    </rfmt>
    <rfmt sheetId="2" sqref="F1809" start="0" length="0">
      <dxf>
        <font>
          <sz val="10"/>
          <color auto="1"/>
          <name val="MS Sans Serif"/>
          <scheme val="none"/>
        </font>
      </dxf>
    </rfmt>
    <rfmt sheetId="2" sqref="G1809" start="0" length="0">
      <dxf>
        <font>
          <sz val="10"/>
          <color auto="1"/>
          <name val="MS Sans Serif"/>
          <scheme val="none"/>
        </font>
      </dxf>
    </rfmt>
    <rfmt sheetId="2" sqref="H1809" start="0" length="0">
      <dxf>
        <font>
          <sz val="12"/>
          <color indexed="10"/>
          <name val="Calibri"/>
          <scheme val="minor"/>
        </font>
        <alignment wrapText="1" readingOrder="0"/>
      </dxf>
    </rfmt>
    <rfmt sheetId="2" sqref="J1809" start="0" length="0">
      <dxf>
        <numFmt numFmtId="167" formatCode="dd\.mm\.yyyy;@"/>
      </dxf>
    </rfmt>
  </rrc>
  <rrc rId="4142" sId="2" ref="A1809:XFD1809" action="deleteRow">
    <undo index="0" exp="area" ref3D="1" dr="$F$1:$F$1048576" dn="Z_F75A0FC8_0A1B_4DE0_9A32_5143F6752B3E_.wvu.Cols" sId="2"/>
    <rfmt sheetId="2" xfDxf="1" sqref="A1809:XFD1809" start="0" length="0">
      <dxf>
        <alignment horizontal="center" vertical="center" readingOrder="0"/>
      </dxf>
    </rfmt>
    <rfmt sheetId="2" sqref="A1809" start="0" length="0">
      <dxf>
        <font>
          <b/>
          <sz val="8"/>
          <color auto="1"/>
          <name val="Arial"/>
          <scheme val="none"/>
        </font>
        <fill>
          <patternFill patternType="solid">
            <bgColor theme="0"/>
          </patternFill>
        </fill>
      </dxf>
    </rfmt>
    <rfmt sheetId="2" sqref="B1809" start="0" length="0">
      <dxf>
        <font>
          <sz val="10"/>
          <color auto="1"/>
          <name val="MS Sans Serif"/>
          <scheme val="none"/>
        </font>
      </dxf>
    </rfmt>
    <rfmt sheetId="2" sqref="C1809" start="0" length="0">
      <dxf>
        <alignment horizontal="general" vertical="bottom" readingOrder="0"/>
      </dxf>
    </rfmt>
    <rfmt sheetId="2" sqref="D1809" start="0" length="0">
      <dxf>
        <font>
          <sz val="10"/>
          <color auto="1"/>
          <name val="MS Sans Serif"/>
          <scheme val="none"/>
        </font>
      </dxf>
    </rfmt>
    <rfmt sheetId="2" sqref="E1809" start="0" length="0">
      <dxf>
        <font>
          <sz val="10"/>
          <color auto="1"/>
          <name val="MS Sans Serif"/>
          <scheme val="none"/>
        </font>
      </dxf>
    </rfmt>
    <rfmt sheetId="2" sqref="F1809" start="0" length="0">
      <dxf>
        <font>
          <sz val="10"/>
          <color auto="1"/>
          <name val="MS Sans Serif"/>
          <scheme val="none"/>
        </font>
      </dxf>
    </rfmt>
    <rfmt sheetId="2" sqref="G1809" start="0" length="0">
      <dxf>
        <font>
          <sz val="10"/>
          <color auto="1"/>
          <name val="MS Sans Serif"/>
          <scheme val="none"/>
        </font>
      </dxf>
    </rfmt>
    <rfmt sheetId="2" sqref="H1809" start="0" length="0">
      <dxf>
        <font>
          <sz val="12"/>
          <color indexed="10"/>
          <name val="Calibri"/>
          <scheme val="minor"/>
        </font>
        <alignment wrapText="1" readingOrder="0"/>
      </dxf>
    </rfmt>
    <rfmt sheetId="2" sqref="J1809" start="0" length="0">
      <dxf>
        <numFmt numFmtId="167" formatCode="dd\.mm\.yyyy;@"/>
      </dxf>
    </rfmt>
  </rrc>
  <rrc rId="4143" sId="2" ref="A1809:XFD1809" action="deleteRow">
    <undo index="0" exp="area" ref3D="1" dr="$F$1:$F$1048576" dn="Z_F75A0FC8_0A1B_4DE0_9A32_5143F6752B3E_.wvu.Cols" sId="2"/>
    <rfmt sheetId="2" xfDxf="1" sqref="A1809:XFD1809" start="0" length="0">
      <dxf>
        <alignment horizontal="center" vertical="center" readingOrder="0"/>
      </dxf>
    </rfmt>
    <rfmt sheetId="2" sqref="A1809" start="0" length="0">
      <dxf>
        <font>
          <b/>
          <sz val="8"/>
          <color auto="1"/>
          <name val="Arial"/>
          <scheme val="none"/>
        </font>
        <fill>
          <patternFill patternType="solid">
            <bgColor theme="0"/>
          </patternFill>
        </fill>
      </dxf>
    </rfmt>
    <rfmt sheetId="2" sqref="B1809" start="0" length="0">
      <dxf>
        <font>
          <sz val="10"/>
          <color auto="1"/>
          <name val="MS Sans Serif"/>
          <scheme val="none"/>
        </font>
      </dxf>
    </rfmt>
    <rfmt sheetId="2" sqref="C1809" start="0" length="0">
      <dxf>
        <alignment horizontal="general" vertical="bottom" readingOrder="0"/>
      </dxf>
    </rfmt>
    <rfmt sheetId="2" sqref="D1809" start="0" length="0">
      <dxf>
        <font>
          <sz val="10"/>
          <color auto="1"/>
          <name val="MS Sans Serif"/>
          <scheme val="none"/>
        </font>
      </dxf>
    </rfmt>
    <rfmt sheetId="2" sqref="E1809" start="0" length="0">
      <dxf>
        <font>
          <sz val="10"/>
          <color auto="1"/>
          <name val="MS Sans Serif"/>
          <scheme val="none"/>
        </font>
      </dxf>
    </rfmt>
    <rfmt sheetId="2" sqref="F1809" start="0" length="0">
      <dxf>
        <font>
          <sz val="10"/>
          <color auto="1"/>
          <name val="MS Sans Serif"/>
          <scheme val="none"/>
        </font>
      </dxf>
    </rfmt>
    <rfmt sheetId="2" sqref="G1809" start="0" length="0">
      <dxf>
        <font>
          <sz val="10"/>
          <color auto="1"/>
          <name val="MS Sans Serif"/>
          <scheme val="none"/>
        </font>
      </dxf>
    </rfmt>
    <rfmt sheetId="2" sqref="H1809" start="0" length="0">
      <dxf>
        <font>
          <sz val="12"/>
          <color indexed="10"/>
          <name val="Calibri"/>
          <scheme val="minor"/>
        </font>
        <alignment wrapText="1" readingOrder="0"/>
      </dxf>
    </rfmt>
    <rfmt sheetId="2" sqref="J1809" start="0" length="0">
      <dxf>
        <numFmt numFmtId="167" formatCode="dd\.mm\.yyyy;@"/>
      </dxf>
    </rfmt>
  </rrc>
  <rrc rId="4144" sId="2" ref="A1809:XFD1809" action="deleteRow">
    <undo index="0" exp="area" ref3D="1" dr="$F$1:$F$1048576" dn="Z_F75A0FC8_0A1B_4DE0_9A32_5143F6752B3E_.wvu.Cols" sId="2"/>
    <rfmt sheetId="2" xfDxf="1" sqref="A1809:XFD1809" start="0" length="0">
      <dxf>
        <alignment horizontal="center" vertical="center" readingOrder="0"/>
      </dxf>
    </rfmt>
    <rfmt sheetId="2" sqref="A1809" start="0" length="0">
      <dxf>
        <font>
          <b/>
          <sz val="8"/>
          <color auto="1"/>
          <name val="Arial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809" start="0" length="0">
      <dxf>
        <font>
          <b/>
          <sz val="12"/>
          <color auto="1"/>
          <name val="MS Sans Serif"/>
          <scheme val="none"/>
        </font>
        <fill>
          <patternFill patternType="solid">
            <bgColor theme="0"/>
          </patternFill>
        </fill>
        <alignment wrapText="1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2" sqref="C1809" start="0" length="0">
      <dxf>
        <font>
          <b/>
          <sz val="12"/>
          <color auto="1"/>
          <name val="Arial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cc rId="0" sId="2" dxf="1">
      <nc r="D1809" t="inlineStr">
        <is>
          <t>jeudi</t>
        </is>
      </nc>
      <ndxf>
        <font>
          <b/>
          <sz val="24"/>
          <color auto="1"/>
          <name val="MS Sans Serif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ndxf>
    </rcc>
    <rfmt sheetId="2" sqref="E1809" start="0" length="0">
      <dxf>
        <font>
          <sz val="12"/>
          <color auto="1"/>
          <name val="MS Sans Serif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809" start="0" length="0">
      <dxf>
        <font>
          <sz val="12"/>
          <color auto="1"/>
          <name val="MS Sans Serif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cc rId="0" sId="2" dxf="1" numFmtId="23">
      <nc r="G1809">
        <v>43699.875</v>
      </nc>
      <ndxf>
        <font>
          <sz val="12"/>
          <color auto="1"/>
          <name val="MS Sans Serif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H1809" start="0" length="0">
      <dxf>
        <font>
          <sz val="12"/>
          <color indexed="10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809" start="0" length="0">
      <dxf>
        <font>
          <b/>
          <sz val="12"/>
          <color auto="1"/>
          <name val="MS Sans Serif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09" start="0" length="0">
      <dxf>
        <numFmt numFmtId="167" formatCode="dd\.mm\.yyyy;@"/>
      </dxf>
    </rfmt>
  </rrc>
  <rrc rId="4145" sId="2" ref="A1809:XFD1809" action="deleteRow">
    <undo index="0" exp="area" ref3D="1" dr="$F$1:$F$1048576" dn="Z_F75A0FC8_0A1B_4DE0_9A32_5143F6752B3E_.wvu.Cols" sId="2"/>
    <rfmt sheetId="2" xfDxf="1" sqref="A1809:XFD1809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2" sqref="A1809" start="0" length="0">
      <dxf>
        <font>
          <b/>
          <sz val="8"/>
          <color auto="1"/>
          <name val="Arial"/>
          <scheme val="none"/>
        </font>
      </dxf>
    </rfmt>
    <rfmt sheetId="2" sqref="B1809" start="0" length="0">
      <dxf>
        <font>
          <sz val="12"/>
          <color auto="1"/>
          <name val="MS Sans Serif"/>
          <scheme val="none"/>
        </font>
      </dxf>
    </rfmt>
    <rfmt sheetId="2" sqref="C1809" start="0" length="0">
      <dxf>
        <alignment horizontal="general" vertical="top" readingOrder="0"/>
      </dxf>
    </rfmt>
    <rfmt sheetId="2" sqref="D1809" start="0" length="0">
      <dxf>
        <font>
          <sz val="12"/>
          <color auto="1"/>
          <name val="MS Sans Serif"/>
          <scheme val="none"/>
        </font>
      </dxf>
    </rfmt>
    <rfmt sheetId="2" sqref="E1809" start="0" length="0">
      <dxf>
        <font>
          <sz val="12"/>
          <color auto="1"/>
          <name val="MS Sans Serif"/>
          <scheme val="none"/>
        </font>
      </dxf>
    </rfmt>
    <rfmt sheetId="2" sqref="F1809" start="0" length="0">
      <dxf>
        <font>
          <sz val="12"/>
          <color auto="1"/>
          <name val="MS Sans Serif"/>
          <scheme val="none"/>
        </font>
      </dxf>
    </rfmt>
    <rfmt sheetId="2" sqref="G1809" start="0" length="0">
      <dxf>
        <font>
          <sz val="12"/>
          <color auto="1"/>
          <name val="MS Sans Serif"/>
          <scheme val="none"/>
        </font>
      </dxf>
    </rfmt>
    <rfmt sheetId="2" sqref="H1809" start="0" length="0">
      <dxf>
        <font>
          <sz val="12"/>
          <color indexed="10"/>
          <name val="Calibri"/>
          <scheme val="minor"/>
        </font>
        <alignment wrapText="1" readingOrder="0"/>
      </dxf>
    </rfmt>
    <rfmt sheetId="2" sqref="I1809" start="0" length="0">
      <dxf/>
    </rfmt>
    <rfmt sheetId="2" sqref="J1809" start="0" length="0">
      <dxf>
        <numFmt numFmtId="167" formatCode="dd\.mm\.yyyy;@"/>
      </dxf>
    </rfmt>
  </rrc>
  <rrc rId="4146" sId="2" ref="A1809:XFD1809" action="deleteRow">
    <undo index="0" exp="area" ref3D="1" dr="$F$1:$F$1048576" dn="Z_F75A0FC8_0A1B_4DE0_9A32_5143F6752B3E_.wvu.Cols" sId="2"/>
    <rfmt sheetId="2" xfDxf="1" sqref="A1809:XFD1809" start="0" length="0">
      <dxf>
        <alignment horizontal="center" vertical="center" readingOrder="0"/>
      </dxf>
    </rfmt>
    <rfmt sheetId="2" sqref="A1809" start="0" length="0">
      <dxf>
        <font>
          <b/>
          <sz val="8"/>
          <color auto="1"/>
          <name val="Arial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09" start="0" length="0">
      <dxf>
        <font>
          <b/>
          <sz val="12"/>
          <color auto="1"/>
          <name val="MS Sans Serif"/>
          <scheme val="none"/>
        </font>
        <fill>
          <patternFill patternType="solid">
            <bgColor theme="0"/>
          </patternFill>
        </fill>
        <alignment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809" start="0" length="0">
      <dxf>
        <font>
          <b/>
          <sz val="12"/>
          <color auto="1"/>
          <name val="Arial"/>
          <scheme val="none"/>
        </font>
        <fill>
          <patternFill patternType="solid">
            <bgColor theme="0"/>
          </patternFill>
        </fill>
        <border outline="0">
          <top style="thin">
            <color indexed="64"/>
          </top>
          <bottom style="thin">
            <color indexed="64"/>
          </bottom>
        </border>
      </dxf>
    </rfmt>
    <rcc rId="0" sId="2" dxf="1">
      <nc r="D1809" t="inlineStr">
        <is>
          <t>vendredi</t>
        </is>
      </nc>
      <ndxf>
        <font>
          <b/>
          <sz val="12"/>
          <color auto="1"/>
          <name val="MS Sans Serif"/>
          <scheme val="none"/>
        </font>
        <fill>
          <patternFill patternType="solid">
            <bgColor theme="0"/>
          </patternFill>
        </fill>
        <border outline="0">
          <top style="thin">
            <color indexed="64"/>
          </top>
          <bottom style="thin">
            <color indexed="64"/>
          </bottom>
        </border>
      </ndxf>
    </rcc>
    <rfmt sheetId="2" sqref="E1809" start="0" length="0">
      <dxf>
        <font>
          <sz val="12"/>
          <color auto="1"/>
          <name val="MS Sans Serif"/>
          <scheme val="none"/>
        </font>
        <fill>
          <patternFill patternType="solid">
            <bgColor theme="0"/>
          </patternFill>
        </fill>
        <border outline="0">
          <top style="thin">
            <color indexed="64"/>
          </top>
          <bottom style="thin">
            <color indexed="64"/>
          </bottom>
        </border>
      </dxf>
    </rfmt>
    <rfmt sheetId="2" sqref="F1809" start="0" length="0">
      <dxf>
        <font>
          <sz val="12"/>
          <color auto="1"/>
          <name val="MS Sans Serif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 numFmtId="23">
      <nc r="G1809">
        <v>43700.208333333336</v>
      </nc>
      <ndxf>
        <font>
          <sz val="12"/>
          <color auto="1"/>
          <name val="MS Sans Serif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809" start="0" length="0">
      <dxf>
        <font>
          <sz val="12"/>
          <color indexed="10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09" start="0" length="0">
      <dxf>
        <font>
          <b/>
          <sz val="12"/>
          <color auto="1"/>
          <name val="MS Sans Serif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09" start="0" length="0">
      <dxf>
        <numFmt numFmtId="167" formatCode="dd\.mm\.yyyy;@"/>
      </dxf>
    </rfmt>
  </rrc>
  <rfmt sheetId="2" sqref="G1803" start="0" length="0">
    <dxf>
      <font>
        <b/>
        <sz val="11"/>
        <name val="MS Sans Serif"/>
        <scheme val="none"/>
      </font>
      <fill>
        <patternFill patternType="none">
          <bgColor indexed="65"/>
        </patternFill>
      </fill>
    </dxf>
  </rfmt>
  <rcc rId="4147" sId="2" odxf="1" dxf="1" numFmtId="23">
    <oc r="G1804">
      <v>43699.260416666664</v>
    </oc>
    <nc r="G1804">
      <f>IFERROR(IF(ISERROR(SEARCH("dfgg",$B1803)),IF(H1804="",G1803+ROUNDUP(VLOOKUP(D1804,Feuil2!$B$2:$C$250,2,FALSE)*6,0)/6/24,G1803+ROUNDUP(VLOOKUP(D1804,Feuil2!$B$2:$C$250,2,FALSE)*6,0)/6/24+$I$1),G1803+(11/12/24)),"")</f>
    </nc>
    <odxf>
      <font>
        <b val="0"/>
        <sz val="12"/>
        <name val="MS Sans Serif"/>
        <scheme val="none"/>
      </font>
      <fill>
        <patternFill patternType="solid">
          <bgColor indexed="13"/>
        </patternFill>
      </fill>
      <border outline="0">
        <top/>
      </border>
    </odxf>
    <ndxf>
      <font>
        <b/>
        <sz val="11"/>
        <name val="MS Sans Serif"/>
        <scheme val="none"/>
      </font>
      <fill>
        <patternFill patternType="none">
          <bgColor indexed="65"/>
        </patternFill>
      </fill>
      <border outline="0">
        <top style="thin">
          <color indexed="64"/>
        </top>
      </border>
    </ndxf>
  </rcc>
  <rcc rId="4148" sId="2" odxf="1" dxf="1">
    <oc r="G1805">
      <f>IFERROR(IF(ISERROR(SEARCH("dfgg",$B1804)),IF(H1805="",G1804+ROUNDUP(VLOOKUP(D1805,Feuil2!$B$2:$C$250,2,FALSE)*6,0)/6/24,G1804+ROUNDUP(VLOOKUP(D1805,Feuil2!$B$2:$C$250,2,FALSE)*6,0)/6/24+$I$1),G1804+(11/12/24)),"")</f>
    </oc>
    <nc r="G1805">
      <f>IFERROR(IF(ISERROR(SEARCH("dfgg",$B1804)),IF(H1805="",G1804+ROUNDUP(VLOOKUP(D1805,Feuil2!$B$2:$C$250,2,FALSE)*6,0)/6/24,G1804+ROUNDUP(VLOOKUP(D1805,Feuil2!$B$2:$C$250,2,FALSE)*6,0)/6/24+$I$1),G1804+(11/12/24)),"")</f>
    </nc>
    <odxf/>
    <ndxf/>
  </rcc>
  <rcc rId="4149" sId="2" odxf="1" dxf="1">
    <oc r="G1806">
      <f>IFERROR(IF(ISERROR(SEARCH("dfgg",$B1805)),IF(H1806="",G1805+ROUNDUP(VLOOKUP(D1806,Feuil2!$B$2:$C$250,2,FALSE)*6,0)/6/24,G1805+ROUNDUP(VLOOKUP(D1806,Feuil2!$B$2:$C$250,2,FALSE)*6,0)/6/24+$I$1),G1805+(11/12/24)),"")</f>
    </oc>
    <nc r="G1806">
      <f>IFERROR(IF(ISERROR(SEARCH("dfgg",$B1805)),IF(H1806="",G1805+ROUNDUP(VLOOKUP(D1806,Feuil2!$B$2:$C$250,2,FALSE)*6,0)/6/24,G1805+ROUNDUP(VLOOKUP(D1806,Feuil2!$B$2:$C$250,2,FALSE)*6,0)/6/24+$I$1),G1805+(11/12/24)),"")</f>
    </nc>
    <odxf/>
    <ndxf/>
  </rcc>
  <rcc rId="4150" sId="2" odxf="1" dxf="1">
    <oc r="G1807">
      <f>IFERROR(IF(ISERROR(SEARCH("dfgg",$B1806)),IF(H1807="",G1806+ROUNDUP(VLOOKUP(D1807,Feuil2!$B$2:$C$250,2,FALSE)*6,0)/6/24,G1806+ROUNDUP(VLOOKUP(D1807,Feuil2!$B$2:$C$250,2,FALSE)*6,0)/6/24+$I$1),G1806+(11/12/24)),"")</f>
    </oc>
    <nc r="G1807">
      <f>IFERROR(IF(ISERROR(SEARCH("dfgg",$B1806)),IF(H1807="",G1806+ROUNDUP(VLOOKUP(D1807,Feuil2!$B$2:$C$250,2,FALSE)*6,0)/6/24,G1806+ROUNDUP(VLOOKUP(D1807,Feuil2!$B$2:$C$250,2,FALSE)*6,0)/6/24+$I$1),G1806+(11/12/24)),"")</f>
    </nc>
    <odxf/>
    <ndxf/>
  </rcc>
  <rcc rId="4151" sId="2" odxf="1" dxf="1" numFmtId="23">
    <oc r="G1808">
      <v>43699.458333333336</v>
    </oc>
    <nc r="G1808">
      <f>IFERROR(IF(ISERROR(SEARCH("dfgg",$B1807)),IF(H1808="",G1807+ROUNDUP(VLOOKUP(D1808,Feuil2!$B$2:$C$250,2,FALSE)*6,0)/6/24,G1807+ROUNDUP(VLOOKUP(D1808,Feuil2!$B$2:$C$250,2,FALSE)*6,0)/6/24+$I$1),G1807+(11/12/24)),"")</f>
    </nc>
    <odxf>
      <font>
        <b val="0"/>
        <sz val="12"/>
        <name val="MS Sans Serif"/>
        <scheme val="none"/>
      </font>
      <fill>
        <patternFill patternType="solid">
          <bgColor indexed="13"/>
        </patternFill>
      </fill>
      <border outline="0">
        <top/>
      </border>
    </odxf>
    <ndxf>
      <font>
        <b/>
        <sz val="11"/>
        <name val="MS Sans Serif"/>
        <scheme val="none"/>
      </font>
      <fill>
        <patternFill patternType="none">
          <bgColor indexed="65"/>
        </patternFill>
      </fill>
      <border outline="0">
        <top style="thin">
          <color indexed="64"/>
        </top>
      </border>
    </ndxf>
  </rcc>
  <rfmt sheetId="2" sqref="G1809" start="0" length="0">
    <dxf>
      <font>
        <b/>
        <sz val="11"/>
        <name val="MS Sans Serif"/>
        <scheme val="none"/>
      </font>
      <fill>
        <patternFill patternType="none">
          <bgColor indexed="65"/>
        </patternFill>
      </fill>
      <border outline="0">
        <top style="thin">
          <color indexed="64"/>
        </top>
      </border>
    </dxf>
  </rfmt>
  <rcc rId="4152" sId="2" odxf="1" dxf="1">
    <oc r="G1810">
      <f>IFERROR(IF(ISERROR(SEARCH("dfgg",$B1807)),IF(H1810="",G1807+ROUNDUP(VLOOKUP(D1810,Feuil2!$B$2:$C$250,2,FALSE)*6,0)/6/24,G1807+ROUNDUP(VLOOKUP(D1810,Feuil2!$B$2:$C$250,2,FALSE)*6,0)/6/24+$I$1),G1807+(11/12/24)),"")</f>
    </oc>
    <nc r="G1810">
      <f>IFERROR(IF(ISERROR(SEARCH("dfgg",$B1809)),IF(H1810="",G1809+ROUNDUP(VLOOKUP(D1810,Feuil2!$B$2:$C$250,2,FALSE)*6,0)/6/24,G1809+ROUNDUP(VLOOKUP(D1810,Feuil2!$B$2:$C$250,2,FALSE)*6,0)/6/24+$I$1),G1809+(11/12/24)),"")</f>
    </nc>
    <odxf/>
    <ndxf/>
  </rcc>
  <rcc rId="4153" sId="2" odxf="1" dxf="1">
    <oc r="G1811">
      <f>IFERROR(IF(ISERROR(SEARCH("dfgg",$B1810)),IF(H1811="",G1810+ROUNDUP(VLOOKUP(D1811,Feuil2!$B$2:$C$250,2,FALSE)*6,0)/6/24,G1810+ROUNDUP(VLOOKUP(D1811,Feuil2!$B$2:$C$250,2,FALSE)*6,0)/6/24+$I$1),G1810+(11/12/24)),"")</f>
    </oc>
    <nc r="G1811">
      <f>IFERROR(IF(ISERROR(SEARCH("dfgg",$B1810)),IF(H1811="",G1810+ROUNDUP(VLOOKUP(D1811,Feuil2!$B$2:$C$250,2,FALSE)*6,0)/6/24,G1810+ROUNDUP(VLOOKUP(D1811,Feuil2!$B$2:$C$250,2,FALSE)*6,0)/6/24+$I$1),G1810+(11/12/24)),"")</f>
    </nc>
    <odxf/>
    <ndxf/>
  </rcc>
  <rcc rId="4154" sId="2" odxf="1" dxf="1">
    <oc r="G1812">
      <f>IFERROR(IF(ISERROR(SEARCH("dfgg",$B1802)),IF(H1812="",G1802+ROUNDUP(VLOOKUP(D1812,Feuil2!$B$2:$C$250,2,FALSE)*6,0)/6/24,G1802+ROUNDUP(VLOOKUP(D1812,Feuil2!$B$2:$C$250,2,FALSE)*6,0)/6/24+$I$1),G1802+(11/12/24)),"")</f>
    </oc>
    <nc r="G1812">
      <f>IFERROR(IF(ISERROR(SEARCH("dfgg",$B1811)),IF(H1812="",G1811+ROUNDUP(VLOOKUP(D1812,Feuil2!$B$2:$C$250,2,FALSE)*6,0)/6/24,G1811+ROUNDUP(VLOOKUP(D1812,Feuil2!$B$2:$C$250,2,FALSE)*6,0)/6/24+$I$1),G1811+(11/12/24)),"")</f>
    </nc>
    <odxf/>
    <ndxf/>
  </rcc>
  <rcc rId="4155" sId="2" odxf="1" dxf="1">
    <oc r="G1813">
      <f>IFERROR(IF(ISERROR(SEARCH("dfgg",$B1812)),IF(H1813="",G1812+ROUNDUP(VLOOKUP(D1813,Feuil2!$B$2:$C$250,2,FALSE)*6,0)/6/24,G1812+ROUNDUP(VLOOKUP(D1813,Feuil2!$B$2:$C$250,2,FALSE)*6,0)/6/24+$I$1),G1812+(11/12/24)),"")</f>
    </oc>
    <nc r="G1813">
      <f>IFERROR(IF(ISERROR(SEARCH("dfgg",$B1812)),IF(H1813="",G1812+ROUNDUP(VLOOKUP(D1813,Feuil2!$B$2:$C$250,2,FALSE)*6,0)/6/24,G1812+ROUNDUP(VLOOKUP(D1813,Feuil2!$B$2:$C$250,2,FALSE)*6,0)/6/24+$I$1),G1812+(11/12/24)),"")</f>
    </nc>
    <odxf/>
    <ndxf/>
  </rcc>
  <rcc rId="4156" sId="2" odxf="1" dxf="1">
    <oc r="G1814">
      <f>IFERROR(IF(ISERROR(SEARCH("dfgg",$B1813)),IF(H1814="",G1813+ROUNDUP(VLOOKUP(D1814,Feuil2!$B$2:$C$250,2,FALSE)*6,0)/6/24,G1813+ROUNDUP(VLOOKUP(D1814,Feuil2!$B$2:$C$250,2,FALSE)*6,0)/6/24+$I$1),G1813+(11/12/24)),"")</f>
    </oc>
    <nc r="G1814">
      <f>IFERROR(IF(ISERROR(SEARCH("dfgg",$B1813)),IF(H1814="",G1813+ROUNDUP(VLOOKUP(D1814,Feuil2!$B$2:$C$250,2,FALSE)*6,0)/6/24,G1813+ROUNDUP(VLOOKUP(D1814,Feuil2!$B$2:$C$250,2,FALSE)*6,0)/6/24+$I$1),G1813+(11/12/24)),"")</f>
    </nc>
    <odxf/>
    <ndxf/>
  </rcc>
  <rcc rId="4157" sId="2" odxf="1" dxf="1">
    <oc r="G1815">
      <f>IFERROR(IF(ISERROR(SEARCH("dfgg",$B1814)),IF(H1815="",G1814+ROUNDUP(VLOOKUP(D1815,Feuil2!$B$2:$C$250,2,FALSE)*6,0)/6/24,G1814+ROUNDUP(VLOOKUP(D1815,Feuil2!$B$2:$C$250,2,FALSE)*6,0)/6/24+$I$1),G1814+(11/12/24)),"")</f>
    </oc>
    <nc r="G1815">
      <f>IFERROR(IF(ISERROR(SEARCH("dfgg",$B1814)),IF(H1815="",G1814+ROUNDUP(VLOOKUP(D1815,Feuil2!$B$2:$C$250,2,FALSE)*6,0)/6/24,G1814+ROUNDUP(VLOOKUP(D1815,Feuil2!$B$2:$C$250,2,FALSE)*6,0)/6/24+$I$1),G1814+(11/12/24)),"")</f>
    </nc>
    <odxf/>
    <ndxf/>
  </rcc>
  <rcc rId="4158" sId="2" odxf="1" dxf="1">
    <nc r="G1816">
      <f>IFERROR(IF(ISERROR(SEARCH("dfgg",$B1815)),IF(H1816="",G1815+ROUNDUP(VLOOKUP(D1816,Feuil2!$B$2:$C$250,2,FALSE)*6,0)/6/24,G1815+ROUNDUP(VLOOKUP(D1816,Feuil2!$B$2:$C$250,2,FALSE)*6,0)/6/24+$I$1),G1815+(11/12/24)),"")</f>
    </nc>
    <odxf>
      <font>
        <b val="0"/>
        <name val="MS Sans Serif"/>
        <scheme val="none"/>
      </font>
      <numFmt numFmtId="0" formatCode="General"/>
      <border outline="0">
        <left/>
        <right/>
        <top/>
        <bottom/>
      </border>
    </odxf>
    <ndxf>
      <font>
        <b/>
        <sz val="11"/>
        <name val="MS Sans Serif"/>
        <scheme val="none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9" sId="2" odxf="1" dxf="1" numFmtId="23">
    <oc r="G1817">
      <v>43700.875</v>
    </oc>
    <nc r="G1817">
      <f>IFERROR(IF(ISERROR(SEARCH("dfgg",$B1816)),IF(H1817="",G1816+ROUNDUP(VLOOKUP(D1817,Feuil2!$B$2:$C$250,2,FALSE)*6,0)/6/24,G1816+ROUNDUP(VLOOKUP(D1817,Feuil2!$B$2:$C$250,2,FALSE)*6,0)/6/24+$I$1),G1816+(11/12/24)),"")</f>
    </nc>
    <odxf>
      <font>
        <b val="0"/>
        <sz val="12"/>
        <name val="MS Sans Serif"/>
        <scheme val="none"/>
      </font>
      <fill>
        <patternFill patternType="solid">
          <bgColor indexed="13"/>
        </patternFill>
      </fill>
      <border outline="0">
        <top/>
      </border>
    </odxf>
    <ndxf>
      <font>
        <b/>
        <sz val="11"/>
        <name val="MS Sans Serif"/>
        <scheme val="none"/>
      </font>
      <fill>
        <patternFill patternType="none">
          <bgColor indexed="65"/>
        </patternFill>
      </fill>
      <border outline="0">
        <top style="thin">
          <color indexed="64"/>
        </top>
      </border>
    </ndxf>
  </rcc>
  <rfmt sheetId="2" sqref="G1809" start="0" length="0">
    <dxf>
      <font>
        <b val="0"/>
        <sz val="12"/>
        <name val="MS Sans Serif"/>
        <scheme val="none"/>
      </font>
      <fill>
        <patternFill patternType="solid">
          <bgColor indexed="13"/>
        </patternFill>
      </fill>
      <border outline="0">
        <top/>
      </border>
    </dxf>
  </rfmt>
  <rfmt sheetId="2" sqref="G1803" start="0" length="0">
    <dxf>
      <font>
        <b val="0"/>
        <sz val="12"/>
        <name val="MS Sans Serif"/>
        <scheme val="none"/>
      </font>
      <fill>
        <patternFill patternType="solid">
          <bgColor indexed="13"/>
        </patternFill>
      </fill>
      <border outline="0">
        <top/>
      </border>
    </dxf>
  </rfmt>
  <rcc rId="4160" sId="2" numFmtId="23">
    <oc r="G1803">
      <v>43699.208333333336</v>
    </oc>
    <nc r="G1803">
      <v>43699.260416666664</v>
    </nc>
  </rcc>
  <rcc rId="4161" sId="2">
    <nc r="H1796" t="inlineStr">
      <is>
        <t>faire prélevement kitkat emballage pour analyse bactério</t>
      </is>
    </nc>
  </rcc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Feuil2!$B$1:$C$208</formula>
    <oldFormula>Feuil2!$B$1:$C$208</oldFormula>
  </rdn>
  <rcv guid="{F75A0FC8-0A1B-4DE0-9A32-5143F6752B3E}" action="add"/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67" sId="2" ref="A1819:XFD1822" action="insertRow">
    <undo index="65535" exp="area" ref3D="1" dr="$F$1:$F$1048576" dn="Z_F75A0FC8_0A1B_4DE0_9A32_5143F6752B3E_.wvu.Cols" sId="2"/>
  </rrc>
  <rm rId="4168" sheetId="2" source="A1797:XFD1800" destination="A1819:XFD1822" sourceSheetId="2">
    <rfmt sheetId="2" xfDxf="1" sqref="A1819:XFD1819" start="0" length="0">
      <dxf>
        <alignment horizontal="center" vertical="center"/>
      </dxf>
    </rfmt>
    <rfmt sheetId="2" xfDxf="1" sqref="A1820:XFD1820" start="0" length="0">
      <dxf>
        <alignment horizontal="center" vertical="center"/>
      </dxf>
    </rfmt>
    <rfmt sheetId="2" xfDxf="1" sqref="A1821:XFD1821" start="0" length="0">
      <dxf>
        <alignment horizontal="center" vertical="center"/>
      </dxf>
    </rfmt>
    <rfmt sheetId="2" xfDxf="1" sqref="A1822:XFD1822" start="0" length="0">
      <dxf>
        <alignment horizontal="center" vertical="center"/>
      </dxf>
    </rfmt>
    <rfmt sheetId="2" sqref="A181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19" start="0" length="0">
      <dxf>
        <font>
          <sz val="10"/>
          <color auto="1"/>
          <name val="MS Sans Serif"/>
          <family val="2"/>
          <scheme val="none"/>
        </font>
      </dxf>
    </rfmt>
    <rfmt sheetId="2" sqref="C1819" start="0" length="0">
      <dxf>
        <alignment horizontal="general" vertical="bottom"/>
      </dxf>
    </rfmt>
    <rfmt sheetId="2" sqref="D1819" start="0" length="0">
      <dxf>
        <font>
          <sz val="10"/>
          <color auto="1"/>
          <name val="MS Sans Serif"/>
          <family val="2"/>
          <scheme val="none"/>
        </font>
      </dxf>
    </rfmt>
    <rfmt sheetId="2" sqref="E1819" start="0" length="0">
      <dxf>
        <font>
          <sz val="10"/>
          <color auto="1"/>
          <name val="MS Sans Serif"/>
          <family val="2"/>
          <scheme val="none"/>
        </font>
      </dxf>
    </rfmt>
    <rfmt sheetId="2" sqref="F1819" start="0" length="0">
      <dxf>
        <font>
          <sz val="10"/>
          <color auto="1"/>
          <name val="MS Sans Serif"/>
          <family val="2"/>
          <scheme val="none"/>
        </font>
      </dxf>
    </rfmt>
    <rfmt sheetId="2" sqref="G1819" start="0" length="0">
      <dxf>
        <font>
          <sz val="10"/>
          <color auto="1"/>
          <name val="MS Sans Serif"/>
          <family val="2"/>
          <scheme val="none"/>
        </font>
      </dxf>
    </rfmt>
    <rfmt sheetId="2" sqref="H181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19" start="0" length="0">
      <dxf>
        <numFmt numFmtId="167" formatCode="dd\.mm\.yyyy;@"/>
      </dxf>
    </rfmt>
    <rfmt sheetId="2" sqref="A182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20" start="0" length="0">
      <dxf>
        <font>
          <sz val="10"/>
          <color auto="1"/>
          <name val="MS Sans Serif"/>
          <family val="2"/>
          <scheme val="none"/>
        </font>
      </dxf>
    </rfmt>
    <rfmt sheetId="2" sqref="C1820" start="0" length="0">
      <dxf>
        <alignment horizontal="general" vertical="bottom"/>
      </dxf>
    </rfmt>
    <rfmt sheetId="2" sqref="D1820" start="0" length="0">
      <dxf>
        <font>
          <sz val="10"/>
          <color auto="1"/>
          <name val="MS Sans Serif"/>
          <family val="2"/>
          <scheme val="none"/>
        </font>
      </dxf>
    </rfmt>
    <rfmt sheetId="2" sqref="E1820" start="0" length="0">
      <dxf>
        <font>
          <sz val="10"/>
          <color auto="1"/>
          <name val="MS Sans Serif"/>
          <family val="2"/>
          <scheme val="none"/>
        </font>
      </dxf>
    </rfmt>
    <rfmt sheetId="2" sqref="F1820" start="0" length="0">
      <dxf>
        <font>
          <sz val="10"/>
          <color auto="1"/>
          <name val="MS Sans Serif"/>
          <family val="2"/>
          <scheme val="none"/>
        </font>
      </dxf>
    </rfmt>
    <rfmt sheetId="2" sqref="G1820" start="0" length="0">
      <dxf>
        <font>
          <sz val="10"/>
          <color auto="1"/>
          <name val="MS Sans Serif"/>
          <family val="2"/>
          <scheme val="none"/>
        </font>
      </dxf>
    </rfmt>
    <rfmt sheetId="2" sqref="H1820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20" start="0" length="0">
      <dxf>
        <numFmt numFmtId="167" formatCode="dd\.mm\.yyyy;@"/>
      </dxf>
    </rfmt>
    <rfmt sheetId="2" sqref="A182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21" start="0" length="0">
      <dxf>
        <font>
          <sz val="10"/>
          <color auto="1"/>
          <name val="MS Sans Serif"/>
          <family val="2"/>
          <scheme val="none"/>
        </font>
      </dxf>
    </rfmt>
    <rfmt sheetId="2" sqref="C1821" start="0" length="0">
      <dxf>
        <alignment horizontal="general" vertical="bottom"/>
      </dxf>
    </rfmt>
    <rfmt sheetId="2" sqref="D1821" start="0" length="0">
      <dxf>
        <font>
          <sz val="10"/>
          <color auto="1"/>
          <name val="MS Sans Serif"/>
          <family val="2"/>
          <scheme val="none"/>
        </font>
      </dxf>
    </rfmt>
    <rfmt sheetId="2" sqref="E1821" start="0" length="0">
      <dxf>
        <font>
          <sz val="10"/>
          <color auto="1"/>
          <name val="MS Sans Serif"/>
          <family val="2"/>
          <scheme val="none"/>
        </font>
      </dxf>
    </rfmt>
    <rfmt sheetId="2" sqref="F1821" start="0" length="0">
      <dxf>
        <font>
          <sz val="10"/>
          <color auto="1"/>
          <name val="MS Sans Serif"/>
          <family val="2"/>
          <scheme val="none"/>
        </font>
      </dxf>
    </rfmt>
    <rfmt sheetId="2" sqref="G1821" start="0" length="0">
      <dxf>
        <font>
          <sz val="10"/>
          <color auto="1"/>
          <name val="MS Sans Serif"/>
          <family val="2"/>
          <scheme val="none"/>
        </font>
      </dxf>
    </rfmt>
    <rfmt sheetId="2" sqref="H182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21" start="0" length="0">
      <dxf>
        <numFmt numFmtId="167" formatCode="dd\.mm\.yyyy;@"/>
      </dxf>
    </rfmt>
    <rfmt sheetId="2" sqref="A182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22" start="0" length="0">
      <dxf>
        <font>
          <sz val="10"/>
          <color auto="1"/>
          <name val="MS Sans Serif"/>
          <family val="2"/>
          <scheme val="none"/>
        </font>
      </dxf>
    </rfmt>
    <rfmt sheetId="2" sqref="C1822" start="0" length="0">
      <dxf>
        <alignment horizontal="general" vertical="bottom"/>
      </dxf>
    </rfmt>
    <rfmt sheetId="2" sqref="D1822" start="0" length="0">
      <dxf>
        <font>
          <sz val="10"/>
          <color auto="1"/>
          <name val="MS Sans Serif"/>
          <family val="2"/>
          <scheme val="none"/>
        </font>
      </dxf>
    </rfmt>
    <rfmt sheetId="2" sqref="E1822" start="0" length="0">
      <dxf>
        <font>
          <sz val="10"/>
          <color auto="1"/>
          <name val="MS Sans Serif"/>
          <family val="2"/>
          <scheme val="none"/>
        </font>
      </dxf>
    </rfmt>
    <rfmt sheetId="2" sqref="F1822" start="0" length="0">
      <dxf>
        <font>
          <sz val="10"/>
          <color auto="1"/>
          <name val="MS Sans Serif"/>
          <family val="2"/>
          <scheme val="none"/>
        </font>
      </dxf>
    </rfmt>
    <rfmt sheetId="2" sqref="G1822" start="0" length="0">
      <dxf>
        <font>
          <sz val="10"/>
          <color auto="1"/>
          <name val="MS Sans Serif"/>
          <family val="2"/>
          <scheme val="none"/>
        </font>
      </dxf>
    </rfmt>
    <rfmt sheetId="2" sqref="H182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22" start="0" length="0">
      <dxf>
        <numFmt numFmtId="167" formatCode="dd\.mm\.yyyy;@"/>
      </dxf>
    </rfmt>
  </rm>
  <rrc rId="4169" sId="2" ref="A1797:XFD1797" action="deleteRow">
    <undo index="65535" exp="area" ref3D="1" dr="$F$1:$F$1048576" dn="Z_F75A0FC8_0A1B_4DE0_9A32_5143F6752B3E_.wvu.Cols" sId="2"/>
    <rfmt sheetId="2" xfDxf="1" sqref="A1797:XFD1797" start="0" length="0">
      <dxf>
        <alignment horizontal="center" vertical="center"/>
      </dxf>
    </rfmt>
    <rfmt sheetId="2" sqref="A179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97" start="0" length="0">
      <dxf>
        <font>
          <sz val="10"/>
          <color auto="1"/>
          <name val="MS Sans Serif"/>
          <family val="2"/>
          <scheme val="none"/>
        </font>
      </dxf>
    </rfmt>
    <rfmt sheetId="2" sqref="C1797" start="0" length="0">
      <dxf>
        <alignment horizontal="general" vertical="bottom"/>
      </dxf>
    </rfmt>
    <rfmt sheetId="2" sqref="D1797" start="0" length="0">
      <dxf>
        <font>
          <sz val="10"/>
          <color auto="1"/>
          <name val="MS Sans Serif"/>
          <family val="2"/>
          <scheme val="none"/>
        </font>
      </dxf>
    </rfmt>
    <rfmt sheetId="2" sqref="E1797" start="0" length="0">
      <dxf>
        <font>
          <sz val="10"/>
          <color auto="1"/>
          <name val="MS Sans Serif"/>
          <family val="2"/>
          <scheme val="none"/>
        </font>
      </dxf>
    </rfmt>
    <rfmt sheetId="2" sqref="F1797" start="0" length="0">
      <dxf>
        <font>
          <sz val="10"/>
          <color auto="1"/>
          <name val="MS Sans Serif"/>
          <family val="2"/>
          <scheme val="none"/>
        </font>
      </dxf>
    </rfmt>
    <rfmt sheetId="2" sqref="G1797" start="0" length="0">
      <dxf>
        <font>
          <sz val="10"/>
          <color auto="1"/>
          <name val="MS Sans Serif"/>
          <family val="2"/>
          <scheme val="none"/>
        </font>
      </dxf>
    </rfmt>
    <rfmt sheetId="2" sqref="H1797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97" start="0" length="0">
      <dxf>
        <numFmt numFmtId="167" formatCode="dd\.mm\.yyyy;@"/>
      </dxf>
    </rfmt>
  </rrc>
  <rrc rId="4170" sId="2" ref="A1797:XFD1797" action="deleteRow">
    <undo index="65535" exp="area" ref3D="1" dr="$F$1:$F$1048576" dn="Z_F75A0FC8_0A1B_4DE0_9A32_5143F6752B3E_.wvu.Cols" sId="2"/>
    <rfmt sheetId="2" xfDxf="1" sqref="A1797:XFD1797" start="0" length="0">
      <dxf>
        <alignment horizontal="center" vertical="center"/>
      </dxf>
    </rfmt>
    <rfmt sheetId="2" sqref="A179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97" start="0" length="0">
      <dxf>
        <font>
          <sz val="10"/>
          <color auto="1"/>
          <name val="MS Sans Serif"/>
          <family val="2"/>
          <scheme val="none"/>
        </font>
      </dxf>
    </rfmt>
    <rfmt sheetId="2" sqref="C1797" start="0" length="0">
      <dxf>
        <alignment horizontal="general" vertical="bottom"/>
      </dxf>
    </rfmt>
    <rfmt sheetId="2" sqref="D1797" start="0" length="0">
      <dxf>
        <font>
          <sz val="10"/>
          <color auto="1"/>
          <name val="MS Sans Serif"/>
          <family val="2"/>
          <scheme val="none"/>
        </font>
      </dxf>
    </rfmt>
    <rfmt sheetId="2" sqref="E1797" start="0" length="0">
      <dxf>
        <font>
          <sz val="10"/>
          <color auto="1"/>
          <name val="MS Sans Serif"/>
          <family val="2"/>
          <scheme val="none"/>
        </font>
      </dxf>
    </rfmt>
    <rfmt sheetId="2" sqref="F1797" start="0" length="0">
      <dxf>
        <font>
          <sz val="10"/>
          <color auto="1"/>
          <name val="MS Sans Serif"/>
          <family val="2"/>
          <scheme val="none"/>
        </font>
      </dxf>
    </rfmt>
    <rfmt sheetId="2" sqref="G1797" start="0" length="0">
      <dxf>
        <font>
          <sz val="10"/>
          <color auto="1"/>
          <name val="MS Sans Serif"/>
          <family val="2"/>
          <scheme val="none"/>
        </font>
      </dxf>
    </rfmt>
    <rfmt sheetId="2" sqref="H1797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97" start="0" length="0">
      <dxf>
        <numFmt numFmtId="167" formatCode="dd\.mm\.yyyy;@"/>
      </dxf>
    </rfmt>
  </rrc>
  <rrc rId="4171" sId="2" ref="A1797:XFD1797" action="deleteRow">
    <undo index="65535" exp="area" ref3D="1" dr="$F$1:$F$1048576" dn="Z_F75A0FC8_0A1B_4DE0_9A32_5143F6752B3E_.wvu.Cols" sId="2"/>
    <rfmt sheetId="2" xfDxf="1" sqref="A1797:XFD1797" start="0" length="0">
      <dxf>
        <alignment horizontal="center" vertical="center"/>
      </dxf>
    </rfmt>
    <rfmt sheetId="2" sqref="A179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97" start="0" length="0">
      <dxf>
        <font>
          <sz val="10"/>
          <color auto="1"/>
          <name val="MS Sans Serif"/>
          <family val="2"/>
          <scheme val="none"/>
        </font>
      </dxf>
    </rfmt>
    <rfmt sheetId="2" sqref="C1797" start="0" length="0">
      <dxf>
        <alignment horizontal="general" vertical="bottom"/>
      </dxf>
    </rfmt>
    <rfmt sheetId="2" sqref="D1797" start="0" length="0">
      <dxf>
        <font>
          <sz val="10"/>
          <color auto="1"/>
          <name val="MS Sans Serif"/>
          <family val="2"/>
          <scheme val="none"/>
        </font>
      </dxf>
    </rfmt>
    <rfmt sheetId="2" sqref="E1797" start="0" length="0">
      <dxf>
        <font>
          <sz val="10"/>
          <color auto="1"/>
          <name val="MS Sans Serif"/>
          <family val="2"/>
          <scheme val="none"/>
        </font>
      </dxf>
    </rfmt>
    <rfmt sheetId="2" sqref="F1797" start="0" length="0">
      <dxf>
        <font>
          <sz val="10"/>
          <color auto="1"/>
          <name val="MS Sans Serif"/>
          <family val="2"/>
          <scheme val="none"/>
        </font>
      </dxf>
    </rfmt>
    <rfmt sheetId="2" sqref="G1797" start="0" length="0">
      <dxf>
        <font>
          <sz val="10"/>
          <color auto="1"/>
          <name val="MS Sans Serif"/>
          <family val="2"/>
          <scheme val="none"/>
        </font>
      </dxf>
    </rfmt>
    <rfmt sheetId="2" sqref="H1797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97" start="0" length="0">
      <dxf>
        <numFmt numFmtId="167" formatCode="dd\.mm\.yyyy;@"/>
      </dxf>
    </rfmt>
  </rrc>
  <rrc rId="4172" sId="2" ref="A1797:XFD1797" action="deleteRow">
    <undo index="65535" exp="area" ref3D="1" dr="$F$1:$F$1048576" dn="Z_F75A0FC8_0A1B_4DE0_9A32_5143F6752B3E_.wvu.Cols" sId="2"/>
    <rfmt sheetId="2" xfDxf="1" sqref="A1797:XFD1797" start="0" length="0">
      <dxf>
        <alignment horizontal="center" vertical="center"/>
      </dxf>
    </rfmt>
    <rfmt sheetId="2" sqref="A179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797" start="0" length="0">
      <dxf>
        <font>
          <sz val="10"/>
          <color auto="1"/>
          <name val="MS Sans Serif"/>
          <family val="2"/>
          <scheme val="none"/>
        </font>
      </dxf>
    </rfmt>
    <rfmt sheetId="2" sqref="C1797" start="0" length="0">
      <dxf>
        <alignment horizontal="general" vertical="bottom"/>
      </dxf>
    </rfmt>
    <rfmt sheetId="2" sqref="D1797" start="0" length="0">
      <dxf>
        <font>
          <sz val="10"/>
          <color auto="1"/>
          <name val="MS Sans Serif"/>
          <family val="2"/>
          <scheme val="none"/>
        </font>
      </dxf>
    </rfmt>
    <rfmt sheetId="2" sqref="E1797" start="0" length="0">
      <dxf>
        <font>
          <sz val="10"/>
          <color auto="1"/>
          <name val="MS Sans Serif"/>
          <family val="2"/>
          <scheme val="none"/>
        </font>
      </dxf>
    </rfmt>
    <rfmt sheetId="2" sqref="F1797" start="0" length="0">
      <dxf>
        <font>
          <sz val="10"/>
          <color auto="1"/>
          <name val="MS Sans Serif"/>
          <family val="2"/>
          <scheme val="none"/>
        </font>
      </dxf>
    </rfmt>
    <rfmt sheetId="2" sqref="G1797" start="0" length="0">
      <dxf>
        <font>
          <sz val="10"/>
          <color auto="1"/>
          <name val="MS Sans Serif"/>
          <family val="2"/>
          <scheme val="none"/>
        </font>
      </dxf>
    </rfmt>
    <rfmt sheetId="2" sqref="H1797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797" start="0" length="0">
      <dxf>
        <numFmt numFmtId="167" formatCode="dd\.mm\.yyyy;@"/>
      </dxf>
    </rfmt>
  </rrc>
  <rrc rId="4173" sId="2" ref="A1799:XFD1799" action="insertRow">
    <undo index="65535" exp="area" ref3D="1" dr="$F$1:$F$1048576" dn="Z_F75A0FC8_0A1B_4DE0_9A32_5143F6752B3E_.wvu.Cols" sId="2"/>
  </rrc>
  <rfmt sheetId="2" sqref="G1799" start="0" length="0">
    <dxf>
      <border outline="0">
        <top style="thin">
          <color indexed="64"/>
        </top>
      </border>
    </dxf>
  </rfmt>
  <rcc rId="4174" sId="2">
    <nc r="D1799">
      <v>22000394</v>
    </nc>
  </rcc>
  <rcc rId="4175" sId="2" xfDxf="1" dxf="1">
    <nc r="C1799">
      <v>3301906</v>
    </nc>
    <ndxf>
      <font>
        <sz val="12"/>
        <color rgb="FF000000"/>
        <name val="Verdana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176" sId="2" xfDxf="1" dxf="1">
    <nc r="B1799" t="inlineStr">
      <is>
        <t>SCE Caramel C3 S/Verg FUT/0321</t>
      </is>
    </nc>
    <ndxf>
      <font>
        <sz val="12"/>
        <name val="Verdana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177" sId="2">
    <nc r="H1799" t="inlineStr">
      <is>
        <t>[DANGÉ]</t>
      </is>
    </nc>
  </rcc>
  <rrc rId="4178" sId="2" ref="A1797:XFD1798" action="insertRow">
    <undo index="65535" exp="area" ref3D="1" dr="$F$1:$F$1048576" dn="Z_F75A0FC8_0A1B_4DE0_9A32_5143F6752B3E_.wvu.Cols" sId="2"/>
  </rrc>
  <rm rId="4179" sheetId="2" source="A1818:XFD1819" destination="A1797:XFD1798" sourceSheetId="2">
    <rfmt sheetId="2" xfDxf="1" sqref="A1797:XFD1797" start="0" length="0">
      <dxf>
        <alignment horizontal="center" vertical="center"/>
      </dxf>
    </rfmt>
    <rfmt sheetId="2" xfDxf="1" sqref="A1798:XFD1798" start="0" length="0">
      <dxf>
        <alignment horizontal="center" vertical="center"/>
      </dxf>
    </rfmt>
    <rfmt sheetId="2" sqref="A179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97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97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797" start="0" length="0">
      <dxf>
        <font>
          <b/>
          <sz val="24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797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797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797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97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97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97" start="0" length="0">
      <dxf>
        <numFmt numFmtId="167" formatCode="dd\.mm\.yyyy;@"/>
      </dxf>
    </rfmt>
    <rfmt sheetId="2" sqref="A179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798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798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798" start="0" length="0">
      <dxf>
        <font>
          <b/>
          <sz val="24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798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798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798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798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798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798" start="0" length="0">
      <dxf>
        <numFmt numFmtId="167" formatCode="dd\.mm\.yyyy;@"/>
      </dxf>
    </rfmt>
  </rm>
  <rrc rId="4180" sId="2" ref="A1818:XFD1818" action="deleteRow">
    <undo index="65535" exp="area" ref3D="1" dr="$F$1:$F$1048576" dn="Z_F75A0FC8_0A1B_4DE0_9A32_5143F6752B3E_.wvu.Cols" sId="2"/>
    <rfmt sheetId="2" xfDxf="1" sqref="A1818:XFD1818" start="0" length="0">
      <dxf>
        <alignment horizontal="center" vertical="center"/>
      </dxf>
    </rfmt>
    <rfmt sheetId="2" sqref="A181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18" start="0" length="0">
      <dxf>
        <font>
          <sz val="10"/>
          <color auto="1"/>
          <name val="MS Sans Serif"/>
          <family val="2"/>
          <scheme val="none"/>
        </font>
      </dxf>
    </rfmt>
    <rfmt sheetId="2" sqref="C1818" start="0" length="0">
      <dxf>
        <alignment horizontal="general" vertical="bottom"/>
      </dxf>
    </rfmt>
    <rfmt sheetId="2" sqref="D1818" start="0" length="0">
      <dxf>
        <font>
          <sz val="10"/>
          <color auto="1"/>
          <name val="MS Sans Serif"/>
          <family val="2"/>
          <scheme val="none"/>
        </font>
      </dxf>
    </rfmt>
    <rfmt sheetId="2" sqref="E1818" start="0" length="0">
      <dxf>
        <font>
          <sz val="10"/>
          <color auto="1"/>
          <name val="MS Sans Serif"/>
          <family val="2"/>
          <scheme val="none"/>
        </font>
      </dxf>
    </rfmt>
    <rfmt sheetId="2" sqref="F1818" start="0" length="0">
      <dxf>
        <font>
          <sz val="10"/>
          <color auto="1"/>
          <name val="MS Sans Serif"/>
          <family val="2"/>
          <scheme val="none"/>
        </font>
      </dxf>
    </rfmt>
    <rfmt sheetId="2" sqref="G1818" start="0" length="0">
      <dxf>
        <font>
          <sz val="10"/>
          <color auto="1"/>
          <name val="MS Sans Serif"/>
          <family val="2"/>
          <scheme val="none"/>
        </font>
      </dxf>
    </rfmt>
    <rfmt sheetId="2" sqref="H1818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18" start="0" length="0">
      <dxf>
        <numFmt numFmtId="167" formatCode="dd\.mm\.yyyy;@"/>
      </dxf>
    </rfmt>
  </rrc>
  <rrc rId="4181" sId="2" ref="A1818:XFD1818" action="deleteRow">
    <undo index="65535" exp="area" ref3D="1" dr="$F$1:$F$1048576" dn="Z_F75A0FC8_0A1B_4DE0_9A32_5143F6752B3E_.wvu.Cols" sId="2"/>
    <rfmt sheetId="2" xfDxf="1" sqref="A1818:XFD1818" start="0" length="0">
      <dxf>
        <alignment horizontal="center" vertical="center"/>
      </dxf>
    </rfmt>
    <rfmt sheetId="2" sqref="A181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18" start="0" length="0">
      <dxf>
        <font>
          <sz val="10"/>
          <color auto="1"/>
          <name val="MS Sans Serif"/>
          <family val="2"/>
          <scheme val="none"/>
        </font>
      </dxf>
    </rfmt>
    <rfmt sheetId="2" sqref="C1818" start="0" length="0">
      <dxf>
        <alignment horizontal="general" vertical="bottom"/>
      </dxf>
    </rfmt>
    <rfmt sheetId="2" sqref="D1818" start="0" length="0">
      <dxf>
        <font>
          <sz val="10"/>
          <color auto="1"/>
          <name val="MS Sans Serif"/>
          <family val="2"/>
          <scheme val="none"/>
        </font>
      </dxf>
    </rfmt>
    <rfmt sheetId="2" sqref="E1818" start="0" length="0">
      <dxf>
        <font>
          <sz val="10"/>
          <color auto="1"/>
          <name val="MS Sans Serif"/>
          <family val="2"/>
          <scheme val="none"/>
        </font>
      </dxf>
    </rfmt>
    <rfmt sheetId="2" sqref="F1818" start="0" length="0">
      <dxf>
        <font>
          <sz val="10"/>
          <color auto="1"/>
          <name val="MS Sans Serif"/>
          <family val="2"/>
          <scheme val="none"/>
        </font>
      </dxf>
    </rfmt>
    <rfmt sheetId="2" sqref="G1818" start="0" length="0">
      <dxf>
        <font>
          <sz val="10"/>
          <color auto="1"/>
          <name val="MS Sans Serif"/>
          <family val="2"/>
          <scheme val="none"/>
        </font>
      </dxf>
    </rfmt>
    <rfmt sheetId="2" sqref="H1818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18" start="0" length="0">
      <dxf>
        <numFmt numFmtId="167" formatCode="dd\.mm\.yyyy;@"/>
      </dxf>
    </rfmt>
  </rrc>
  <rcc rId="4182" sId="2">
    <oc r="G1797">
      <f>IFERROR(IF(ISERROR(SEARCH("dfgg",$B1796)),IF(H1797="",G1796+ROUNDUP(VLOOKUP(D1797,Feuil2!$B$2:$C$250,2,FALSE)*6,0)/6/24,G1796+ROUNDUP(VLOOKUP(D1797,Feuil2!$B$2:$C$250,2,FALSE)*6,0)/6/24+$I$1),G1796+(11/12/24)),"")</f>
    </oc>
    <nc r="G1797">
      <f>IFERROR(IF(ISERROR(SEARCH("dfgg",$B1796)),IF(H1797="",G1796+ROUNDUP(VLOOKUP(D1797,Feuil2!$B$2:$C$250,2,FALSE)*6,0)/6/24,G1796+ROUNDUP(VLOOKUP(D1797,Feuil2!$B$2:$C$250,2,FALSE)*6,0)/6/24+$I$1),G1796+(11/12/24)),"")</f>
    </nc>
  </rcc>
  <rcc rId="4183" sId="2">
    <oc r="G1798">
      <f>IFERROR(IF(ISERROR(SEARCH("dfgg",$B1797)),IF(H1798="",G1797+ROUNDUP(VLOOKUP(D1798,Feuil2!$B$2:$C$250,2,FALSE)*6,0)/6/24,G1797+ROUNDUP(VLOOKUP(D1798,Feuil2!$B$2:$C$250,2,FALSE)*6,0)/6/24+$I$1),G1797+(11/12/24)),"")</f>
    </oc>
    <nc r="G1798">
      <f>IFERROR(IF(ISERROR(SEARCH("dfgg",$B1797)),IF(H1798="",G1797+ROUNDUP(VLOOKUP(D1798,Feuil2!$B$2:$C$250,2,FALSE)*6,0)/6/24,G1797+ROUNDUP(VLOOKUP(D1798,Feuil2!$B$2:$C$250,2,FALSE)*6,0)/6/24+$I$1),G1797+(11/12/24)),"")</f>
    </nc>
  </rcc>
  <rcc rId="4184" sId="2">
    <oc r="G1799">
      <f>IFERROR(IF(ISERROR(SEARCH("dfgg",$B1819)),IF(H1797="",G1819+ROUNDUP(VLOOKUP(D1797,Feuil2!$B$2:$C$250,2,FALSE)*6,0)/6/24,G1819+ROUNDUP(VLOOKUP(D1797,Feuil2!$B$2:$C$250,2,FALSE)*6,0)/6/24+$I$1),G1819+(11/12/24)),"")</f>
    </oc>
    <nc r="G1799">
      <f>IFERROR(IF(ISERROR(SEARCH("dfgg",$B1798)),IF(H1799="",G1798+ROUNDUP(VLOOKUP(D1799,Feuil2!$B$2:$C$250,2,FALSE)*6,0)/6/24,G1798+ROUNDUP(VLOOKUP(D1799,Feuil2!$B$2:$C$250,2,FALSE)*6,0)/6/24+$I$1),G1798+(11/12/24)),"")</f>
    </nc>
  </rcc>
  <rcc rId="4185" sId="2">
    <oc r="G1800">
      <f>IFERROR(IF(ISERROR(SEARCH("dfgg",$B1799)),IF(H1800="",G1799+ROUNDUP(VLOOKUP(D1800,Feuil2!$B$2:$C$250,2,FALSE)*6,0)/6/24,G1799+ROUNDUP(VLOOKUP(D1800,Feuil2!$B$2:$C$250,2,FALSE)*6,0)/6/24+$I$1),G1799+(11/12/24)),"")</f>
    </oc>
    <nc r="G1800">
      <f>IFERROR(IF(ISERROR(SEARCH("dfgg",$B1799)),IF(H1800="",G1799+ROUNDUP(VLOOKUP(D1800,Feuil2!$B$2:$C$250,2,FALSE)*6,0)/6/24,G1799+ROUNDUP(VLOOKUP(D1800,Feuil2!$B$2:$C$250,2,FALSE)*6,0)/6/24+$I$1),G1799+(11/12/24)),"")</f>
    </nc>
  </rcc>
  <rrc rId="4186" sId="2" ref="A1811:XFD1812" action="insertRow">
    <undo index="65535" exp="area" ref3D="1" dr="$F$1:$F$1048576" dn="Z_F75A0FC8_0A1B_4DE0_9A32_5143F6752B3E_.wvu.Cols" sId="2"/>
  </rrc>
  <rm rId="4187" sheetId="2" source="A1820:XFD1821" destination="A1811:XFD1812" sourceSheetId="2">
    <rfmt sheetId="2" xfDxf="1" sqref="A1811:XFD1811" start="0" length="0">
      <dxf>
        <alignment horizontal="center" vertical="center"/>
      </dxf>
    </rfmt>
    <rfmt sheetId="2" xfDxf="1" sqref="A1812:XFD1812" start="0" length="0">
      <dxf>
        <alignment horizontal="center" vertical="center"/>
      </dxf>
    </rfmt>
    <rfmt sheetId="2" sqref="A181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11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811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811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811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811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811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811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11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11" start="0" length="0">
      <dxf>
        <numFmt numFmtId="167" formatCode="dd\.mm\.yyyy;@"/>
      </dxf>
    </rfmt>
    <rfmt sheetId="2" sqref="A181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12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812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812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812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81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812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81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1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12" start="0" length="0">
      <dxf>
        <numFmt numFmtId="167" formatCode="dd\.mm\.yyyy;@"/>
      </dxf>
    </rfmt>
  </rm>
  <rrc rId="4188" sId="2" ref="A1820:XFD1820" action="deleteRow">
    <undo index="65535" exp="area" ref3D="1" dr="$F$1:$F$1048576" dn="Z_F75A0FC8_0A1B_4DE0_9A32_5143F6752B3E_.wvu.Cols" sId="2"/>
    <rfmt sheetId="2" xfDxf="1" sqref="A1820:XFD1820" start="0" length="0">
      <dxf>
        <alignment horizontal="center" vertical="center"/>
      </dxf>
    </rfmt>
    <rfmt sheetId="2" sqref="A182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20" start="0" length="0">
      <dxf>
        <font>
          <sz val="10"/>
          <color auto="1"/>
          <name val="MS Sans Serif"/>
          <family val="2"/>
          <scheme val="none"/>
        </font>
      </dxf>
    </rfmt>
    <rfmt sheetId="2" sqref="C1820" start="0" length="0">
      <dxf>
        <alignment horizontal="general" vertical="bottom"/>
      </dxf>
    </rfmt>
    <rfmt sheetId="2" sqref="D1820" start="0" length="0">
      <dxf>
        <font>
          <sz val="10"/>
          <color auto="1"/>
          <name val="MS Sans Serif"/>
          <family val="2"/>
          <scheme val="none"/>
        </font>
      </dxf>
    </rfmt>
    <rfmt sheetId="2" sqref="E1820" start="0" length="0">
      <dxf>
        <font>
          <sz val="10"/>
          <color auto="1"/>
          <name val="MS Sans Serif"/>
          <family val="2"/>
          <scheme val="none"/>
        </font>
      </dxf>
    </rfmt>
    <rfmt sheetId="2" sqref="F1820" start="0" length="0">
      <dxf>
        <font>
          <sz val="10"/>
          <color auto="1"/>
          <name val="MS Sans Serif"/>
          <family val="2"/>
          <scheme val="none"/>
        </font>
      </dxf>
    </rfmt>
    <rfmt sheetId="2" sqref="G1820" start="0" length="0">
      <dxf>
        <font>
          <sz val="10"/>
          <color auto="1"/>
          <name val="MS Sans Serif"/>
          <family val="2"/>
          <scheme val="none"/>
        </font>
      </dxf>
    </rfmt>
    <rfmt sheetId="2" sqref="H1820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20" start="0" length="0">
      <dxf>
        <numFmt numFmtId="167" formatCode="dd\.mm\.yyyy;@"/>
      </dxf>
    </rfmt>
  </rrc>
  <rrc rId="4189" sId="2" ref="A1820:XFD1820" action="deleteRow">
    <undo index="65535" exp="area" ref3D="1" dr="$F$1:$F$1048576" dn="Z_F75A0FC8_0A1B_4DE0_9A32_5143F6752B3E_.wvu.Cols" sId="2"/>
    <rfmt sheetId="2" xfDxf="1" sqref="A1820:XFD1820" start="0" length="0">
      <dxf>
        <alignment horizontal="center" vertical="center"/>
      </dxf>
    </rfmt>
    <rfmt sheetId="2" sqref="A182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20" start="0" length="0">
      <dxf>
        <font>
          <sz val="10"/>
          <color auto="1"/>
          <name val="MS Sans Serif"/>
          <family val="2"/>
          <scheme val="none"/>
        </font>
      </dxf>
    </rfmt>
    <rfmt sheetId="2" sqref="C1820" start="0" length="0">
      <dxf>
        <alignment horizontal="general" vertical="bottom"/>
      </dxf>
    </rfmt>
    <rfmt sheetId="2" sqref="D1820" start="0" length="0">
      <dxf>
        <font>
          <sz val="10"/>
          <color auto="1"/>
          <name val="MS Sans Serif"/>
          <family val="2"/>
          <scheme val="none"/>
        </font>
      </dxf>
    </rfmt>
    <rfmt sheetId="2" sqref="E1820" start="0" length="0">
      <dxf>
        <font>
          <sz val="10"/>
          <color auto="1"/>
          <name val="MS Sans Serif"/>
          <family val="2"/>
          <scheme val="none"/>
        </font>
      </dxf>
    </rfmt>
    <rfmt sheetId="2" sqref="F1820" start="0" length="0">
      <dxf>
        <font>
          <sz val="10"/>
          <color auto="1"/>
          <name val="MS Sans Serif"/>
          <family val="2"/>
          <scheme val="none"/>
        </font>
      </dxf>
    </rfmt>
    <rfmt sheetId="2" sqref="G1820" start="0" length="0">
      <dxf>
        <font>
          <sz val="10"/>
          <color auto="1"/>
          <name val="MS Sans Serif"/>
          <family val="2"/>
          <scheme val="none"/>
        </font>
      </dxf>
    </rfmt>
    <rfmt sheetId="2" sqref="H1820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20" start="0" length="0">
      <dxf>
        <numFmt numFmtId="167" formatCode="dd\.mm\.yyyy;@"/>
      </dxf>
    </rfmt>
  </rrc>
  <rrc rId="4190" sId="2" ref="A1812:XFD1812" action="deleteRow">
    <undo index="65535" exp="area" ref3D="1" dr="$F$1:$F$1048576" dn="Z_F75A0FC8_0A1B_4DE0_9A32_5143F6752B3E_.wvu.Cols" sId="2"/>
    <rfmt sheetId="2" xfDxf="1" sqref="A1812:XFD1812" start="0" length="0">
      <dxf>
        <alignment horizontal="center" vertical="center"/>
      </dxf>
    </rfmt>
    <rfmt sheetId="2" sqref="A181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12" start="0" length="0">
      <dxf>
        <font>
          <b/>
          <sz val="12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812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cc rId="0" sId="2" dxf="1">
      <nc r="D1812" t="inlineStr">
        <is>
          <t>NEP</t>
        </is>
      </nc>
      <n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ndxf>
    </rcc>
    <rfmt sheetId="2" sqref="E1812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812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812">
        <f>IFERROR(IF(ISERROR(SEARCH("dfgg",$B1811)),IF(H1812="",G1811+ROUNDUP(VLOOKUP(D1812,Feuil2!$B$2:$C$250,2,FALSE)*6,0)/6/24,G1811+ROUNDUP(VLOOKUP(D1812,Feuil2!$B$2:$C$250,2,FALSE)*6,0)/6/24+$I$1),G1811+(11/12/24)),"")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812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1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1812" t="inlineStr">
        <is>
          <t/>
        </is>
      </nc>
      <ndxf>
        <numFmt numFmtId="167" formatCode="dd\.mm\.yyyy;@"/>
      </ndxf>
    </rcc>
    <rcc rId="0" sId="2">
      <nc r="K1812" t="inlineStr">
        <is>
          <t/>
        </is>
      </nc>
    </rcc>
    <rfmt sheetId="2" sqref="L1812" start="0" length="0">
      <dxf>
        <numFmt numFmtId="19" formatCode="dd/mm/yyyy"/>
      </dxf>
    </rfmt>
  </rrc>
  <rrc rId="4191" sId="2" ref="A1811:XFD1811" action="insertRow">
    <undo index="65535" exp="area" ref3D="1" dr="$F$1:$F$1048576" dn="Z_F75A0FC8_0A1B_4DE0_9A32_5143F6752B3E_.wvu.Cols" sId="2"/>
  </rrc>
  <rfmt sheetId="2" sqref="B1811" start="0" length="0">
    <dxf>
      <font>
        <b/>
        <sz val="12"/>
        <color rgb="FFFF0000"/>
        <name val="MS Sans Serif"/>
      </font>
      <fill>
        <patternFill>
          <bgColor theme="4" tint="0.59999389629810485"/>
        </patternFill>
      </fill>
    </dxf>
  </rfmt>
  <rfmt sheetId="2" sqref="C1811" start="0" length="0">
    <dxf>
      <fill>
        <patternFill>
          <bgColor theme="4" tint="0.59999389629810485"/>
        </patternFill>
      </fill>
      <border outline="0">
        <bottom/>
      </border>
    </dxf>
  </rfmt>
  <rcc rId="4192" sId="2" odxf="1" dxf="1">
    <nc r="D1811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  <border outline="0">
        <bottom/>
      </border>
    </ndxf>
  </rcc>
  <rfmt sheetId="2" sqref="E1811" start="0" length="0">
    <dxf>
      <fill>
        <patternFill>
          <bgColor theme="4" tint="0.59999389629810485"/>
        </patternFill>
      </fill>
      <border outline="0">
        <bottom/>
      </border>
    </dxf>
  </rfmt>
  <rfmt sheetId="2" sqref="F1811" start="0" length="0">
    <dxf>
      <fill>
        <patternFill patternType="solid">
          <bgColor theme="4" tint="0.59999389629810485"/>
        </patternFill>
      </fill>
      <border outline="0">
        <bottom/>
      </border>
    </dxf>
  </rfmt>
  <rfmt sheetId="2" sqref="H1811" start="0" length="0">
    <dxf>
      <numFmt numFmtId="0" formatCode="General"/>
    </dxf>
  </rfmt>
  <rcc rId="4193" sId="2">
    <nc r="J1811" t="inlineStr">
      <is>
        <t/>
      </is>
    </nc>
  </rcc>
  <rcc rId="4194" sId="2">
    <nc r="K1811" t="inlineStr">
      <is>
        <t/>
      </is>
    </nc>
  </rcc>
  <rfmt sheetId="2" sqref="L1811" start="0" length="0">
    <dxf>
      <numFmt numFmtId="19" formatCode="dd/mm/yyyy"/>
    </dxf>
  </rfmt>
  <rcc rId="4195" sId="2">
    <nc r="G1811">
      <f>IFERROR(IF(ISERROR(SEARCH("dfgg",$B1810)),IF(H1811="",G1810+ROUNDUP(VLOOKUP(D1811,Feuil2!$B$2:$C$250,2,FALSE)*6,0)/6/24,G1810+ROUNDUP(VLOOKUP(D1811,Feuil2!$B$2:$C$250,2,FALSE)*6,0)/6/24+$I$1),G1810+(11/12/24)),"")</f>
    </nc>
  </rcc>
  <rcc rId="4196" sId="2">
    <oc r="G1812">
      <f>IFERROR(IF(ISERROR(SEARCH("dfgg",$B1798)),IF(H1812="",G1798+ROUNDUP(VLOOKUP(D1812,Feuil2!$B$2:$C$250,2,FALSE)*6,0)/6/24,G1798+ROUNDUP(VLOOKUP(D1812,Feuil2!$B$2:$C$250,2,FALSE)*6,0)/6/24+$I$1),G1798+(11/12/24)),"")</f>
    </oc>
    <nc r="G1812">
      <f>IFERROR(IF(ISERROR(SEARCH("dfgg",$B1811)),IF(H1812="",G1811+ROUNDUP(VLOOKUP(D1812,Feuil2!$B$2:$C$250,2,FALSE)*6,0)/6/24,G1811+ROUNDUP(VLOOKUP(D1812,Feuil2!$B$2:$C$250,2,FALSE)*6,0)/6/24+$I$1),G1811+(11/12/24)),"")</f>
    </nc>
  </rcc>
  <rcc rId="4197" sId="2">
    <oc r="G1813">
      <f>IFERROR(IF(ISERROR(SEARCH("dfgg",$B1810)),IF(H1813="",G1810+ROUNDUP(VLOOKUP(D1813,Feuil2!$B$2:$C$250,2,FALSE)*6,0)/6/24,G1810+ROUNDUP(VLOOKUP(D1813,Feuil2!$B$2:$C$250,2,FALSE)*6,0)/6/24+$I$1),G1810+(11/12/24)),"")</f>
    </oc>
    <nc r="G1813">
      <f>IFERROR(IF(ISERROR(SEARCH("dfgg",$B1812)),IF(H1813="",G1812+ROUNDUP(VLOOKUP(D1813,Feuil2!$B$2:$C$250,2,FALSE)*6,0)/6/24,G1812+ROUNDUP(VLOOKUP(D1813,Feuil2!$B$2:$C$250,2,FALSE)*6,0)/6/24+$I$1),G1812+(11/12/24)),"")</f>
    </nc>
  </rcc>
  <rcc rId="4198" sId="2">
    <nc r="E1801">
      <v>1600</v>
    </nc>
  </rcc>
  <rrc rId="4199" sId="2" ref="A1801:XFD1801" action="insertRow">
    <undo index="65535" exp="area" ref3D="1" dr="$F$1:$F$1048576" dn="Z_F75A0FC8_0A1B_4DE0_9A32_5143F6752B3E_.wvu.Cols" sId="2"/>
  </rrc>
  <rfmt sheetId="2" sqref="B1801" start="0" length="0">
    <dxf>
      <font>
        <b/>
        <sz val="12"/>
        <color rgb="FFFF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C1801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cc rId="4200" sId="2" odxf="1" dxf="1">
    <nc r="D1801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odxf>
    <n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ndxf>
  </rcc>
  <rfmt sheetId="2" sqref="E1801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F1801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  <border outline="0">
        <bottom/>
      </border>
    </dxf>
  </rfmt>
  <rcc rId="4201" sId="2">
    <nc r="G1801">
      <f>IFERROR(IF(ISERROR(SEARCH("dfgg",$B1800)),IF(H1801="",G1800+ROUNDUP(VLOOKUP(D1801,Feuil2!$B$2:$C$250,2,FALSE)*6,0)/6/24,G1800+ROUNDUP(VLOOKUP(D1801,Feuil2!$B$2:$C$250,2,FALSE)*6,0)/6/24+$I$1),G1800+(11/12/24)),"")</f>
    </nc>
  </rcc>
  <rcc rId="4202" sId="2">
    <nc r="G1802">
      <f>IFERROR(IF(ISERROR(SEARCH("dfgg",$B1801)),IF(H1802="",G1801+ROUNDUP(VLOOKUP(D1802,Feuil2!$B$2:$C$250,2,FALSE)*6,0)/6/24,G1801+ROUNDUP(VLOOKUP(D1802,Feuil2!$B$2:$C$250,2,FALSE)*6,0)/6/24+$I$1),G1801+(11/12/24)),"")</f>
    </nc>
  </rcc>
  <rrc rId="4203" sId="2" ref="A1818:XFD1818" action="deleteRow">
    <undo index="45" exp="ref" v="1" dr="G1818" r="G1819" sId="2"/>
    <undo index="25" exp="ref" v="1" dr="G1818" r="G1819" sId="2"/>
    <undo index="9" exp="ref" v="1" dr="G1818" r="G1819" sId="2"/>
    <undo index="1" exp="ref" v="1" dr="$B1818" r="G1819" sId="2"/>
    <undo index="65535" exp="area" ref3D="1" dr="$F$1:$F$1048576" dn="Z_F75A0FC8_0A1B_4DE0_9A32_5143F6752B3E_.wvu.Cols" sId="2"/>
    <rfmt sheetId="2" xfDxf="1" sqref="A1818:XFD1818" start="0" length="0">
      <dxf>
        <alignment horizontal="center" vertical="center"/>
      </dxf>
    </rfmt>
    <rfmt sheetId="2" sqref="A181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18" start="0" length="0">
      <dxf>
        <font>
          <sz val="10"/>
          <color auto="1"/>
          <name val="MS Sans Serif"/>
          <family val="2"/>
          <scheme val="none"/>
        </font>
      </dxf>
    </rfmt>
    <rfmt sheetId="2" sqref="C1818" start="0" length="0">
      <dxf>
        <alignment horizontal="general" vertical="bottom"/>
      </dxf>
    </rfmt>
    <rfmt sheetId="2" sqref="D1818" start="0" length="0">
      <dxf>
        <font>
          <sz val="10"/>
          <color auto="1"/>
          <name val="MS Sans Serif"/>
          <family val="2"/>
          <scheme val="none"/>
        </font>
      </dxf>
    </rfmt>
    <rfmt sheetId="2" sqref="E1818" start="0" length="0">
      <dxf>
        <font>
          <sz val="10"/>
          <color auto="1"/>
          <name val="MS Sans Serif"/>
          <family val="2"/>
          <scheme val="none"/>
        </font>
      </dxf>
    </rfmt>
    <rfmt sheetId="2" sqref="F1818" start="0" length="0">
      <dxf>
        <font>
          <sz val="10"/>
          <color auto="1"/>
          <name val="MS Sans Serif"/>
          <family val="2"/>
          <scheme val="none"/>
        </font>
      </dxf>
    </rfmt>
    <rcc rId="0" sId="2" dxf="1">
      <nc r="G1818">
        <f>IFERROR(IF(ISERROR(SEARCH("dfgg",$B1817)),IF(H1818="",G1817+ROUNDUP(VLOOKUP(D1818,Feuil2!$B$2:$C$250,2,FALSE)*6,0)/6/24,G1817+ROUNDUP(VLOOKUP(D1818,Feuil2!$B$2:$C$250,2,FALSE)*6,0)/6/24+$I$1),G1817+(11/12/24)),"")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818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18" start="0" length="0">
      <dxf>
        <numFmt numFmtId="167" formatCode="dd\.mm\.yyyy;@"/>
      </dxf>
    </rfmt>
  </rrc>
  <rrc rId="4204" sId="2" ref="A1818:XFD1818" action="deleteRow">
    <undo index="65535" exp="area" ref3D="1" dr="$F$1:$F$1048576" dn="Z_F75A0FC8_0A1B_4DE0_9A32_5143F6752B3E_.wvu.Cols" sId="2"/>
    <rfmt sheetId="2" xfDxf="1" sqref="A1818:XFD1818" start="0" length="0">
      <dxf>
        <alignment horizontal="center" vertical="center"/>
      </dxf>
    </rfmt>
    <rfmt sheetId="2" sqref="A181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818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818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cc rId="0" sId="2" dxf="1">
      <nc r="D1818" t="inlineStr">
        <is>
          <t>vendredi</t>
        </is>
      </nc>
      <n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ndxf>
    </rcc>
    <rfmt sheetId="2" sqref="E1818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818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cc rId="0" sId="2" dxf="1">
      <nc r="G1818">
        <f>IFERROR(IF(ISERROR(SEARCH("dfgg",#REF!)),IF(H1818="",#REF!+ROUNDUP(VLOOKUP(D1818,Feuil2!$B$2:$C$250,2,FALSE)*6,0)/6/24,#REF!+ROUNDUP(VLOOKUP(D1818,Feuil2!$B$2:$C$250,2,FALSE)*6,0)/6/24+$I$1),#REF!+(11/12/24)),"")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818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18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18" start="0" length="0">
      <dxf>
        <numFmt numFmtId="167" formatCode="dd\.mm\.yyyy;@"/>
      </dxf>
    </rfmt>
  </rrc>
  <rcc rId="4205" sId="2">
    <nc r="J1802" t="inlineStr">
      <is>
        <t>28.08.2019</t>
      </is>
    </nc>
  </rcc>
  <rcc rId="4206" sId="2">
    <nc r="K1802" t="inlineStr">
      <is>
        <t>DA001</t>
      </is>
    </nc>
  </rcc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Feuil2!$B$1:$C$208</formula>
    <oldFormula>Feuil2!$B$1:$C$208</oldFormula>
  </rdn>
  <rcv guid="{FC7BEBEA-9A89-4726-BCEF-101025680359}" action="add"/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1" sId="2">
    <oc r="E1813">
      <v>1050</v>
    </oc>
    <nc r="E1813">
      <v>1450</v>
    </nc>
  </rcc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Feuil2!$B$1:$C$208</formula>
    <oldFormula>Feuil2!$B$1:$C$208</oldFormula>
  </rdn>
  <rcv guid="{FC7BEBEA-9A89-4726-BCEF-101025680359}" action="add"/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xfDxf="1" sqref="A1821" start="0" length="0">
    <dxf>
      <font>
        <b/>
        <sz val="8"/>
      </font>
      <fill>
        <patternFill patternType="solid">
          <bgColor theme="0"/>
        </patternFill>
      </fill>
      <alignment horizontal="center" vertical="center"/>
    </dxf>
  </rfmt>
  <rfmt sheetId="2" xfDxf="1" sqref="B1821" start="0" length="0">
    <dxf>
      <font>
        <name val="MS Sans Serif"/>
      </font>
      <alignment horizontal="center" vertical="center"/>
    </dxf>
  </rfmt>
  <rfmt sheetId="2" xfDxf="1" sqref="C1821" start="0" length="0"/>
  <rfmt sheetId="2" xfDxf="1" sqref="A1822" start="0" length="0">
    <dxf>
      <font>
        <b/>
        <sz val="8"/>
      </font>
      <fill>
        <patternFill patternType="solid">
          <bgColor theme="0"/>
        </patternFill>
      </fill>
      <alignment horizontal="center" vertical="center"/>
    </dxf>
  </rfmt>
  <rfmt sheetId="2" xfDxf="1" sqref="B1822" start="0" length="0">
    <dxf>
      <font>
        <name val="MS Sans Serif"/>
      </font>
      <alignment horizontal="center" vertical="center"/>
    </dxf>
  </rfmt>
  <rfmt sheetId="2" xfDxf="1" sqref="C1822" start="0" length="0"/>
  <rfmt sheetId="2" xfDxf="1" sqref="D1821" start="0" length="0">
    <dxf>
      <font>
        <name val="MS Sans Serif"/>
      </font>
      <alignment horizontal="center" vertical="center"/>
    </dxf>
  </rfmt>
  <rfmt sheetId="2" xfDxf="1" sqref="D1822" start="0" length="0">
    <dxf>
      <font>
        <name val="MS Sans Serif"/>
      </font>
      <alignment horizontal="center" vertical="center"/>
    </dxf>
  </rfmt>
  <rm rId="4216" sheetId="2" source="C1821:C1822" destination="E1821:E1822" sourceSheetId="2">
    <rfmt sheetId="2" sqref="E1821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E1822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</rm>
  <rm rId="4217" sheetId="2" source="D1821:D1822" destination="C1821:C1822" sourceSheetId="2"/>
  <rfmt sheetId="2" xfDxf="1" sqref="C1820" start="0" length="0"/>
  <rfmt sheetId="2" xfDxf="1" sqref="D1820" start="0" length="0">
    <dxf>
      <font>
        <name val="MS Sans Serif"/>
      </font>
      <alignment horizontal="center" vertical="center"/>
    </dxf>
  </rfmt>
  <rfmt sheetId="2" xfDxf="1" sqref="C1821" start="0" length="0">
    <dxf>
      <font>
        <name val="MS Sans Serif"/>
      </font>
      <alignment horizontal="center" vertical="center"/>
    </dxf>
  </rfmt>
  <rfmt sheetId="2" xfDxf="1" sqref="D1821" start="0" length="0">
    <dxf>
      <font>
        <name val="MS Sans Serif"/>
      </font>
      <alignment horizontal="center" vertical="center"/>
    </dxf>
  </rfmt>
  <rfmt sheetId="2" xfDxf="1" sqref="C1822" start="0" length="0">
    <dxf>
      <font>
        <name val="MS Sans Serif"/>
      </font>
      <alignment horizontal="center" vertical="center"/>
    </dxf>
  </rfmt>
  <rfmt sheetId="2" xfDxf="1" sqref="D1822" start="0" length="0">
    <dxf>
      <font>
        <name val="MS Sans Serif"/>
      </font>
      <alignment horizontal="center" vertical="center"/>
    </dxf>
  </rfmt>
  <rfmt sheetId="2" xfDxf="1" sqref="C1823" start="0" length="0"/>
  <rfmt sheetId="2" xfDxf="1" sqref="D1823" start="0" length="0">
    <dxf>
      <font>
        <name val="MS Sans Serif"/>
      </font>
      <alignment horizontal="center" vertical="center"/>
    </dxf>
  </rfmt>
  <rfmt sheetId="2" xfDxf="1" sqref="C1824" start="0" length="0"/>
  <rfmt sheetId="2" xfDxf="1" sqref="D1824" start="0" length="0">
    <dxf>
      <font>
        <name val="MS Sans Serif"/>
      </font>
      <alignment horizontal="center" vertical="center"/>
    </dxf>
  </rfmt>
  <rfmt sheetId="2" xfDxf="1" sqref="C1825" start="0" length="0"/>
  <rfmt sheetId="2" xfDxf="1" sqref="D1825" start="0" length="0">
    <dxf>
      <font>
        <name val="MS Sans Serif"/>
      </font>
      <alignment horizontal="center" vertical="center"/>
    </dxf>
  </rfmt>
  <rfmt sheetId="2" xfDxf="1" sqref="C1826" start="0" length="0"/>
  <rfmt sheetId="2" xfDxf="1" sqref="D1826" start="0" length="0">
    <dxf>
      <font>
        <name val="MS Sans Serif"/>
      </font>
      <alignment horizontal="center" vertical="center"/>
    </dxf>
  </rfmt>
  <rfmt sheetId="2" xfDxf="1" sqref="C1827" start="0" length="0"/>
  <rfmt sheetId="2" xfDxf="1" sqref="D1827" start="0" length="0">
    <dxf>
      <font>
        <name val="MS Sans Serif"/>
      </font>
      <alignment horizontal="center" vertical="center"/>
    </dxf>
  </rfmt>
  <rfmt sheetId="2" xfDxf="1" sqref="C1828" start="0" length="0"/>
  <rfmt sheetId="2" xfDxf="1" sqref="D1828" start="0" length="0">
    <dxf>
      <font>
        <name val="MS Sans Serif"/>
      </font>
      <alignment horizontal="center" vertical="center"/>
    </dxf>
  </rfmt>
  <rfmt sheetId="2" xfDxf="1" sqref="C1829" start="0" length="0"/>
  <rfmt sheetId="2" xfDxf="1" sqref="D1829" start="0" length="0">
    <dxf>
      <font>
        <name val="MS Sans Serif"/>
      </font>
      <alignment horizontal="center" vertical="center"/>
    </dxf>
  </rfmt>
  <rfmt sheetId="2" xfDxf="1" sqref="C1830" start="0" length="0"/>
  <rfmt sheetId="2" xfDxf="1" sqref="D1830" start="0" length="0">
    <dxf>
      <font>
        <name val="MS Sans Serif"/>
      </font>
      <alignment horizontal="center" vertical="center"/>
    </dxf>
  </rfmt>
  <rfmt sheetId="2" xfDxf="1" sqref="C1831" start="0" length="0"/>
  <rfmt sheetId="2" xfDxf="1" sqref="D1831" start="0" length="0">
    <dxf>
      <font>
        <name val="MS Sans Serif"/>
      </font>
      <alignment horizontal="center" vertical="center"/>
    </dxf>
  </rfmt>
  <rfmt sheetId="2" xfDxf="1" sqref="C1832" start="0" length="0"/>
  <rfmt sheetId="2" xfDxf="1" sqref="D1832" start="0" length="0">
    <dxf>
      <font>
        <name val="MS Sans Serif"/>
      </font>
      <alignment horizontal="center" vertical="center"/>
    </dxf>
  </rfmt>
  <rfmt sheetId="2" xfDxf="1" sqref="C1833" start="0" length="0"/>
  <rfmt sheetId="2" xfDxf="1" sqref="D1833" start="0" length="0">
    <dxf>
      <font>
        <name val="MS Sans Serif"/>
      </font>
      <alignment horizontal="center" vertical="center"/>
    </dxf>
  </rfmt>
  <rfmt sheetId="2" xfDxf="1" sqref="C1834" start="0" length="0"/>
  <rfmt sheetId="2" xfDxf="1" sqref="D1834" start="0" length="0">
    <dxf>
      <font>
        <name val="MS Sans Serif"/>
      </font>
      <alignment horizontal="center" vertical="center"/>
    </dxf>
  </rfmt>
  <rfmt sheetId="2" xfDxf="1" sqref="C1835" start="0" length="0"/>
  <rfmt sheetId="2" xfDxf="1" sqref="D1835" start="0" length="0">
    <dxf>
      <font>
        <name val="MS Sans Serif"/>
      </font>
      <alignment horizontal="center" vertical="center"/>
    </dxf>
  </rfmt>
  <rfmt sheetId="2" xfDxf="1" sqref="C1836" start="0" length="0"/>
  <rfmt sheetId="2" xfDxf="1" sqref="D1836" start="0" length="0">
    <dxf>
      <font>
        <name val="MS Sans Serif"/>
      </font>
      <alignment horizontal="center" vertical="center"/>
    </dxf>
  </rfmt>
  <rfmt sheetId="2" xfDxf="1" sqref="C1837" start="0" length="0"/>
  <rfmt sheetId="2" xfDxf="1" sqref="D1837" start="0" length="0">
    <dxf>
      <font>
        <name val="MS Sans Serif"/>
      </font>
      <alignment horizontal="center" vertical="center"/>
    </dxf>
  </rfmt>
  <rfmt sheetId="2" xfDxf="1" sqref="C1838" start="0" length="0"/>
  <rfmt sheetId="2" xfDxf="1" sqref="D1838" start="0" length="0">
    <dxf>
      <font>
        <name val="MS Sans Serif"/>
      </font>
      <alignment horizontal="center" vertical="center"/>
    </dxf>
  </rfmt>
  <rfmt sheetId="2" xfDxf="1" sqref="C1839" start="0" length="0"/>
  <rfmt sheetId="2" xfDxf="1" sqref="D1839" start="0" length="0">
    <dxf>
      <font>
        <name val="MS Sans Serif"/>
      </font>
      <alignment horizontal="center" vertical="center"/>
    </dxf>
  </rfmt>
  <rfmt sheetId="2" xfDxf="1" sqref="C1840" start="0" length="0"/>
  <rfmt sheetId="2" xfDxf="1" sqref="D1840" start="0" length="0">
    <dxf>
      <font>
        <name val="MS Sans Serif"/>
      </font>
      <alignment horizontal="center" vertical="center"/>
    </dxf>
  </rfmt>
  <rfmt sheetId="2" xfDxf="1" sqref="C1841" start="0" length="0"/>
  <rfmt sheetId="2" xfDxf="1" sqref="D1841" start="0" length="0">
    <dxf>
      <font>
        <name val="MS Sans Serif"/>
      </font>
      <alignment horizontal="center" vertical="center"/>
    </dxf>
  </rfmt>
  <rfmt sheetId="2" xfDxf="1" sqref="C1842" start="0" length="0"/>
  <rfmt sheetId="2" xfDxf="1" sqref="D1842" start="0" length="0">
    <dxf>
      <font>
        <name val="MS Sans Serif"/>
      </font>
      <alignment horizontal="center" vertical="center"/>
    </dxf>
  </rfmt>
  <rfmt sheetId="2" xfDxf="1" sqref="C1843" start="0" length="0"/>
  <rfmt sheetId="2" xfDxf="1" sqref="D1843" start="0" length="0">
    <dxf>
      <font>
        <name val="MS Sans Serif"/>
      </font>
      <alignment horizontal="center" vertical="center"/>
    </dxf>
  </rfmt>
  <rfmt sheetId="2" xfDxf="1" sqref="C1844" start="0" length="0"/>
  <rfmt sheetId="2" xfDxf="1" sqref="D1844" start="0" length="0">
    <dxf>
      <font>
        <name val="MS Sans Serif"/>
      </font>
      <alignment horizontal="center" vertical="center"/>
    </dxf>
  </rfmt>
  <rfmt sheetId="2" xfDxf="1" sqref="C1845" start="0" length="0"/>
  <rfmt sheetId="2" xfDxf="1" sqref="D1845" start="0" length="0">
    <dxf>
      <font>
        <name val="MS Sans Serif"/>
      </font>
      <alignment horizontal="center" vertical="center"/>
    </dxf>
  </rfmt>
  <rfmt sheetId="2" xfDxf="1" sqref="C1846" start="0" length="0"/>
  <rfmt sheetId="2" xfDxf="1" sqref="D1846" start="0" length="0">
    <dxf>
      <font>
        <name val="MS Sans Serif"/>
      </font>
      <alignment horizontal="center" vertical="center"/>
    </dxf>
  </rfmt>
  <rfmt sheetId="2" xfDxf="1" sqref="C1847" start="0" length="0"/>
  <rfmt sheetId="2" xfDxf="1" sqref="D1847" start="0" length="0">
    <dxf>
      <font>
        <name val="MS Sans Serif"/>
      </font>
      <alignment horizontal="center" vertical="center"/>
    </dxf>
  </rfmt>
  <rfmt sheetId="2" xfDxf="1" sqref="C1848" start="0" length="0"/>
  <rfmt sheetId="2" xfDxf="1" sqref="D1848" start="0" length="0">
    <dxf>
      <font>
        <name val="MS Sans Serif"/>
      </font>
      <alignment horizontal="center" vertical="center"/>
    </dxf>
  </rfmt>
  <rfmt sheetId="2" xfDxf="1" sqref="C1849" start="0" length="0"/>
  <rfmt sheetId="2" xfDxf="1" sqref="D1849" start="0" length="0">
    <dxf>
      <font>
        <name val="MS Sans Serif"/>
      </font>
      <alignment horizontal="center" vertical="center"/>
    </dxf>
  </rfmt>
  <rfmt sheetId="2" sqref="C1820:D1849">
    <dxf>
      <alignment horizontal="right"/>
    </dxf>
  </rfmt>
  <rfmt sheetId="2" xfDxf="1" sqref="B1820" start="0" length="0">
    <dxf>
      <font>
        <name val="MS Sans Serif"/>
      </font>
      <alignment horizontal="center" vertical="center"/>
    </dxf>
  </rfmt>
  <rfmt sheetId="2" xfDxf="1" sqref="B1821" start="0" length="0">
    <dxf>
      <font>
        <name val="MS Sans Serif"/>
      </font>
      <alignment horizontal="center" vertical="center"/>
    </dxf>
  </rfmt>
  <rfmt sheetId="2" xfDxf="1" sqref="B1822" start="0" length="0">
    <dxf>
      <font>
        <name val="MS Sans Serif"/>
      </font>
      <alignment horizontal="center" vertical="center"/>
    </dxf>
  </rfmt>
  <rfmt sheetId="2" xfDxf="1" sqref="B1823" start="0" length="0">
    <dxf>
      <font>
        <name val="MS Sans Serif"/>
      </font>
      <alignment horizontal="center" vertical="center"/>
    </dxf>
  </rfmt>
  <rfmt sheetId="2" xfDxf="1" sqref="B1824" start="0" length="0">
    <dxf>
      <font>
        <name val="MS Sans Serif"/>
      </font>
      <alignment horizontal="center" vertical="center"/>
    </dxf>
  </rfmt>
  <rfmt sheetId="2" xfDxf="1" sqref="B1825" start="0" length="0">
    <dxf>
      <font>
        <name val="MS Sans Serif"/>
      </font>
      <alignment horizontal="center" vertical="center"/>
    </dxf>
  </rfmt>
  <rfmt sheetId="2" xfDxf="1" sqref="B1826" start="0" length="0">
    <dxf>
      <font>
        <name val="MS Sans Serif"/>
      </font>
      <alignment horizontal="center" vertical="center"/>
    </dxf>
  </rfmt>
  <rfmt sheetId="2" xfDxf="1" sqref="B1827" start="0" length="0">
    <dxf>
      <font>
        <name val="MS Sans Serif"/>
      </font>
      <alignment horizontal="center" vertical="center"/>
    </dxf>
  </rfmt>
  <rfmt sheetId="2" xfDxf="1" sqref="B1828" start="0" length="0">
    <dxf>
      <font>
        <name val="MS Sans Serif"/>
      </font>
      <alignment horizontal="center" vertical="center"/>
    </dxf>
  </rfmt>
  <rfmt sheetId="2" xfDxf="1" sqref="B1829" start="0" length="0">
    <dxf>
      <font>
        <name val="MS Sans Serif"/>
      </font>
      <alignment horizontal="center" vertical="center"/>
    </dxf>
  </rfmt>
  <rfmt sheetId="2" xfDxf="1" sqref="B1830" start="0" length="0">
    <dxf>
      <font>
        <name val="MS Sans Serif"/>
      </font>
      <alignment horizontal="center" vertical="center"/>
    </dxf>
  </rfmt>
  <rfmt sheetId="2" xfDxf="1" sqref="B1831" start="0" length="0">
    <dxf>
      <font>
        <name val="MS Sans Serif"/>
      </font>
      <alignment horizontal="center" vertical="center"/>
    </dxf>
  </rfmt>
  <rfmt sheetId="2" xfDxf="1" sqref="B1832" start="0" length="0">
    <dxf>
      <font>
        <name val="MS Sans Serif"/>
      </font>
      <alignment horizontal="center" vertical="center"/>
    </dxf>
  </rfmt>
  <rfmt sheetId="2" xfDxf="1" sqref="B1833" start="0" length="0">
    <dxf>
      <font>
        <name val="MS Sans Serif"/>
      </font>
      <alignment horizontal="center" vertical="center"/>
    </dxf>
  </rfmt>
  <rfmt sheetId="2" xfDxf="1" sqref="B1834" start="0" length="0">
    <dxf>
      <font>
        <name val="MS Sans Serif"/>
      </font>
      <alignment horizontal="center" vertical="center"/>
    </dxf>
  </rfmt>
  <rfmt sheetId="2" xfDxf="1" sqref="B1835" start="0" length="0">
    <dxf>
      <font>
        <name val="MS Sans Serif"/>
      </font>
      <alignment horizontal="center" vertical="center"/>
    </dxf>
  </rfmt>
  <rfmt sheetId="2" xfDxf="1" sqref="B1836" start="0" length="0">
    <dxf>
      <font>
        <name val="MS Sans Serif"/>
      </font>
      <alignment horizontal="center" vertical="center"/>
    </dxf>
  </rfmt>
  <rfmt sheetId="2" xfDxf="1" sqref="B1837" start="0" length="0">
    <dxf>
      <font>
        <name val="MS Sans Serif"/>
      </font>
      <alignment horizontal="center" vertical="center"/>
    </dxf>
  </rfmt>
  <rfmt sheetId="2" xfDxf="1" sqref="B1838" start="0" length="0">
    <dxf>
      <font>
        <name val="MS Sans Serif"/>
      </font>
      <alignment horizontal="center" vertical="center"/>
    </dxf>
  </rfmt>
  <rfmt sheetId="2" xfDxf="1" sqref="B1839" start="0" length="0">
    <dxf>
      <font>
        <name val="MS Sans Serif"/>
      </font>
      <alignment horizontal="center" vertical="center"/>
    </dxf>
  </rfmt>
  <rfmt sheetId="2" xfDxf="1" sqref="B1840" start="0" length="0">
    <dxf>
      <font>
        <name val="MS Sans Serif"/>
      </font>
      <alignment horizontal="center" vertical="center"/>
    </dxf>
  </rfmt>
  <rfmt sheetId="2" xfDxf="1" sqref="B1841" start="0" length="0">
    <dxf>
      <font>
        <name val="MS Sans Serif"/>
      </font>
      <alignment horizontal="center" vertical="center"/>
    </dxf>
  </rfmt>
  <rfmt sheetId="2" xfDxf="1" sqref="B1842" start="0" length="0">
    <dxf>
      <font>
        <name val="MS Sans Serif"/>
      </font>
      <alignment horizontal="center" vertical="center"/>
    </dxf>
  </rfmt>
  <rfmt sheetId="2" xfDxf="1" sqref="B1843" start="0" length="0">
    <dxf>
      <font>
        <name val="MS Sans Serif"/>
      </font>
      <alignment horizontal="center" vertical="center"/>
    </dxf>
  </rfmt>
  <rfmt sheetId="2" xfDxf="1" sqref="B1844" start="0" length="0">
    <dxf>
      <font>
        <name val="MS Sans Serif"/>
      </font>
      <alignment horizontal="center" vertical="center"/>
    </dxf>
  </rfmt>
  <rfmt sheetId="2" xfDxf="1" sqref="B1845" start="0" length="0">
    <dxf>
      <font>
        <name val="MS Sans Serif"/>
      </font>
      <alignment horizontal="center" vertical="center"/>
    </dxf>
  </rfmt>
  <rfmt sheetId="2" xfDxf="1" sqref="B1846" start="0" length="0">
    <dxf>
      <font>
        <name val="MS Sans Serif"/>
      </font>
      <alignment horizontal="center" vertical="center"/>
    </dxf>
  </rfmt>
  <rfmt sheetId="2" xfDxf="1" sqref="B1847" start="0" length="0">
    <dxf>
      <font>
        <name val="MS Sans Serif"/>
      </font>
      <alignment horizontal="center" vertical="center"/>
    </dxf>
  </rfmt>
  <rfmt sheetId="2" xfDxf="1" sqref="B1848" start="0" length="0">
    <dxf>
      <font>
        <name val="MS Sans Serif"/>
      </font>
      <alignment horizontal="center" vertical="center"/>
    </dxf>
  </rfmt>
  <rfmt sheetId="2" xfDxf="1" sqref="B1849" start="0" length="0">
    <dxf>
      <font>
        <name val="MS Sans Serif"/>
      </font>
      <alignment horizontal="center" vertical="center"/>
    </dxf>
  </rfmt>
  <rfmt sheetId="2" xfDxf="1" sqref="E1820" start="0" length="0">
    <dxf>
      <font>
        <name val="MS Sans Serif"/>
      </font>
      <alignment horizontal="center" vertical="center"/>
    </dxf>
  </rfmt>
  <rfmt sheetId="2" xfDxf="1" sqref="E1821" start="0" length="0"/>
  <rfmt sheetId="2" xfDxf="1" sqref="E1822" start="0" length="0"/>
  <rfmt sheetId="2" xfDxf="1" sqref="E1823" start="0" length="0">
    <dxf>
      <font>
        <name val="MS Sans Serif"/>
      </font>
      <alignment horizontal="center" vertical="center"/>
    </dxf>
  </rfmt>
  <rfmt sheetId="2" xfDxf="1" sqref="E1824" start="0" length="0">
    <dxf>
      <font>
        <name val="MS Sans Serif"/>
      </font>
      <alignment horizontal="center" vertical="center"/>
    </dxf>
  </rfmt>
  <rfmt sheetId="2" xfDxf="1" sqref="E1825" start="0" length="0">
    <dxf>
      <font>
        <name val="MS Sans Serif"/>
      </font>
      <alignment horizontal="center" vertical="center"/>
    </dxf>
  </rfmt>
  <rfmt sheetId="2" xfDxf="1" sqref="E1826" start="0" length="0">
    <dxf>
      <font>
        <name val="MS Sans Serif"/>
      </font>
      <alignment horizontal="center" vertical="center"/>
    </dxf>
  </rfmt>
  <rfmt sheetId="2" xfDxf="1" sqref="E1827" start="0" length="0">
    <dxf>
      <font>
        <name val="MS Sans Serif"/>
      </font>
      <alignment horizontal="center" vertical="center"/>
    </dxf>
  </rfmt>
  <rfmt sheetId="2" xfDxf="1" sqref="E1828" start="0" length="0">
    <dxf>
      <font>
        <name val="MS Sans Serif"/>
      </font>
      <alignment horizontal="center" vertical="center"/>
    </dxf>
  </rfmt>
  <rfmt sheetId="2" xfDxf="1" sqref="E1829" start="0" length="0">
    <dxf>
      <font>
        <name val="MS Sans Serif"/>
      </font>
      <alignment horizontal="center" vertical="center"/>
    </dxf>
  </rfmt>
  <rfmt sheetId="2" xfDxf="1" sqref="E1830" start="0" length="0">
    <dxf>
      <font>
        <name val="MS Sans Serif"/>
      </font>
      <alignment horizontal="center" vertical="center"/>
    </dxf>
  </rfmt>
  <rfmt sheetId="2" xfDxf="1" sqref="E1831" start="0" length="0">
    <dxf>
      <font>
        <name val="MS Sans Serif"/>
      </font>
      <alignment horizontal="center" vertical="center"/>
    </dxf>
  </rfmt>
  <rfmt sheetId="2" xfDxf="1" sqref="E1832" start="0" length="0">
    <dxf>
      <font>
        <name val="MS Sans Serif"/>
      </font>
      <alignment horizontal="center" vertical="center"/>
    </dxf>
  </rfmt>
  <rfmt sheetId="2" xfDxf="1" sqref="E1833" start="0" length="0">
    <dxf>
      <font>
        <name val="MS Sans Serif"/>
      </font>
      <alignment horizontal="center" vertical="center"/>
    </dxf>
  </rfmt>
  <rfmt sheetId="2" xfDxf="1" sqref="E1834" start="0" length="0">
    <dxf>
      <font>
        <name val="MS Sans Serif"/>
      </font>
      <alignment horizontal="center" vertical="center"/>
    </dxf>
  </rfmt>
  <rfmt sheetId="2" xfDxf="1" sqref="E1835" start="0" length="0">
    <dxf>
      <font>
        <name val="MS Sans Serif"/>
      </font>
      <alignment horizontal="center" vertical="center"/>
    </dxf>
  </rfmt>
  <rfmt sheetId="2" xfDxf="1" sqref="E1836" start="0" length="0">
    <dxf>
      <font>
        <name val="MS Sans Serif"/>
      </font>
      <alignment horizontal="center" vertical="center"/>
    </dxf>
  </rfmt>
  <rfmt sheetId="2" xfDxf="1" sqref="E1837" start="0" length="0">
    <dxf>
      <font>
        <name val="MS Sans Serif"/>
      </font>
      <alignment horizontal="center" vertical="center"/>
    </dxf>
  </rfmt>
  <rfmt sheetId="2" xfDxf="1" sqref="E1838" start="0" length="0">
    <dxf>
      <font>
        <name val="MS Sans Serif"/>
      </font>
      <alignment horizontal="center" vertical="center"/>
    </dxf>
  </rfmt>
  <rfmt sheetId="2" xfDxf="1" sqref="E1839" start="0" length="0">
    <dxf>
      <font>
        <name val="MS Sans Serif"/>
      </font>
      <alignment horizontal="center" vertical="center"/>
    </dxf>
  </rfmt>
  <rfmt sheetId="2" xfDxf="1" sqref="E1840" start="0" length="0">
    <dxf>
      <font>
        <name val="MS Sans Serif"/>
      </font>
      <alignment horizontal="center" vertical="center"/>
    </dxf>
  </rfmt>
  <rfmt sheetId="2" xfDxf="1" sqref="E1841" start="0" length="0">
    <dxf>
      <font>
        <name val="MS Sans Serif"/>
      </font>
      <alignment horizontal="center" vertical="center"/>
    </dxf>
  </rfmt>
  <rfmt sheetId="2" xfDxf="1" sqref="E1842" start="0" length="0">
    <dxf>
      <font>
        <name val="MS Sans Serif"/>
      </font>
      <alignment horizontal="center" vertical="center"/>
    </dxf>
  </rfmt>
  <rfmt sheetId="2" xfDxf="1" sqref="E1843" start="0" length="0">
    <dxf>
      <font>
        <name val="MS Sans Serif"/>
      </font>
      <alignment horizontal="center" vertical="center"/>
    </dxf>
  </rfmt>
  <rfmt sheetId="2" xfDxf="1" sqref="E1844" start="0" length="0">
    <dxf>
      <font>
        <name val="MS Sans Serif"/>
      </font>
      <alignment horizontal="center" vertical="center"/>
    </dxf>
  </rfmt>
  <rfmt sheetId="2" xfDxf="1" sqref="E1845" start="0" length="0">
    <dxf>
      <font>
        <name val="MS Sans Serif"/>
      </font>
      <alignment horizontal="center" vertical="center"/>
    </dxf>
  </rfmt>
  <rfmt sheetId="2" xfDxf="1" sqref="E1846" start="0" length="0">
    <dxf>
      <font>
        <name val="MS Sans Serif"/>
      </font>
      <alignment horizontal="center" vertical="center"/>
    </dxf>
  </rfmt>
  <rfmt sheetId="2" xfDxf="1" sqref="E1847" start="0" length="0">
    <dxf>
      <font>
        <name val="MS Sans Serif"/>
      </font>
      <alignment horizontal="center" vertical="center"/>
    </dxf>
  </rfmt>
  <rfmt sheetId="2" xfDxf="1" sqref="E1848" start="0" length="0">
    <dxf>
      <font>
        <name val="MS Sans Serif"/>
      </font>
      <alignment horizontal="center" vertical="center"/>
    </dxf>
  </rfmt>
  <rfmt sheetId="2" xfDxf="1" sqref="E1849" start="0" length="0">
    <dxf>
      <font>
        <name val="MS Sans Serif"/>
      </font>
      <alignment horizontal="center" vertical="center"/>
    </dxf>
  </rfmt>
  <rfmt sheetId="2" sqref="A1820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218" sId="2" odxf="1" dxf="1">
    <nc r="B1820" t="inlineStr">
      <is>
        <t>Enrob Buche Chocolat PALL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219" sId="2" odxf="1" dxf="1">
    <nc r="C1820">
      <v>3378185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220" sId="2" odxf="1" dxf="1">
    <nc r="D1820">
      <v>22000081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horizontal="center" wrapText="1"/>
      <border outline="0">
        <top style="thin">
          <color indexed="64"/>
        </top>
        <bottom style="thin">
          <color indexed="64"/>
        </bottom>
      </border>
    </ndxf>
  </rcc>
  <rcc rId="4221" sId="2" odxf="1" dxf="1">
    <nc r="E1820">
      <v>1600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20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20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20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20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21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222" sId="2" odxf="1" dxf="1">
    <nc r="B1821" t="inlineStr">
      <is>
        <t>SCE Framboise C3 PALL/35143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223" sId="2" odxf="1" dxf="1">
    <nc r="C1821">
      <v>3347286</v>
    </nc>
    <ndxf>
      <font>
        <sz val="12"/>
        <color rgb="FF000000"/>
        <name val="Verdana"/>
      </font>
      <fill>
        <patternFill patternType="solid">
          <bgColor rgb="FFFFC000"/>
        </patternFill>
      </fill>
      <alignment horizontal="center" wrapText="1"/>
      <border outline="0">
        <top style="thin">
          <color indexed="64"/>
        </top>
        <bottom style="thin">
          <color indexed="64"/>
        </bottom>
      </border>
    </ndxf>
  </rcc>
  <rcc rId="4224" sId="2" odxf="1" dxf="1">
    <nc r="D1821">
      <v>22000492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horizontal="center" wrapText="1"/>
      <border outline="0">
        <top style="thin">
          <color indexed="64"/>
        </top>
        <bottom style="thin">
          <color indexed="64"/>
        </bottom>
      </border>
    </ndxf>
  </rcc>
  <rcc rId="4225" sId="2" odxf="1" dxf="1">
    <nc r="E1821">
      <v>1600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fmt sheetId="2" sqref="F1821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21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21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21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22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226" sId="2" odxf="1" dxf="1">
    <nc r="B1822" t="inlineStr">
      <is>
        <t>SCE Fruit Rouges C3 FUT/35348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227" sId="2" odxf="1" dxf="1">
    <nc r="C1822">
      <v>3418740</v>
    </nc>
    <ndxf>
      <font>
        <sz val="12"/>
        <color rgb="FF000000"/>
        <name val="Verdana"/>
      </font>
      <fill>
        <patternFill patternType="solid">
          <bgColor rgb="FFFFC000"/>
        </patternFill>
      </fill>
      <alignment horizontal="center" wrapText="1"/>
      <border outline="0">
        <top style="thin">
          <color indexed="64"/>
        </top>
        <bottom style="thin">
          <color indexed="64"/>
        </bottom>
      </border>
    </ndxf>
  </rcc>
  <rcc rId="4228" sId="2" odxf="1" dxf="1">
    <nc r="D1822">
      <v>22000699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horizontal="center" wrapText="1"/>
      <border outline="0">
        <top style="thin">
          <color indexed="64"/>
        </top>
        <bottom style="thin">
          <color indexed="64"/>
        </bottom>
      </border>
    </ndxf>
  </rcc>
  <rcc rId="4229" sId="2" odxf="1" dxf="1">
    <nc r="E1822">
      <v>900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fmt sheetId="2" sqref="F1822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22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22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22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23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230" sId="2" odxf="1" dxf="1">
    <nc r="B1823" t="inlineStr">
      <is>
        <t>SCE Fruits Rouges C8 FUT/0355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231" sId="2" odxf="1" dxf="1">
    <nc r="C1823">
      <v>3332319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232" sId="2" odxf="1" dxf="1">
    <nc r="D1823">
      <v>22000370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horizontal="center" wrapText="1"/>
      <border outline="0">
        <top style="thin">
          <color indexed="64"/>
        </top>
        <bottom style="thin">
          <color indexed="64"/>
        </bottom>
      </border>
    </ndxf>
  </rcc>
  <rcc rId="4233" sId="2" odxf="1" dxf="1">
    <nc r="E1823">
      <v>750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23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23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23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23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24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824" start="0" length="0">
    <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2" sqref="C1824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D1824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horizontal="center" wrapText="1"/>
      <border outline="0">
        <top style="thin">
          <color indexed="64"/>
        </top>
        <bottom style="thin">
          <color indexed="64"/>
        </bottom>
      </border>
    </dxf>
  </rfmt>
  <rfmt sheetId="2" sqref="E1824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F1824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24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24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24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25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234" sId="2" odxf="1" dxf="1">
    <nc r="B1825" t="inlineStr">
      <is>
        <t>SCE Vanille C3 PALL/0311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235" sId="2" odxf="1" dxf="1">
    <nc r="C1825">
      <v>3301913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236" sId="2" odxf="1" dxf="1">
    <nc r="D1825">
      <v>22000125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horizontal="center" wrapText="1"/>
      <border outline="0">
        <top style="thin">
          <color indexed="64"/>
        </top>
        <bottom style="thin">
          <color indexed="64"/>
        </bottom>
      </border>
    </ndxf>
  </rcc>
  <rcc rId="4237" sId="2" odxf="1" dxf="1">
    <nc r="E1825">
      <v>1650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25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25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25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25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26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238" sId="2" odxf="1" dxf="1">
    <nc r="B1826" t="inlineStr">
      <is>
        <t>SCE Vanille C3 PALL/0311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239" sId="2" odxf="1" dxf="1">
    <nc r="C1826">
      <v>3301915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240" sId="2" odxf="1" dxf="1">
    <nc r="D1826">
      <v>22000125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horizontal="center" wrapText="1"/>
      <border outline="0">
        <top style="thin">
          <color indexed="64"/>
        </top>
        <bottom style="thin">
          <color indexed="64"/>
        </bottom>
      </border>
    </ndxf>
  </rcc>
  <rcc rId="4241" sId="2" odxf="1" dxf="1">
    <nc r="E1826">
      <v>1650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26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26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26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26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27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242" sId="2" odxf="1" dxf="1">
    <nc r="B1827" t="inlineStr">
      <is>
        <t>SCE Cara Riz lait C16 FUT/0322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243" sId="2" odxf="1" dxf="1">
    <nc r="C1827">
      <v>3408957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244" sId="2" odxf="1" dxf="1">
    <nc r="D1827">
      <v>22000160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horizontal="center" wrapText="1"/>
      <border outline="0">
        <top style="thin">
          <color indexed="64"/>
        </top>
        <bottom style="thin">
          <color indexed="64"/>
        </bottom>
      </border>
    </ndxf>
  </rcc>
  <rfmt sheetId="2" sqref="E1827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F1827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27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27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27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28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245" sId="2" odxf="1" dxf="1">
    <nc r="B1828" t="inlineStr">
      <is>
        <t>SCE Caramel Rhum C3 PALL/0404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246" sId="2" odxf="1" dxf="1">
    <nc r="C1828">
      <v>3313724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247" sId="2" odxf="1" dxf="1">
    <nc r="D1828">
      <v>22000403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horizontal="center" wrapText="1"/>
      <border outline="0">
        <top style="thin">
          <color indexed="64"/>
        </top>
        <bottom style="thin">
          <color indexed="64"/>
        </bottom>
      </border>
    </ndxf>
  </rcc>
  <rcc rId="4248" sId="2" odxf="1" dxf="1">
    <nc r="E1828">
      <v>1250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28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28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28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28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29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829" start="0" length="0">
    <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2" sqref="C1829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D1829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horizontal="center" wrapText="1"/>
      <border outline="0">
        <top style="thin">
          <color indexed="64"/>
        </top>
        <bottom style="thin">
          <color indexed="64"/>
        </bottom>
      </border>
    </dxf>
  </rfmt>
  <rfmt sheetId="2" sqref="E1829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F1829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29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29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29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30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249" sId="2" odxf="1" dxf="1">
    <nc r="B1830" t="inlineStr">
      <is>
        <t>SCE Mangu-Passion C3 PALL/0360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250" sId="2" odxf="1" dxf="1">
    <nc r="C1830">
      <v>3313678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251" sId="2" odxf="1" dxf="1">
    <nc r="D1830">
      <v>22000121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horizontal="center" wrapText="1"/>
      <border outline="0">
        <top style="thin">
          <color indexed="64"/>
        </top>
        <bottom style="thin">
          <color indexed="64"/>
        </bottom>
      </border>
    </ndxf>
  </rcc>
  <rcc rId="4252" sId="2" odxf="1" dxf="1">
    <nc r="E1830">
      <v>1450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30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30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30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30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31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253" sId="2" odxf="1" dxf="1">
    <nc r="B1831" t="inlineStr">
      <is>
        <t>Enrob Buche Mang-Passion PALL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254" sId="2" odxf="1" dxf="1">
    <nc r="C1831">
      <v>3313779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255" sId="2" odxf="1" dxf="1">
    <nc r="D1831">
      <v>22000685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horizontal="center" wrapText="1"/>
      <border outline="0">
        <top style="thin">
          <color indexed="64"/>
        </top>
        <bottom style="thin">
          <color indexed="64"/>
        </bottom>
      </border>
    </ndxf>
  </rcc>
  <rcc rId="4256" sId="2" odxf="1" dxf="1">
    <nc r="E1831">
      <v>900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31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31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31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31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32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257" sId="2" odxf="1" dxf="1">
    <nc r="B1832" t="inlineStr">
      <is>
        <t>Enrob Buche Mang-Passion PALL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258" sId="2" odxf="1" dxf="1">
    <nc r="C1832">
      <v>3418739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259" sId="2" odxf="1" dxf="1">
    <nc r="D1832">
      <v>22000685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horizontal="center" wrapText="1"/>
      <border outline="0">
        <top style="thin">
          <color indexed="64"/>
        </top>
        <bottom style="thin">
          <color indexed="64"/>
        </bottom>
      </border>
    </ndxf>
  </rcc>
  <rcc rId="4260" sId="2" odxf="1" dxf="1">
    <nc r="E1832">
      <v>900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32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32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32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32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33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261" sId="2" odxf="1" dxf="1">
    <nc r="B1833" t="inlineStr">
      <is>
        <t>Enrob Batonnet KITKAT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262" sId="2" odxf="1" dxf="1">
    <nc r="C1833">
      <v>3069469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263" sId="2" odxf="1" dxf="1">
    <nc r="D1833">
      <v>22000475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horizontal="center" wrapText="1"/>
      <border outline="0">
        <top style="thin">
          <color indexed="64"/>
        </top>
        <bottom style="thin">
          <color indexed="64"/>
        </bottom>
      </border>
    </ndxf>
  </rcc>
  <rcc rId="4264" sId="2" odxf="1" dxf="1">
    <nc r="E1833">
      <v>1000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33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33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33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33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34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265" sId="2" odxf="1" dxf="1">
    <nc r="B1834" t="inlineStr">
      <is>
        <t>Enrob Batonnet KITKAT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266" sId="2" odxf="1" dxf="1">
    <nc r="C1834">
      <v>3069470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267" sId="2" odxf="1" dxf="1">
    <nc r="D1834">
      <v>22000475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horizontal="center" wrapText="1"/>
      <border outline="0">
        <top style="thin">
          <color indexed="64"/>
        </top>
        <bottom style="thin">
          <color indexed="64"/>
        </bottom>
      </border>
    </ndxf>
  </rcc>
  <rcc rId="4268" sId="2" odxf="1" dxf="1">
    <nc r="E1834">
      <v>1000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34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34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34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34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35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269" sId="2" odxf="1" dxf="1">
    <nc r="B1835" t="inlineStr">
      <is>
        <t>Enrob Batonnet KITKAT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270" sId="2" odxf="1" dxf="1">
    <nc r="C1835">
      <v>3069471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271" sId="2" odxf="1" dxf="1">
    <nc r="D1835">
      <v>22000475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horizontal="center" wrapText="1"/>
      <border outline="0">
        <top style="thin">
          <color indexed="64"/>
        </top>
        <bottom style="thin">
          <color indexed="64"/>
        </bottom>
      </border>
    </ndxf>
  </rcc>
  <rcc rId="4272" sId="2" odxf="1" dxf="1">
    <nc r="E1835">
      <v>1000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35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35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35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35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36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836" start="0" length="0">
    <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2" sqref="C1836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D1836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horizontal="center" wrapText="1"/>
      <border outline="0">
        <top style="thin">
          <color indexed="64"/>
        </top>
        <bottom style="thin">
          <color indexed="64"/>
        </bottom>
      </border>
    </dxf>
  </rfmt>
  <rfmt sheetId="2" sqref="E1836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F1836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36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36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36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37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273" sId="2" odxf="1" dxf="1">
    <nc r="B1837" t="inlineStr">
      <is>
        <t>Enrob Batonnet KITKAT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274" sId="2" odxf="1" dxf="1">
    <nc r="C1837">
      <v>3069472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275" sId="2" odxf="1" dxf="1">
    <nc r="D1837">
      <v>22000475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horizontal="center" wrapText="1"/>
      <border outline="0">
        <top style="thin">
          <color indexed="64"/>
        </top>
        <bottom style="thin">
          <color indexed="64"/>
        </bottom>
      </border>
    </ndxf>
  </rcc>
  <rcc rId="4276" sId="2" odxf="1" dxf="1">
    <nc r="E1837">
      <v>1000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37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37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37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37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38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277" sId="2" odxf="1" dxf="1">
    <nc r="B1838" t="inlineStr">
      <is>
        <t>Enrob Batonnet KITKAT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278" sId="2" odxf="1" dxf="1">
    <nc r="C1838">
      <v>3139254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279" sId="2" odxf="1" dxf="1">
    <nc r="D1838">
      <v>22000475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horizontal="center" wrapText="1"/>
      <border outline="0">
        <top style="thin">
          <color indexed="64"/>
        </top>
        <bottom style="thin">
          <color indexed="64"/>
        </bottom>
      </border>
    </ndxf>
  </rcc>
  <rcc rId="4280" sId="2" odxf="1" dxf="1">
    <nc r="E1838">
      <v>1000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38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38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38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38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39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281" sId="2" odxf="1" dxf="1">
    <nc r="B1839" t="inlineStr">
      <is>
        <t>Enrob Batonnet KITKAT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282" sId="2" odxf="1" dxf="1">
    <nc r="C1839">
      <v>3139256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283" sId="2" odxf="1" dxf="1">
    <nc r="D1839">
      <v>22000475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horizontal="center" wrapText="1"/>
      <border outline="0">
        <top style="thin">
          <color indexed="64"/>
        </top>
        <bottom style="thin">
          <color indexed="64"/>
        </bottom>
      </border>
    </ndxf>
  </rcc>
  <rcc rId="4284" sId="2" odxf="1" dxf="1">
    <nc r="E1839">
      <v>1000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39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39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39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39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40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285" sId="2" odxf="1" dxf="1">
    <nc r="B1840" t="inlineStr">
      <is>
        <t>Enrob Batonnet KITKAT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286" sId="2" odxf="1" dxf="1">
    <nc r="C1840">
      <v>3139258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287" sId="2" odxf="1" dxf="1">
    <nc r="D1840">
      <v>22000475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horizontal="center" wrapText="1"/>
      <border outline="0">
        <top style="thin">
          <color indexed="64"/>
        </top>
        <bottom style="thin">
          <color indexed="64"/>
        </bottom>
      </border>
    </ndxf>
  </rcc>
  <rcc rId="4288" sId="2" odxf="1" dxf="1">
    <nc r="E1840">
      <v>1000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40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40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40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40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41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289" sId="2" odxf="1" dxf="1">
    <nc r="B1841" t="inlineStr">
      <is>
        <t>Enrob Batonnet KITKAT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290" sId="2" odxf="1" dxf="1">
    <nc r="C1841">
      <v>3313746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291" sId="2" odxf="1" dxf="1">
    <nc r="D1841">
      <v>22000475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horizontal="center" wrapText="1"/>
      <border outline="0">
        <top style="thin">
          <color indexed="64"/>
        </top>
        <bottom style="thin">
          <color indexed="64"/>
        </bottom>
      </border>
    </ndxf>
  </rcc>
  <rcc rId="4292" sId="2" odxf="1" dxf="1">
    <nc r="E1841">
      <v>1000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41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41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41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41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42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293" sId="2" odxf="1" dxf="1">
    <nc r="B1842" t="inlineStr">
      <is>
        <t>SCE Chocolat C3 PALL/34518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294" sId="2" odxf="1" dxf="1">
    <nc r="C1842">
      <v>3408981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295" sId="2" odxf="1" dxf="1">
    <nc r="D1842">
      <v>22000473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horizontal="center" wrapText="1"/>
      <border outline="0">
        <top style="thin">
          <color indexed="64"/>
        </top>
        <bottom style="thin">
          <color indexed="64"/>
        </bottom>
      </border>
    </ndxf>
  </rcc>
  <rcc rId="4296" sId="2" odxf="1" dxf="1">
    <nc r="E1842">
      <v>1500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42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42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42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42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43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297" sId="2" odxf="1" dxf="1">
    <nc r="B1843" t="inlineStr">
      <is>
        <t>SCE Chocolat C3 PALL/34518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298" sId="2" odxf="1" dxf="1">
    <nc r="C1843">
      <v>3408982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299" sId="2" odxf="1" dxf="1">
    <nc r="D1843">
      <v>22000473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horizontal="center" wrapText="1"/>
      <border outline="0">
        <top style="thin">
          <color indexed="64"/>
        </top>
        <bottom style="thin">
          <color indexed="64"/>
        </bottom>
      </border>
    </ndxf>
  </rcc>
  <rcc rId="4300" sId="2" odxf="1" dxf="1">
    <nc r="E1843">
      <v>1500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43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43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43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43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44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1" sId="2" odxf="1" dxf="1">
    <nc r="B1844" t="inlineStr">
      <is>
        <t>SCE Chocolat C3 PALL/34518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302" sId="2" odxf="1" dxf="1">
    <nc r="C1844">
      <v>3408983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303" sId="2" odxf="1" dxf="1">
    <nc r="D1844">
      <v>22000473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horizontal="center" wrapText="1"/>
      <border outline="0">
        <top style="thin">
          <color indexed="64"/>
        </top>
        <bottom style="thin">
          <color indexed="64"/>
        </bottom>
      </border>
    </ndxf>
  </rcc>
  <rcc rId="4304" sId="2" odxf="1" dxf="1">
    <nc r="E1844">
      <v>1500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44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44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44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44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45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845" start="0" length="0">
    <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2" sqref="C1845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D1845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horizontal="center" wrapText="1"/>
      <border outline="0">
        <top style="thin">
          <color indexed="64"/>
        </top>
        <bottom style="thin">
          <color indexed="64"/>
        </bottom>
      </border>
    </dxf>
  </rfmt>
  <rfmt sheetId="2" sqref="E1845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F1845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45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45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45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46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5" sId="2" odxf="1" dxf="1">
    <nc r="B1846" t="inlineStr">
      <is>
        <t>SCE Chocolat C3 PALL/34518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306" sId="2" odxf="1" dxf="1">
    <nc r="C1846">
      <v>3408984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307" sId="2" odxf="1" dxf="1">
    <nc r="D1846">
      <v>22000473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horizontal="center" wrapText="1"/>
      <border outline="0">
        <top style="thin">
          <color indexed="64"/>
        </top>
        <bottom style="thin">
          <color indexed="64"/>
        </bottom>
      </border>
    </ndxf>
  </rcc>
  <rcc rId="4308" sId="2" odxf="1" dxf="1">
    <nc r="E1846">
      <v>1500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46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46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46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46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47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9" sId="2" odxf="1" dxf="1">
    <nc r="B1847" t="inlineStr">
      <is>
        <t>SCE Chocolat C3 PALL/34518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310" sId="2" odxf="1" dxf="1">
    <nc r="C1847">
      <v>3408985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311" sId="2" odxf="1" dxf="1">
    <nc r="D1847">
      <v>22000473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horizontal="center" wrapText="1"/>
      <border outline="0">
        <top style="thin">
          <color indexed="64"/>
        </top>
        <bottom style="thin">
          <color indexed="64"/>
        </bottom>
      </border>
    </ndxf>
  </rcc>
  <rcc rId="4312" sId="2" odxf="1" dxf="1">
    <nc r="E1847">
      <v>1500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47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47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47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47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48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3" sId="2" odxf="1" dxf="1">
    <nc r="B1848" t="inlineStr">
      <is>
        <t>A/SCE Chocolat C3 PALL/0278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314" sId="2" odxf="1" dxf="1">
    <nc r="C1848">
      <v>3347281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315" sId="2" odxf="1" dxf="1">
    <nc r="D1848">
      <v>22000049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horizontal="center" wrapText="1"/>
      <border outline="0">
        <top style="thin">
          <color indexed="64"/>
        </top>
        <bottom style="thin">
          <color indexed="64"/>
        </bottom>
      </border>
    </ndxf>
  </rcc>
  <rcc rId="4316" sId="2" odxf="1" dxf="1">
    <nc r="E1848">
      <v>1600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48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48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48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48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49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7" sId="2" odxf="1" dxf="1">
    <nc r="B1849" t="inlineStr">
      <is>
        <t>A/SCE Chocolat C3 PALL/0278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318" sId="2" odxf="1" dxf="1">
    <nc r="C1849">
      <v>3378170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319" sId="2" odxf="1" dxf="1">
    <nc r="D1849">
      <v>22000049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horizontal="center" wrapText="1"/>
      <border outline="0">
        <top style="thin">
          <color indexed="64"/>
        </top>
        <bottom style="thin">
          <color indexed="64"/>
        </bottom>
      </border>
    </ndxf>
  </rcc>
  <rcc rId="4320" sId="2" odxf="1" dxf="1">
    <nc r="E1849">
      <v>1600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49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49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49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49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4321" sId="2" ref="A1820:XFD1821" action="insertRow">
    <undo index="65535" exp="area" ref3D="1" dr="$F$1:$F$1048576" dn="Z_F75A0FC8_0A1B_4DE0_9A32_5143F6752B3E_.wvu.Cols" sId="2"/>
  </rrc>
  <rfmt sheetId="2" sqref="A1820" start="0" length="0">
    <dxf>
      <font>
        <b val="0"/>
        <sz val="18"/>
      </font>
      <fill>
        <patternFill patternType="none">
          <bgColor indexed="65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4322" sId="2" odxf="1" dxf="1">
    <nc r="B1820" t="inlineStr">
      <is>
        <t>SEMAINE</t>
      </is>
    </nc>
    <odxf>
      <font>
        <b val="0"/>
        <name val="MS Sans Serif"/>
      </font>
      <fill>
        <patternFill patternType="none">
          <bgColor indexed="65"/>
        </patternFill>
      </fill>
      <alignment horizontal="center" wrapText="0"/>
      <border outline="0">
        <left/>
        <top/>
        <bottom/>
      </border>
    </odxf>
    <ndxf>
      <font>
        <b/>
        <sz val="18"/>
        <name val="Verdana"/>
      </font>
      <fill>
        <patternFill patternType="solid">
          <bgColor theme="0"/>
        </patternFill>
      </fill>
      <alignment horizontal="right"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2" sqref="C1820" start="0" length="0">
    <dxf>
      <font>
        <b/>
        <sz val="18"/>
        <color rgb="FF000000"/>
        <name val="Verdana"/>
        <family val="2"/>
        <scheme val="none"/>
      </font>
      <fill>
        <patternFill patternType="solid">
          <bgColor theme="0"/>
        </patternFill>
      </fill>
      <alignment horizontal="left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D1820" start="0" length="0">
    <dxf>
      <font>
        <sz val="11"/>
        <color rgb="FF000000"/>
        <name val="Verdana"/>
      </font>
      <fill>
        <patternFill patternType="solid">
          <bgColor theme="0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E1820" start="0" length="0">
    <dxf>
      <font>
        <sz val="11"/>
        <color rgb="FF000000"/>
        <name val="Verdana"/>
      </font>
      <fill>
        <patternFill patternType="solid">
          <bgColor theme="0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F1820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0"/>
        </patternFill>
      </fill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20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0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H1820" start="0" length="0">
    <dxf>
      <numFmt numFmtId="21" formatCode="dd\-mmm"/>
      <fill>
        <patternFill patternType="solid">
          <bgColor theme="0"/>
        </patternFill>
      </fill>
      <border outline="0">
        <top style="thin">
          <color indexed="64"/>
        </top>
        <bottom style="thin">
          <color indexed="64"/>
        </bottom>
      </border>
    </dxf>
  </rfmt>
  <rfmt sheetId="2" sqref="I1820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3" sId="2" odxf="1" dxf="1">
    <nc r="J1820" t="inlineStr">
      <is>
        <t>DATE PROD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wrapText="0"/>
      <border outline="0">
        <bottom/>
      </border>
    </odxf>
    <ndxf>
      <font>
        <b/>
        <sz val="12"/>
        <color auto="1"/>
        <name val="MS Sans Serif"/>
        <family val="2"/>
        <scheme val="none"/>
      </font>
      <fill>
        <patternFill patternType="solid">
          <bgColor indexed="41"/>
        </patternFill>
      </fill>
      <alignment wrapText="1"/>
      <border outline="0">
        <bottom style="thin">
          <color indexed="64"/>
        </bottom>
      </border>
    </ndxf>
  </rcc>
  <rcc rId="4324" sId="2" odxf="1" dxf="1">
    <nc r="K1820" t="inlineStr">
      <is>
        <t>SITE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wrapText="0"/>
      <border outline="0">
        <right/>
        <bottom/>
      </border>
    </odxf>
    <ndxf>
      <font>
        <b/>
        <sz val="12"/>
        <color auto="1"/>
        <name val="MS Sans Serif"/>
        <family val="2"/>
        <scheme val="none"/>
      </font>
      <fill>
        <patternFill patternType="solid">
          <bgColor indexed="41"/>
        </patternFill>
      </fill>
      <alignment wrapText="1"/>
      <border outline="0">
        <right style="thin">
          <color indexed="64"/>
        </right>
        <bottom style="thin">
          <color indexed="64"/>
        </bottom>
      </border>
    </ndxf>
  </rcc>
  <rcc rId="4325" sId="2" odxf="1" dxf="1">
    <nc r="L1820" t="inlineStr">
      <is>
        <t>Comm.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wrapText="0"/>
      <border outline="0">
        <right/>
        <bottom/>
      </border>
    </odxf>
    <ndxf>
      <font>
        <b/>
        <sz val="12"/>
        <color auto="1"/>
        <name val="MS Sans Serif"/>
        <family val="2"/>
        <scheme val="none"/>
      </font>
      <fill>
        <patternFill patternType="solid">
          <bgColor indexed="41"/>
        </patternFill>
      </fill>
      <alignment wrapText="1"/>
      <border outline="0">
        <right style="thin">
          <color indexed="64"/>
        </right>
        <bottom style="thin">
          <color indexed="64"/>
        </bottom>
      </border>
    </ndxf>
  </rcc>
  <rfmt sheetId="2" sqref="A1821" start="0" length="0">
    <dxf>
      <fill>
        <patternFill>
          <bgColor rgb="FFFFFFCC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821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821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cc rId="4326" sId="2" odxf="1" dxf="1">
    <nc r="D1821" t="inlineStr">
      <is>
        <t>lundi</t>
      </is>
    </nc>
    <odxf>
      <font>
        <b val="0"/>
        <name val="MS Sans Serif"/>
      </font>
      <fill>
        <patternFill patternType="none">
          <bgColor indexed="65"/>
        </patternFill>
      </fill>
      <border outline="0">
        <bottom/>
      </border>
    </odxf>
    <ndxf>
      <font>
        <b/>
        <sz val="26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ndxf>
  </rcc>
  <rfmt sheetId="2" sqref="E1821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821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821" start="0" length="0">
    <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H1821" start="0" length="0"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I1821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7" sId="2" numFmtId="23">
    <nc r="G1821">
      <v>43703.208333333336</v>
    </nc>
  </rcc>
  <rcc rId="4328" sId="2">
    <nc r="E1829">
      <v>1200</v>
    </nc>
  </rcc>
  <rcc rId="4329" sId="2" xfDxf="1" dxf="1">
    <nc r="J1822" t="inlineStr">
      <is>
        <t>27.08.2019</t>
      </is>
    </nc>
    <ndxf>
      <numFmt numFmtId="167" formatCode="dd\.mm\.yyyy;@"/>
      <alignment horizontal="center" vertical="center"/>
    </ndxf>
  </rcc>
  <rcc rId="4330" sId="2" xfDxf="1" dxf="1">
    <nc r="K1822" t="inlineStr">
      <is>
        <t>PL001</t>
      </is>
    </nc>
    <ndxf>
      <alignment horizontal="center" vertical="center"/>
    </ndxf>
  </rcc>
  <rcc rId="4331" sId="2" xfDxf="1" dxf="1">
    <nc r="J1823" t="inlineStr">
      <is>
        <t>04.09.2019</t>
      </is>
    </nc>
    <ndxf>
      <numFmt numFmtId="167" formatCode="dd\.mm\.yyyy;@"/>
      <alignment horizontal="center" vertical="center"/>
    </ndxf>
  </rcc>
  <rcc rId="4332" sId="2" xfDxf="1" dxf="1">
    <nc r="K1823" t="inlineStr">
      <is>
        <t>VA001</t>
      </is>
    </nc>
    <ndxf>
      <alignment horizontal="center" vertical="center"/>
    </ndxf>
  </rcc>
  <rcc rId="4333" sId="2" xfDxf="1" dxf="1">
    <nc r="J1824" t="inlineStr">
      <is>
        <t>12.09.2019</t>
      </is>
    </nc>
    <ndxf>
      <numFmt numFmtId="167" formatCode="dd\.mm\.yyyy;@"/>
      <alignment horizontal="center" vertical="center"/>
    </ndxf>
  </rcc>
  <rcc rId="4334" sId="2" xfDxf="1" dxf="1">
    <nc r="K1824" t="inlineStr">
      <is>
        <t>VA001</t>
      </is>
    </nc>
    <ndxf>
      <alignment horizontal="center" vertical="center"/>
    </ndxf>
  </rcc>
  <rcc rId="4335" sId="2" xfDxf="1" dxf="1">
    <nc r="J1825" t="inlineStr">
      <is>
        <t>04.09.2019</t>
      </is>
    </nc>
    <ndxf>
      <numFmt numFmtId="167" formatCode="dd\.mm\.yyyy;@"/>
      <alignment horizontal="center" vertical="center"/>
    </ndxf>
  </rcc>
  <rcc rId="4336" sId="2" xfDxf="1" dxf="1">
    <nc r="K1825" t="inlineStr">
      <is>
        <t>DA001</t>
      </is>
    </nc>
    <ndxf>
      <alignment horizontal="center" vertical="center"/>
    </ndxf>
  </rcc>
  <rfmt sheetId="2" xfDxf="1" sqref="J1826" start="0" length="0">
    <dxf>
      <numFmt numFmtId="167" formatCode="dd\.mm\.yyyy;@"/>
      <alignment horizontal="center" vertical="center"/>
    </dxf>
  </rfmt>
  <rfmt sheetId="2" xfDxf="1" sqref="K1826" start="0" length="0">
    <dxf>
      <alignment horizontal="center" vertical="center"/>
    </dxf>
  </rfmt>
  <rcc rId="4337" sId="2" xfDxf="1" dxf="1">
    <nc r="J1827" t="inlineStr">
      <is>
        <t>10.09.2019</t>
      </is>
    </nc>
    <ndxf>
      <numFmt numFmtId="167" formatCode="dd\.mm\.yyyy;@"/>
      <alignment horizontal="center" vertical="center"/>
    </ndxf>
  </rcc>
  <rcc rId="4338" sId="2" xfDxf="1" dxf="1">
    <nc r="K1827" t="inlineStr">
      <is>
        <t>DA001</t>
      </is>
    </nc>
    <ndxf>
      <alignment horizontal="center" vertical="center"/>
    </ndxf>
  </rcc>
  <rcc rId="4339" sId="2" xfDxf="1" dxf="1">
    <nc r="J1828" t="inlineStr">
      <is>
        <t>10.09.2019</t>
      </is>
    </nc>
    <ndxf>
      <numFmt numFmtId="167" formatCode="dd\.mm\.yyyy;@"/>
      <alignment horizontal="center" vertical="center"/>
    </ndxf>
  </rcc>
  <rcc rId="4340" sId="2" xfDxf="1" dxf="1">
    <nc r="K1828" t="inlineStr">
      <is>
        <t>DA001</t>
      </is>
    </nc>
    <ndxf>
      <alignment horizontal="center" vertical="center"/>
    </ndxf>
  </rcc>
  <rcc rId="4341" sId="2" xfDxf="1" dxf="1">
    <nc r="J1829" t="inlineStr">
      <is>
        <t>04.09.2019</t>
      </is>
    </nc>
    <ndxf>
      <numFmt numFmtId="167" formatCode="dd\.mm\.yyyy;@"/>
      <alignment horizontal="center" vertical="center"/>
    </ndxf>
  </rcc>
  <rcc rId="4342" sId="2" xfDxf="1" dxf="1">
    <nc r="K1829" t="inlineStr">
      <is>
        <t>VA001</t>
      </is>
    </nc>
    <ndxf>
      <alignment horizontal="center" vertical="center"/>
    </ndxf>
  </rcc>
  <rcc rId="4343" sId="2" xfDxf="1" dxf="1">
    <nc r="J1830" t="inlineStr">
      <is>
        <t>02.09.2019</t>
      </is>
    </nc>
    <ndxf>
      <numFmt numFmtId="167" formatCode="dd\.mm\.yyyy;@"/>
      <alignment horizontal="center" vertical="center"/>
    </ndxf>
  </rcc>
  <rcc rId="4344" sId="2" xfDxf="1" dxf="1">
    <nc r="K1830" t="inlineStr">
      <is>
        <t>VA001</t>
      </is>
    </nc>
    <ndxf>
      <alignment horizontal="center" vertical="center"/>
    </ndxf>
  </rcc>
  <rfmt sheetId="2" xfDxf="1" sqref="J1831" start="0" length="0">
    <dxf>
      <numFmt numFmtId="167" formatCode="dd\.mm\.yyyy;@"/>
      <alignment horizontal="center" vertical="center"/>
    </dxf>
  </rfmt>
  <rfmt sheetId="2" xfDxf="1" sqref="K1831" start="0" length="0">
    <dxf>
      <alignment horizontal="center" vertical="center"/>
    </dxf>
  </rfmt>
  <rcc rId="4345" sId="2" xfDxf="1" dxf="1">
    <nc r="J1832" t="inlineStr">
      <is>
        <t>05.09.2019</t>
      </is>
    </nc>
    <ndxf>
      <numFmt numFmtId="167" formatCode="dd\.mm\.yyyy;@"/>
      <alignment horizontal="center" vertical="center"/>
    </ndxf>
  </rcc>
  <rcc rId="4346" sId="2" xfDxf="1" dxf="1">
    <nc r="K1832" t="inlineStr">
      <is>
        <t>VA001</t>
      </is>
    </nc>
    <ndxf>
      <alignment horizontal="center" vertical="center"/>
    </ndxf>
  </rcc>
  <rcc rId="4347" sId="2" xfDxf="1" dxf="1">
    <nc r="J1833" t="inlineStr">
      <is>
        <t>30.08.2019</t>
      </is>
    </nc>
    <ndxf>
      <numFmt numFmtId="167" formatCode="dd\.mm\.yyyy;@"/>
      <alignment horizontal="center" vertical="center"/>
    </ndxf>
  </rcc>
  <rcc rId="4348" sId="2" xfDxf="1" dxf="1">
    <nc r="K1833" t="inlineStr">
      <is>
        <t>PL001</t>
      </is>
    </nc>
    <ndxf>
      <alignment horizontal="center" vertical="center"/>
    </ndxf>
  </rcc>
  <rcc rId="4349" sId="2" xfDxf="1" dxf="1">
    <nc r="J1834" t="inlineStr">
      <is>
        <t>30.08.2019</t>
      </is>
    </nc>
    <ndxf>
      <numFmt numFmtId="167" formatCode="dd\.mm\.yyyy;@"/>
      <alignment horizontal="center" vertical="center"/>
    </ndxf>
  </rcc>
  <rcc rId="4350" sId="2" xfDxf="1" dxf="1">
    <nc r="K1834" t="inlineStr">
      <is>
        <t>PL001</t>
      </is>
    </nc>
    <ndxf>
      <alignment horizontal="center" vertical="center"/>
    </ndxf>
  </rcc>
  <rcc rId="4351" sId="2" xfDxf="1" dxf="1">
    <nc r="J1835" t="inlineStr">
      <is>
        <t>29.08.2019</t>
      </is>
    </nc>
    <ndxf>
      <numFmt numFmtId="167" formatCode="dd\.mm\.yyyy;@"/>
      <alignment horizontal="center" vertical="center"/>
    </ndxf>
  </rcc>
  <rcc rId="4352" sId="2" xfDxf="1" dxf="1">
    <nc r="K1835" t="inlineStr">
      <is>
        <t>PL001</t>
      </is>
    </nc>
    <ndxf>
      <alignment horizontal="center" vertical="center"/>
    </ndxf>
  </rcc>
  <rcc rId="4353" sId="2" xfDxf="1" dxf="1">
    <nc r="J1836" t="inlineStr">
      <is>
        <t>29.08.2019</t>
      </is>
    </nc>
    <ndxf>
      <numFmt numFmtId="167" formatCode="dd\.mm\.yyyy;@"/>
      <alignment horizontal="center" vertical="center"/>
    </ndxf>
  </rcc>
  <rcc rId="4354" sId="2" xfDxf="1" dxf="1">
    <nc r="K1836" t="inlineStr">
      <is>
        <t>PL001</t>
      </is>
    </nc>
    <ndxf>
      <alignment horizontal="center" vertical="center"/>
    </ndxf>
  </rcc>
  <rcc rId="4355" sId="2" xfDxf="1" dxf="1">
    <nc r="J1837" t="inlineStr">
      <is>
        <t>29.08.2019</t>
      </is>
    </nc>
    <ndxf>
      <numFmt numFmtId="167" formatCode="dd\.mm\.yyyy;@"/>
      <alignment horizontal="center" vertical="center"/>
    </ndxf>
  </rcc>
  <rcc rId="4356" sId="2" xfDxf="1" dxf="1">
    <nc r="K1837" t="inlineStr">
      <is>
        <t>PL001</t>
      </is>
    </nc>
    <ndxf>
      <alignment horizontal="center" vertical="center"/>
    </ndxf>
  </rcc>
  <rfmt sheetId="2" xfDxf="1" sqref="J1838" start="0" length="0">
    <dxf>
      <numFmt numFmtId="167" formatCode="dd\.mm\.yyyy;@"/>
      <alignment horizontal="center" vertical="center"/>
    </dxf>
  </rfmt>
  <rfmt sheetId="2" xfDxf="1" sqref="K1838" start="0" length="0">
    <dxf>
      <alignment horizontal="center" vertical="center"/>
    </dxf>
  </rfmt>
  <rcc rId="4357" sId="2" xfDxf="1" dxf="1">
    <nc r="J1839" t="inlineStr">
      <is>
        <t>29.08.2019</t>
      </is>
    </nc>
    <ndxf>
      <numFmt numFmtId="167" formatCode="dd\.mm\.yyyy;@"/>
      <alignment horizontal="center" vertical="center"/>
    </ndxf>
  </rcc>
  <rcc rId="4358" sId="2" xfDxf="1" dxf="1">
    <nc r="K1839" t="inlineStr">
      <is>
        <t>PL001</t>
      </is>
    </nc>
    <ndxf>
      <alignment horizontal="center" vertical="center"/>
    </ndxf>
  </rcc>
  <rcc rId="4359" sId="2" xfDxf="1" dxf="1">
    <nc r="J1840" t="inlineStr">
      <is>
        <t>29.08.2019</t>
      </is>
    </nc>
    <ndxf>
      <numFmt numFmtId="167" formatCode="dd\.mm\.yyyy;@"/>
      <alignment horizontal="center" vertical="center"/>
    </ndxf>
  </rcc>
  <rcc rId="4360" sId="2" xfDxf="1" dxf="1">
    <nc r="K1840" t="inlineStr">
      <is>
        <t>PL001</t>
      </is>
    </nc>
    <ndxf>
      <alignment horizontal="center" vertical="center"/>
    </ndxf>
  </rcc>
  <rcc rId="4361" sId="2" xfDxf="1" dxf="1">
    <nc r="J1841" t="inlineStr">
      <is>
        <t>29.08.2019</t>
      </is>
    </nc>
    <ndxf>
      <numFmt numFmtId="167" formatCode="dd\.mm\.yyyy;@"/>
      <alignment horizontal="center" vertical="center"/>
    </ndxf>
  </rcc>
  <rcc rId="4362" sId="2" xfDxf="1" dxf="1">
    <nc r="K1841" t="inlineStr">
      <is>
        <t>PL001</t>
      </is>
    </nc>
    <ndxf>
      <alignment horizontal="center" vertical="center"/>
    </ndxf>
  </rcc>
  <rcc rId="4363" sId="2" xfDxf="1" dxf="1">
    <nc r="J1842" t="inlineStr">
      <is>
        <t>29.08.2019</t>
      </is>
    </nc>
    <ndxf>
      <numFmt numFmtId="167" formatCode="dd\.mm\.yyyy;@"/>
      <alignment horizontal="center" vertical="center"/>
    </ndxf>
  </rcc>
  <rcc rId="4364" sId="2" xfDxf="1" dxf="1">
    <nc r="K1842" t="inlineStr">
      <is>
        <t>PL001</t>
      </is>
    </nc>
    <ndxf>
      <alignment horizontal="center" vertical="center"/>
    </ndxf>
  </rcc>
  <rcc rId="4365" sId="2" xfDxf="1" dxf="1">
    <nc r="J1843" t="inlineStr">
      <is>
        <t>29.08.2019</t>
      </is>
    </nc>
    <ndxf>
      <numFmt numFmtId="167" formatCode="dd\.mm\.yyyy;@"/>
      <alignment horizontal="center" vertical="center"/>
    </ndxf>
  </rcc>
  <rcc rId="4366" sId="2" xfDxf="1" dxf="1">
    <nc r="K1843" t="inlineStr">
      <is>
        <t>PL001</t>
      </is>
    </nc>
    <ndxf>
      <alignment horizontal="center" vertical="center"/>
    </ndxf>
  </rcc>
  <rcc rId="4367" sId="2" xfDxf="1" dxf="1">
    <nc r="J1844" t="inlineStr">
      <is>
        <t>03.09.2019</t>
      </is>
    </nc>
    <ndxf>
      <numFmt numFmtId="167" formatCode="dd\.mm\.yyyy;@"/>
      <alignment horizontal="center" vertical="center"/>
    </ndxf>
  </rcc>
  <rcc rId="4368" sId="2" xfDxf="1" dxf="1">
    <nc r="K1844" t="inlineStr">
      <is>
        <t>VA001</t>
      </is>
    </nc>
    <ndxf>
      <alignment horizontal="center" vertical="center"/>
    </ndxf>
  </rcc>
  <rcc rId="4369" sId="2" xfDxf="1" dxf="1">
    <nc r="J1845" t="inlineStr">
      <is>
        <t>03.09.2019</t>
      </is>
    </nc>
    <ndxf>
      <numFmt numFmtId="167" formatCode="dd\.mm\.yyyy;@"/>
      <alignment horizontal="center" vertical="center"/>
    </ndxf>
  </rcc>
  <rcc rId="4370" sId="2" xfDxf="1" dxf="1">
    <nc r="K1845" t="inlineStr">
      <is>
        <t>VA001</t>
      </is>
    </nc>
    <ndxf>
      <alignment horizontal="center" vertical="center"/>
    </ndxf>
  </rcc>
  <rcc rId="4371" sId="2" xfDxf="1" dxf="1">
    <nc r="J1846" t="inlineStr">
      <is>
        <t>03.09.2019</t>
      </is>
    </nc>
    <ndxf>
      <numFmt numFmtId="167" formatCode="dd\.mm\.yyyy;@"/>
      <alignment horizontal="center" vertical="center"/>
    </ndxf>
  </rcc>
  <rcc rId="4372" sId="2" xfDxf="1" dxf="1">
    <nc r="K1846" t="inlineStr">
      <is>
        <t>VA001</t>
      </is>
    </nc>
    <ndxf>
      <alignment horizontal="center" vertical="center"/>
    </ndxf>
  </rcc>
  <rfmt sheetId="2" xfDxf="1" sqref="J1847" start="0" length="0">
    <dxf>
      <numFmt numFmtId="167" formatCode="dd\.mm\.yyyy;@"/>
      <alignment horizontal="center" vertical="center"/>
    </dxf>
  </rfmt>
  <rfmt sheetId="2" xfDxf="1" sqref="K1847" start="0" length="0">
    <dxf>
      <alignment horizontal="center" vertical="center"/>
    </dxf>
  </rfmt>
  <rcc rId="4373" sId="2" xfDxf="1" dxf="1">
    <nc r="J1848" t="inlineStr">
      <is>
        <t>09.10.2019</t>
      </is>
    </nc>
    <ndxf>
      <numFmt numFmtId="167" formatCode="dd\.mm\.yyyy;@"/>
      <alignment horizontal="center" vertical="center"/>
    </ndxf>
  </rcc>
  <rcc rId="4374" sId="2" xfDxf="1" dxf="1">
    <nc r="K1848" t="inlineStr">
      <is>
        <t>VA001</t>
      </is>
    </nc>
    <ndxf>
      <alignment horizontal="center" vertical="center"/>
    </ndxf>
  </rcc>
  <rcc rId="4375" sId="2" xfDxf="1" dxf="1">
    <nc r="J1849" t="inlineStr">
      <is>
        <t>09.10.2019</t>
      </is>
    </nc>
    <ndxf>
      <numFmt numFmtId="167" formatCode="dd\.mm\.yyyy;@"/>
      <alignment horizontal="center" vertical="center"/>
    </ndxf>
  </rcc>
  <rcc rId="4376" sId="2" xfDxf="1" dxf="1">
    <nc r="K1849" t="inlineStr">
      <is>
        <t>VA001</t>
      </is>
    </nc>
    <ndxf>
      <alignment horizontal="center" vertical="center"/>
    </ndxf>
  </rcc>
  <rcc rId="4377" sId="2" xfDxf="1" dxf="1">
    <nc r="J1850" t="inlineStr">
      <is>
        <t>19.09.2019</t>
      </is>
    </nc>
    <ndxf>
      <numFmt numFmtId="167" formatCode="dd\.mm\.yyyy;@"/>
      <alignment horizontal="center" vertical="center"/>
    </ndxf>
  </rcc>
  <rcc rId="4378" sId="2" xfDxf="1" dxf="1">
    <nc r="K1850" t="inlineStr">
      <is>
        <t>PL001</t>
      </is>
    </nc>
    <ndxf>
      <alignment horizontal="center" vertical="center"/>
    </ndxf>
  </rcc>
  <rcc rId="4379" sId="2" xfDxf="1" dxf="1">
    <nc r="J1851" t="inlineStr">
      <is>
        <t>19.09.2019</t>
      </is>
    </nc>
    <ndxf>
      <numFmt numFmtId="167" formatCode="dd\.mm\.yyyy;@"/>
      <alignment horizontal="center" vertical="center"/>
    </ndxf>
  </rcc>
  <rcc rId="4380" sId="2" xfDxf="1" dxf="1">
    <nc r="K1851" t="inlineStr">
      <is>
        <t>PL001</t>
      </is>
    </nc>
    <ndxf>
      <alignment horizontal="center" vertical="center"/>
    </ndxf>
  </rcc>
  <rfmt sheetId="2" xfDxf="1" sqref="H1827" start="0" length="0">
    <dxf>
      <font>
        <sz val="12"/>
        <color indexed="10"/>
        <name val="Calibri"/>
        <scheme val="minor"/>
      </font>
      <numFmt numFmtId="21" formatCode="dd\-mmm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81" sId="2">
    <nc r="H1828" t="inlineStr">
      <is>
        <t>[DANGÉ]</t>
      </is>
    </nc>
  </rcc>
  <rcc rId="4382" sId="2">
    <nc r="H1827" t="inlineStr">
      <is>
        <t>600 KG [PLOUÉDERN] / 1050 KG [DANGÉ]</t>
      </is>
    </nc>
  </rcc>
  <rcc rId="4383" sId="2">
    <nc r="H1825" t="inlineStr">
      <is>
        <t>[DANGÉ]</t>
      </is>
    </nc>
  </rcc>
  <rcc rId="4384" sId="2">
    <nc r="H1823" t="inlineStr">
      <is>
        <t>[VAYRES]</t>
      </is>
    </nc>
  </rcc>
  <rcc rId="4385" sId="2">
    <nc r="H1824" t="inlineStr">
      <is>
        <t>[VAYRES]</t>
      </is>
    </nc>
  </rcc>
  <rcc rId="4386" sId="2">
    <nc r="H1829" t="inlineStr">
      <is>
        <t>[VAYRES]</t>
      </is>
    </nc>
  </rcc>
  <rcc rId="4387" sId="2">
    <nc r="H1830" t="inlineStr">
      <is>
        <t>[VAYRES]</t>
      </is>
    </nc>
  </rcc>
  <rcc rId="4388" sId="2">
    <nc r="H1832" t="inlineStr">
      <is>
        <t>[VAYRES]</t>
      </is>
    </nc>
  </rcc>
  <rcc rId="4389" sId="2">
    <nc r="H1844" t="inlineStr">
      <is>
        <t>[VAYRES]</t>
      </is>
    </nc>
  </rcc>
  <rcc rId="4390" sId="2">
    <nc r="H1845" t="inlineStr">
      <is>
        <t>[VAYRES]</t>
      </is>
    </nc>
  </rcc>
  <rcc rId="4391" sId="2">
    <nc r="H1846" t="inlineStr">
      <is>
        <t>[VAYRES]</t>
      </is>
    </nc>
  </rcc>
  <rfmt sheetId="2" sqref="A1826" start="0" length="0">
    <dxf>
      <border outline="0">
        <top/>
      </border>
    </dxf>
  </rfmt>
  <rfmt sheetId="2" sqref="B1826" start="0" length="0">
    <dxf>
      <font>
        <b/>
        <sz val="12"/>
        <name val="MS Sans Serif"/>
      </font>
      <fill>
        <patternFill>
          <bgColor theme="0"/>
        </patternFill>
      </fill>
      <border outline="0">
        <top/>
      </border>
    </dxf>
  </rfmt>
  <rfmt sheetId="2" sqref="C1826" start="0" length="0">
    <dxf>
      <font>
        <b/>
        <sz val="12"/>
        <color rgb="FF000000"/>
        <name val="Verdana"/>
      </font>
      <fill>
        <patternFill>
          <bgColor theme="0"/>
        </patternFill>
      </fill>
      <alignment wrapText="0"/>
      <border outline="0">
        <top/>
      </border>
    </dxf>
  </rfmt>
  <rfmt sheetId="2" sqref="D1826" start="0" length="0">
    <dxf>
      <font>
        <b/>
        <sz val="26"/>
        <color rgb="FF000000"/>
        <name val="MS Sans Serif"/>
      </font>
      <fill>
        <patternFill>
          <bgColor theme="0"/>
        </patternFill>
      </fill>
      <alignment wrapText="0"/>
      <border outline="0">
        <top/>
      </border>
    </dxf>
  </rfmt>
  <rfmt sheetId="2" sqref="E1826" start="0" length="0">
    <dxf>
      <font>
        <sz val="12"/>
        <color rgb="FF000000"/>
        <name val="MS Sans Serif"/>
      </font>
      <fill>
        <patternFill>
          <bgColor theme="0"/>
        </patternFill>
      </fill>
      <alignment wrapText="0"/>
      <border outline="0">
        <top/>
      </border>
    </dxf>
  </rfmt>
  <rfmt sheetId="2" sqref="F1826" start="0" length="0">
    <dxf>
      <font>
        <sz val="12"/>
        <color indexed="10"/>
        <name val="MS Sans Serif"/>
        <scheme val="minor"/>
      </font>
      <numFmt numFmtId="0" formatCode="General"/>
      <fill>
        <patternFill patternType="solid">
          <bgColor theme="0"/>
        </patternFill>
      </fill>
      <alignment wrapText="0"/>
      <border outline="0">
        <top/>
      </border>
    </dxf>
  </rfmt>
  <rfmt sheetId="2" sqref="G1826" start="0" length="0">
    <dxf>
      <font>
        <b val="0"/>
        <sz val="12"/>
        <name val="MS Sans Serif"/>
      </font>
      <fill>
        <patternFill patternType="solid">
          <bgColor indexed="13"/>
        </patternFill>
      </fill>
      <border outline="0">
        <top/>
      </border>
    </dxf>
  </rfmt>
  <rfmt sheetId="2" sqref="H1826" start="0" length="0">
    <dxf>
      <numFmt numFmtId="0" formatCode="General"/>
      <border outline="0">
        <top/>
      </border>
    </dxf>
  </rfmt>
  <rfmt sheetId="2" sqref="A1831" start="0" length="0">
    <dxf>
      <border outline="0">
        <top/>
      </border>
    </dxf>
  </rfmt>
  <rfmt sheetId="2" sqref="B1831" start="0" length="0">
    <dxf>
      <font>
        <b/>
        <sz val="12"/>
        <name val="MS Sans Serif"/>
      </font>
      <fill>
        <patternFill>
          <bgColor theme="0"/>
        </patternFill>
      </fill>
      <border outline="0">
        <top/>
      </border>
    </dxf>
  </rfmt>
  <rfmt sheetId="2" sqref="C1831" start="0" length="0">
    <dxf>
      <font>
        <b/>
        <sz val="12"/>
        <color rgb="FF000000"/>
        <name val="Verdana"/>
      </font>
      <fill>
        <patternFill>
          <bgColor theme="0"/>
        </patternFill>
      </fill>
      <alignment wrapText="0"/>
      <border outline="0">
        <top/>
      </border>
    </dxf>
  </rfmt>
  <rfmt sheetId="2" sqref="D1831" start="0" length="0">
    <dxf>
      <font>
        <b/>
        <sz val="26"/>
        <color rgb="FF000000"/>
        <name val="MS Sans Serif"/>
      </font>
      <fill>
        <patternFill>
          <bgColor theme="0"/>
        </patternFill>
      </fill>
      <alignment wrapText="0"/>
      <border outline="0">
        <top/>
      </border>
    </dxf>
  </rfmt>
  <rfmt sheetId="2" sqref="E1831" start="0" length="0">
    <dxf>
      <font>
        <sz val="12"/>
        <color rgb="FF000000"/>
        <name val="MS Sans Serif"/>
      </font>
      <fill>
        <patternFill>
          <bgColor theme="0"/>
        </patternFill>
      </fill>
      <alignment wrapText="0"/>
      <border outline="0">
        <top/>
      </border>
    </dxf>
  </rfmt>
  <rfmt sheetId="2" sqref="F1831" start="0" length="0">
    <dxf>
      <font>
        <sz val="12"/>
        <color indexed="10"/>
        <name val="MS Sans Serif"/>
        <scheme val="minor"/>
      </font>
      <numFmt numFmtId="0" formatCode="General"/>
      <fill>
        <patternFill patternType="solid">
          <bgColor theme="0"/>
        </patternFill>
      </fill>
      <alignment wrapText="0"/>
      <border outline="0">
        <top/>
      </border>
    </dxf>
  </rfmt>
  <rfmt sheetId="2" sqref="G1831" start="0" length="0">
    <dxf>
      <font>
        <b val="0"/>
        <sz val="12"/>
        <name val="MS Sans Serif"/>
      </font>
      <fill>
        <patternFill patternType="solid">
          <bgColor indexed="13"/>
        </patternFill>
      </fill>
      <border outline="0">
        <top/>
      </border>
    </dxf>
  </rfmt>
  <rfmt sheetId="2" sqref="H1831" start="0" length="0">
    <dxf>
      <numFmt numFmtId="0" formatCode="General"/>
      <border outline="0">
        <top/>
      </border>
    </dxf>
  </rfmt>
  <rfmt sheetId="2" sqref="A1838" start="0" length="0">
    <dxf>
      <border outline="0">
        <top/>
      </border>
    </dxf>
  </rfmt>
  <rfmt sheetId="2" sqref="B1838" start="0" length="0">
    <dxf>
      <font>
        <b/>
        <sz val="12"/>
        <name val="MS Sans Serif"/>
      </font>
      <fill>
        <patternFill>
          <bgColor theme="0"/>
        </patternFill>
      </fill>
      <border outline="0">
        <top/>
      </border>
    </dxf>
  </rfmt>
  <rfmt sheetId="2" sqref="C1838" start="0" length="0">
    <dxf>
      <font>
        <b/>
        <sz val="12"/>
        <color rgb="FF000000"/>
        <name val="Verdana"/>
      </font>
      <fill>
        <patternFill>
          <bgColor theme="0"/>
        </patternFill>
      </fill>
      <alignment wrapText="0"/>
      <border outline="0">
        <top/>
      </border>
    </dxf>
  </rfmt>
  <rfmt sheetId="2" sqref="D1838" start="0" length="0">
    <dxf>
      <font>
        <b/>
        <sz val="26"/>
        <color rgb="FF000000"/>
        <name val="MS Sans Serif"/>
      </font>
      <fill>
        <patternFill>
          <bgColor theme="0"/>
        </patternFill>
      </fill>
      <alignment wrapText="0"/>
      <border outline="0">
        <top/>
      </border>
    </dxf>
  </rfmt>
  <rfmt sheetId="2" sqref="E1838" start="0" length="0">
    <dxf>
      <font>
        <sz val="12"/>
        <color rgb="FF000000"/>
        <name val="MS Sans Serif"/>
      </font>
      <fill>
        <patternFill>
          <bgColor theme="0"/>
        </patternFill>
      </fill>
      <alignment wrapText="0"/>
      <border outline="0">
        <top/>
      </border>
    </dxf>
  </rfmt>
  <rfmt sheetId="2" sqref="F1838" start="0" length="0">
    <dxf>
      <font>
        <sz val="12"/>
        <color indexed="10"/>
        <name val="MS Sans Serif"/>
        <scheme val="minor"/>
      </font>
      <numFmt numFmtId="0" formatCode="General"/>
      <fill>
        <patternFill patternType="solid">
          <bgColor theme="0"/>
        </patternFill>
      </fill>
      <alignment wrapText="0"/>
      <border outline="0">
        <top/>
      </border>
    </dxf>
  </rfmt>
  <rfmt sheetId="2" sqref="G1838" start="0" length="0">
    <dxf>
      <font>
        <b val="0"/>
        <sz val="12"/>
        <name val="MS Sans Serif"/>
      </font>
      <fill>
        <patternFill patternType="solid">
          <bgColor indexed="13"/>
        </patternFill>
      </fill>
      <border outline="0">
        <top/>
      </border>
    </dxf>
  </rfmt>
  <rfmt sheetId="2" sqref="H1838" start="0" length="0">
    <dxf>
      <numFmt numFmtId="0" formatCode="General"/>
      <border outline="0">
        <top/>
      </border>
    </dxf>
  </rfmt>
  <rfmt sheetId="2" sqref="A1847" start="0" length="0">
    <dxf>
      <border outline="0">
        <top/>
      </border>
    </dxf>
  </rfmt>
  <rfmt sheetId="2" sqref="B1847" start="0" length="0">
    <dxf>
      <font>
        <b/>
        <sz val="12"/>
        <name val="MS Sans Serif"/>
      </font>
      <fill>
        <patternFill>
          <bgColor theme="0"/>
        </patternFill>
      </fill>
      <border outline="0">
        <top/>
      </border>
    </dxf>
  </rfmt>
  <rfmt sheetId="2" sqref="C1847" start="0" length="0">
    <dxf>
      <font>
        <b/>
        <sz val="12"/>
        <color rgb="FF000000"/>
        <name val="Verdana"/>
      </font>
      <fill>
        <patternFill>
          <bgColor theme="0"/>
        </patternFill>
      </fill>
      <alignment wrapText="0"/>
      <border outline="0">
        <top/>
      </border>
    </dxf>
  </rfmt>
  <rfmt sheetId="2" sqref="D1847" start="0" length="0">
    <dxf>
      <font>
        <b/>
        <sz val="26"/>
        <color rgb="FF000000"/>
        <name val="MS Sans Serif"/>
      </font>
      <fill>
        <patternFill>
          <bgColor theme="0"/>
        </patternFill>
      </fill>
      <alignment wrapText="0"/>
      <border outline="0">
        <top/>
      </border>
    </dxf>
  </rfmt>
  <rfmt sheetId="2" sqref="E1847" start="0" length="0">
    <dxf>
      <font>
        <sz val="12"/>
        <color rgb="FF000000"/>
        <name val="MS Sans Serif"/>
      </font>
      <fill>
        <patternFill>
          <bgColor theme="0"/>
        </patternFill>
      </fill>
      <alignment wrapText="0"/>
      <border outline="0">
        <top/>
      </border>
    </dxf>
  </rfmt>
  <rfmt sheetId="2" sqref="F1847" start="0" length="0">
    <dxf>
      <font>
        <sz val="12"/>
        <color indexed="10"/>
        <name val="MS Sans Serif"/>
        <scheme val="minor"/>
      </font>
      <numFmt numFmtId="0" formatCode="General"/>
      <fill>
        <patternFill patternType="solid">
          <bgColor theme="0"/>
        </patternFill>
      </fill>
      <alignment wrapText="0"/>
      <border outline="0">
        <top/>
      </border>
    </dxf>
  </rfmt>
  <rfmt sheetId="2" sqref="G1847" start="0" length="0">
    <dxf>
      <font>
        <b val="0"/>
        <sz val="12"/>
        <name val="MS Sans Serif"/>
      </font>
      <fill>
        <patternFill patternType="solid">
          <bgColor indexed="13"/>
        </patternFill>
      </fill>
      <border outline="0">
        <top/>
      </border>
    </dxf>
  </rfmt>
  <rfmt sheetId="2" sqref="H1847" start="0" length="0">
    <dxf>
      <numFmt numFmtId="0" formatCode="General"/>
      <border outline="0">
        <top/>
      </border>
    </dxf>
  </rfmt>
  <rcc rId="4392" sId="2">
    <nc r="D1847" t="inlineStr">
      <is>
        <t>Vendredi</t>
      </is>
    </nc>
  </rcc>
  <rcc rId="4393" sId="2">
    <nc r="D1838" t="inlineStr">
      <is>
        <t>Jeudi</t>
      </is>
    </nc>
  </rcc>
  <rcc rId="4394" sId="2">
    <nc r="D1831" t="inlineStr">
      <is>
        <t>Mercredi</t>
      </is>
    </nc>
  </rcc>
  <rcc rId="4395" sId="2">
    <nc r="D1826" t="inlineStr">
      <is>
        <t>Mardi</t>
      </is>
    </nc>
  </rcc>
  <rcc rId="4396" sId="2">
    <nc r="G1822">
      <f>IFERROR(IF(ISERROR(SEARCH("dfgg",$B1821)),IF(H1822="",G1821+ROUNDUP(VLOOKUP(D1822,Feuil2!$B$2:$C$250,2,FALSE)*6,0)/6/24,G1821+ROUNDUP(VLOOKUP(D1822,Feuil2!$B$2:$C$250,2,FALSE)*6,0)/6/24+$I$1),G1821+(11/12/24)),"")</f>
    </nc>
  </rcc>
  <rcc rId="4397" sId="3">
    <nc r="B209">
      <v>22000699</v>
    </nc>
  </rcc>
  <rcc rId="4398" sId="3">
    <nc r="C209">
      <v>2.5</v>
    </nc>
  </rcc>
  <rcc rId="4399" sId="2">
    <nc r="G1827">
      <f>IFERROR(IF(ISERROR(SEARCH("dfgg",$B1826)),IF(H1827="",G1826+ROUNDUP(VLOOKUP(D1827,Feuil2!$B$2:$C$250,2,FALSE)*6,0)/6/24,G1826+ROUNDUP(VLOOKUP(D1827,Feuil2!$B$2:$C$250,2,FALSE)*6,0)/6/24+$I$1),G1826+(11/12/24)),"")</f>
    </nc>
  </rcc>
  <rcc rId="4400" sId="2">
    <nc r="G1828">
      <f>IFERROR(IF(ISERROR(SEARCH("dfgg",$B1827)),IF(H1828="",G1827+ROUNDUP(VLOOKUP(D1828,Feuil2!$B$2:$C$250,2,FALSE)*6,0)/6/24,G1827+ROUNDUP(VLOOKUP(D1828,Feuil2!$B$2:$C$250,2,FALSE)*6,0)/6/24+$I$1),G1827+(11/12/24)),"")</f>
    </nc>
  </rcc>
  <rcc rId="4401" sId="2">
    <nc r="G1832">
      <f>IFERROR(IF(ISERROR(SEARCH("dfgg",$B1831)),IF(H1832="",G1831+ROUNDUP(VLOOKUP(D1832,Feuil2!$B$2:$C$250,2,FALSE)*6,0)/6/24,G1831+ROUNDUP(VLOOKUP(D1832,Feuil2!$B$2:$C$250,2,FALSE)*6,0)/6/24+$I$1),G1831+(11/12/24)),"")</f>
    </nc>
  </rcc>
  <rcc rId="4402" sId="2">
    <nc r="G1834">
      <f>IFERROR(IF(ISERROR(SEARCH("dfgg",$B1833)),IF(H1834="",G1833+ROUNDUP(VLOOKUP(D1834,Feuil2!$B$2:$C$250,2,FALSE)*6,0)/6/24,G1833+ROUNDUP(VLOOKUP(D1834,Feuil2!$B$2:$C$250,2,FALSE)*6,0)/6/24+$I$1),G1833+(11/12/24)),"")</f>
    </nc>
  </rcc>
  <rcc rId="4403" sId="2">
    <nc r="G1836">
      <f>IFERROR(IF(ISERROR(SEARCH("dfgg",$B1835)),IF(H1836="",G1835+ROUNDUP(VLOOKUP(D1836,Feuil2!$B$2:$C$250,2,FALSE)*6,0)/6/24,G1835+ROUNDUP(VLOOKUP(D1836,Feuil2!$B$2:$C$250,2,FALSE)*6,0)/6/24+$I$1),G1835+(11/12/24)),"")</f>
    </nc>
  </rcc>
  <rcc rId="4404" sId="3">
    <nc r="B210">
      <v>22000685</v>
    </nc>
  </rcc>
  <rcc rId="4405" sId="3">
    <nc r="C210">
      <v>2.5</v>
    </nc>
  </rcc>
  <rcc rId="4406" sId="2">
    <nc r="G1845">
      <f>IFERROR(IF(ISERROR(SEARCH("dfgg",$B1844)),IF(H1845="",G1844+ROUNDUP(VLOOKUP(D1845,Feuil2!$B$2:$C$250,2,FALSE)*6,0)/6/24,G1844+ROUNDUP(VLOOKUP(D1845,Feuil2!$B$2:$C$250,2,FALSE)*6,0)/6/24+$I$1),G1844+(11/12/24)),"")</f>
    </nc>
  </rcc>
  <rcc rId="4407" sId="2">
    <nc r="G1846">
      <f>IFERROR(IF(ISERROR(SEARCH("dfgg",$B1845)),IF(H1846="",G1845+ROUNDUP(VLOOKUP(D1846,Feuil2!$B$2:$C$250,2,FALSE)*6,0)/6/24,G1845+ROUNDUP(VLOOKUP(D1846,Feuil2!$B$2:$C$250,2,FALSE)*6,0)/6/24+$I$1),G1845+(11/12/24)),"")</f>
    </nc>
  </rcc>
  <rrc rId="4408" sId="2" ref="A1823:XFD1823" action="insertRow">
    <undo index="65535" exp="area" ref3D="1" dr="$F$1:$F$1048576" dn="Z_F75A0FC8_0A1B_4DE0_9A32_5143F6752B3E_.wvu.Cols" sId="2"/>
  </rrc>
  <rfmt sheetId="2" sqref="B1823" start="0" length="0">
    <dxf>
      <font>
        <b/>
        <sz val="12"/>
        <color rgb="FFFF0000"/>
        <name val="MS Sans Serif"/>
      </font>
      <fill>
        <patternFill>
          <bgColor theme="4" tint="0.59999389629810485"/>
        </patternFill>
      </fill>
    </dxf>
  </rfmt>
  <rfmt sheetId="2" sqref="C1823" start="0" length="0">
    <dxf>
      <fill>
        <patternFill>
          <bgColor theme="4" tint="0.59999389629810485"/>
        </patternFill>
      </fill>
      <border outline="0">
        <bottom/>
      </border>
    </dxf>
  </rfmt>
  <rcc rId="4409" sId="2" odxf="1" dxf="1">
    <nc r="D1823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  <border outline="0">
        <bottom/>
      </border>
    </ndxf>
  </rcc>
  <rfmt sheetId="2" sqref="E1823" start="0" length="0">
    <dxf>
      <fill>
        <patternFill>
          <bgColor theme="4" tint="0.59999389629810485"/>
        </patternFill>
      </fill>
      <border outline="0">
        <bottom/>
      </border>
    </dxf>
  </rfmt>
  <rfmt sheetId="2" sqref="F1823" start="0" length="0">
    <dxf>
      <fill>
        <patternFill patternType="solid">
          <bgColor theme="4" tint="0.59999389629810485"/>
        </patternFill>
      </fill>
      <border outline="0">
        <bottom/>
      </border>
    </dxf>
  </rfmt>
  <rfmt sheetId="2" sqref="H1823" start="0" length="0">
    <dxf>
      <numFmt numFmtId="0" formatCode="General"/>
    </dxf>
  </rfmt>
  <rcc rId="4410" sId="2">
    <nc r="J1823" t="inlineStr">
      <is>
        <t/>
      </is>
    </nc>
  </rcc>
  <rcc rId="4411" sId="2">
    <nc r="K1823" t="inlineStr">
      <is>
        <t/>
      </is>
    </nc>
  </rcc>
  <rfmt sheetId="2" sqref="L1823" start="0" length="0">
    <dxf>
      <numFmt numFmtId="19" formatCode="dd/mm/yyyy"/>
    </dxf>
  </rfmt>
  <rrc rId="4412" sId="2" ref="A1825:XFD1825" action="insertRow">
    <undo index="65535" exp="area" ref3D="1" dr="$F$1:$F$1048576" dn="Z_F75A0FC8_0A1B_4DE0_9A32_5143F6752B3E_.wvu.Cols" sId="2"/>
  </rrc>
  <rfmt sheetId="2" sqref="B1825" start="0" length="0">
    <dxf>
      <font>
        <b/>
        <sz val="12"/>
        <color rgb="FFFF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C1825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cc rId="4413" sId="2" odxf="1" dxf="1">
    <nc r="D1825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odxf>
    <n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ndxf>
  </rcc>
  <rfmt sheetId="2" sqref="E1825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F1825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  <border outline="0">
        <bottom/>
      </border>
    </dxf>
  </rfmt>
  <rcc rId="4414" sId="2">
    <nc r="G1823">
      <f>IFERROR(IF(ISERROR(SEARCH("dfgg",$B1822)),IF(H1823="",G1822+ROUNDUP(VLOOKUP(D1823,Feuil2!$B$2:$C$250,2,FALSE)*6,0)/6/24,G1822+ROUNDUP(VLOOKUP(D1823,Feuil2!$B$2:$C$250,2,FALSE)*6,0)/6/24+$I$1),G1822+(11/12/24)),"")</f>
    </nc>
  </rcc>
  <rcc rId="4415" sId="2">
    <nc r="G1824">
      <f>IFERROR(IF(ISERROR(SEARCH("dfgg",$B1823)),IF(H1824="",G1823+ROUNDUP(VLOOKUP(D1824,Feuil2!$B$2:$C$250,2,FALSE)*6,0)/6/24,G1823+ROUNDUP(VLOOKUP(D1824,Feuil2!$B$2:$C$250,2,FALSE)*6,0)/6/24+$I$1),G1823+(11/12/24)),"")</f>
    </nc>
  </rcc>
  <rcc rId="4416" sId="2">
    <nc r="G1825">
      <f>IFERROR(IF(ISERROR(SEARCH("dfgg",$B1824)),IF(H1825="",G1824+ROUNDUP(VLOOKUP(D1825,Feuil2!$B$2:$C$250,2,FALSE)*6,0)/6/24,G1824+ROUNDUP(VLOOKUP(D1825,Feuil2!$B$2:$C$250,2,FALSE)*6,0)/6/24+$I$1),G1824+(11/12/24)),"")</f>
    </nc>
  </rcc>
  <rcc rId="4417" sId="2">
    <nc r="G1826">
      <f>IFERROR(IF(ISERROR(SEARCH("dfgg",$B1825)),IF(H1826="",G1825+ROUNDUP(VLOOKUP(D1826,Feuil2!$B$2:$C$250,2,FALSE)*6,0)/6/24,G1825+ROUNDUP(VLOOKUP(D1826,Feuil2!$B$2:$C$250,2,FALSE)*6,0)/6/24+$I$1),G1825+(11/12/24)),"")</f>
    </nc>
  </rcc>
  <rcc rId="4418" sId="2">
    <nc r="G1827">
      <f>IFERROR(IF(ISERROR(SEARCH("dfgg",$B1826)),IF(H1827="",G1826+ROUNDUP(VLOOKUP(D1827,Feuil2!$B$2:$C$250,2,FALSE)*6,0)/6/24,G1826+ROUNDUP(VLOOKUP(D1827,Feuil2!$B$2:$C$250,2,FALSE)*6,0)/6/24+$I$1),G1826+(11/12/24)),"")</f>
    </nc>
  </rcc>
  <rcc rId="4419" sId="2" numFmtId="23">
    <nc r="G1828">
      <v>43704.208333333336</v>
    </nc>
  </rcc>
  <rrc rId="4420" sId="2" ref="A1831:XFD1831" action="insertRow">
    <undo index="65535" exp="area" ref3D="1" dr="$F$1:$F$1048576" dn="Z_F75A0FC8_0A1B_4DE0_9A32_5143F6752B3E_.wvu.Cols" sId="2"/>
  </rrc>
  <rfmt sheetId="2" sqref="B1831" start="0" length="0">
    <dxf>
      <font>
        <b/>
        <sz val="12"/>
        <color rgb="FFFF0000"/>
        <name val="MS Sans Serif"/>
      </font>
      <fill>
        <patternFill>
          <bgColor theme="4" tint="0.59999389629810485"/>
        </patternFill>
      </fill>
    </dxf>
  </rfmt>
  <rfmt sheetId="2" sqref="C1831" start="0" length="0">
    <dxf>
      <fill>
        <patternFill>
          <bgColor theme="4" tint="0.59999389629810485"/>
        </patternFill>
      </fill>
      <border outline="0">
        <bottom/>
      </border>
    </dxf>
  </rfmt>
  <rcc rId="4421" sId="2" odxf="1" dxf="1">
    <nc r="D1831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  <border outline="0">
        <bottom/>
      </border>
    </ndxf>
  </rcc>
  <rfmt sheetId="2" sqref="E1831" start="0" length="0">
    <dxf>
      <fill>
        <patternFill>
          <bgColor theme="4" tint="0.59999389629810485"/>
        </patternFill>
      </fill>
      <border outline="0">
        <bottom/>
      </border>
    </dxf>
  </rfmt>
  <rfmt sheetId="2" sqref="F1831" start="0" length="0">
    <dxf>
      <fill>
        <patternFill patternType="solid">
          <bgColor theme="4" tint="0.59999389629810485"/>
        </patternFill>
      </fill>
      <border outline="0">
        <bottom/>
      </border>
    </dxf>
  </rfmt>
  <rfmt sheetId="2" sqref="H1831" start="0" length="0">
    <dxf>
      <numFmt numFmtId="0" formatCode="General"/>
    </dxf>
  </rfmt>
  <rcc rId="4422" sId="2">
    <nc r="J1831" t="inlineStr">
      <is>
        <t/>
      </is>
    </nc>
  </rcc>
  <rcc rId="4423" sId="2">
    <nc r="K1831" t="inlineStr">
      <is>
        <t/>
      </is>
    </nc>
  </rcc>
  <rfmt sheetId="2" sqref="L1831" start="0" length="0">
    <dxf>
      <numFmt numFmtId="19" formatCode="dd/mm/yyyy"/>
    </dxf>
  </rfmt>
  <rrc rId="4424" sId="2" ref="A1833:XFD1833" action="insertRow">
    <undo index="65535" exp="area" ref3D="1" dr="$F$1:$F$1048576" dn="Z_F75A0FC8_0A1B_4DE0_9A32_5143F6752B3E_.wvu.Cols" sId="2"/>
  </rrc>
  <rfmt sheetId="2" sqref="B1833" start="0" length="0">
    <dxf>
      <font>
        <b/>
        <sz val="12"/>
        <color rgb="FFFF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C1833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cc rId="4425" sId="2" odxf="1" dxf="1">
    <nc r="D1833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odxf>
    <n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ndxf>
  </rcc>
  <rfmt sheetId="2" sqref="E1833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F1833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  <border outline="0">
        <bottom/>
      </border>
    </dxf>
  </rfmt>
  <rcc rId="4426" sId="2">
    <nc r="G1831">
      <f>IFERROR(IF(ISERROR(SEARCH("dfgg",$B1830)),IF(H1831="",G1830+ROUNDUP(VLOOKUP(D1831,Feuil2!$B$2:$C$250,2,FALSE)*6,0)/6/24,G1830+ROUNDUP(VLOOKUP(D1831,Feuil2!$B$2:$C$250,2,FALSE)*6,0)/6/24+$I$1),G1830+(11/12/24)),"")</f>
    </nc>
  </rcc>
  <rcc rId="4427" sId="2">
    <nc r="G1832">
      <f>IFERROR(IF(ISERROR(SEARCH("dfgg",$B1831)),IF(H1832="",G1831+ROUNDUP(VLOOKUP(D1832,Feuil2!$B$2:$C$250,2,FALSE)*6,0)/6/24,G1831+ROUNDUP(VLOOKUP(D1832,Feuil2!$B$2:$C$250,2,FALSE)*6,0)/6/24+$I$1),G1831+(11/12/24)),"")</f>
    </nc>
  </rcc>
  <rcc rId="4428" sId="2">
    <nc r="G1833">
      <f>IFERROR(IF(ISERROR(SEARCH("dfgg",$B1832)),IF(H1833="",G1832+ROUNDUP(VLOOKUP(D1833,Feuil2!$B$2:$C$250,2,FALSE)*6,0)/6/24,G1832+ROUNDUP(VLOOKUP(D1833,Feuil2!$B$2:$C$250,2,FALSE)*6,0)/6/24+$I$1),G1832+(11/12/24)),"")</f>
    </nc>
  </rcc>
  <rcc rId="4429" sId="2">
    <nc r="G1834">
      <f>IFERROR(IF(ISERROR(SEARCH("dfgg",$B1833)),IF(H1834="",G1833+ROUNDUP(VLOOKUP(D1834,Feuil2!$B$2:$C$250,2,FALSE)*6,0)/6/24,G1833+ROUNDUP(VLOOKUP(D1834,Feuil2!$B$2:$C$250,2,FALSE)*6,0)/6/24+$I$1),G1833+(11/12/24)),"")</f>
    </nc>
  </rcc>
  <rcc rId="4430" sId="2" numFmtId="23">
    <nc r="G1835">
      <v>43705.208333333336</v>
    </nc>
  </rcc>
  <rrc rId="4431" sId="2" ref="A1839:XFD1839" action="insertRow">
    <undo index="65535" exp="area" ref3D="1" dr="$F$1:$F$1048576" dn="Z_F75A0FC8_0A1B_4DE0_9A32_5143F6752B3E_.wvu.Cols" sId="2"/>
  </rrc>
  <rfmt sheetId="2" sqref="B1839" start="0" length="0">
    <dxf>
      <font>
        <b/>
        <sz val="12"/>
        <color rgb="FFFF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C1839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cc rId="4432" sId="2" odxf="1" dxf="1">
    <nc r="D1839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odxf>
    <n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ndxf>
  </rcc>
  <rfmt sheetId="2" sqref="E1839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F1839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  <border outline="0">
        <bottom/>
      </border>
    </dxf>
  </rfmt>
  <rcc rId="4433" sId="2">
    <nc r="G1839">
      <f>IFERROR(IF(ISERROR(SEARCH("dfgg",$B1838)),IF(H1839="",G1838+ROUNDUP(VLOOKUP(D1839,Feuil2!$B$2:$C$250,2,FALSE)*6,0)/6/24,G1838+ROUNDUP(VLOOKUP(D1839,Feuil2!$B$2:$C$250,2,FALSE)*6,0)/6/24+$I$1),G1838+(11/12/24)),"")</f>
    </nc>
  </rcc>
  <rrc rId="4434" sId="2" ref="A1840:XFD1840" action="insertRow">
    <undo index="65535" exp="area" ref3D="1" dr="$F$1:$F$1048576" dn="Z_F75A0FC8_0A1B_4DE0_9A32_5143F6752B3E_.wvu.Cols" sId="2"/>
  </rrc>
  <rcc rId="4435" sId="2" odxf="1" dxf="1">
    <nc r="B1840" t="inlineStr">
      <is>
        <t>SCE Mangu-Passion C3 PALL/0360</t>
      </is>
    </nc>
    <odxf>
      <font>
        <b/>
        <sz val="12"/>
        <color rgb="FFFF0000"/>
        <name val="Verdana"/>
      </font>
      <fill>
        <patternFill>
          <bgColor theme="9" tint="0.59999389629810485"/>
        </patternFill>
      </fill>
      <border outline="0">
        <bottom/>
      </border>
    </odxf>
    <ndxf>
      <font>
        <b val="0"/>
        <sz val="12"/>
        <color rgb="FFFF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ndxf>
  </rcc>
  <rcc rId="4436" sId="2" odxf="1" dxf="1">
    <nc r="C1840">
      <v>3313678</v>
    </nc>
    <o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odxf>
    <ndxf>
      <font>
        <b val="0"/>
        <sz val="12"/>
        <color rgb="FF000000"/>
        <name val="Verdana"/>
      </font>
      <fill>
        <patternFill>
          <bgColor rgb="FFFFC000"/>
        </patternFill>
      </fill>
      <border outline="0">
        <bottom style="thin">
          <color indexed="64"/>
        </bottom>
      </border>
    </ndxf>
  </rcc>
  <rcc rId="4437" sId="2" odxf="1" dxf="1">
    <nc r="D1840">
      <v>22000121</v>
    </nc>
    <o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odxf>
    <n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ndxf>
  </rcc>
  <rcc rId="4438" sId="2" odxf="1" dxf="1">
    <nc r="E1840">
      <v>1450</v>
    </nc>
    <o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odxf>
    <n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ndxf>
  </rcc>
  <rfmt sheetId="2" sqref="F1840" start="0" length="0">
    <dxf>
      <font>
        <b val="0"/>
        <sz val="12"/>
        <color indexed="10"/>
        <name val="Calibri"/>
        <scheme val="minor"/>
      </font>
      <fill>
        <patternFill patternType="none">
          <bgColor indexed="65"/>
        </patternFill>
      </fill>
      <border outline="0">
        <bottom style="thin">
          <color indexed="64"/>
        </bottom>
      </border>
    </dxf>
  </rfmt>
  <rcc rId="4439" sId="2">
    <nc r="G1840">
      <f>IFERROR(IF(ISERROR(SEARCH("dfgg",$B1839)),IF(H1840="",G1839+ROUNDUP(VLOOKUP(D1840,Feuil2!$B$2:$C$250,2,FALSE)*6,0)/6/24,G1839+ROUNDUP(VLOOKUP(D1840,Feuil2!$B$2:$C$250,2,FALSE)*6,0)/6/24+$I$1),G1839+(11/12/24)),"")</f>
    </nc>
  </rcc>
  <rcc rId="4440" sId="2">
    <nc r="H1840" t="inlineStr">
      <is>
        <t>[VAYRES]</t>
      </is>
    </nc>
  </rcc>
  <rcc rId="4441" sId="2">
    <nc r="J1840" t="inlineStr">
      <is>
        <t>05.09.2019</t>
      </is>
    </nc>
  </rcc>
  <rcc rId="4442" sId="2">
    <nc r="K1840" t="inlineStr">
      <is>
        <t>VA001</t>
      </is>
    </nc>
  </rcc>
  <rrc rId="4443" sId="2" ref="A1836:XFD1836" action="deleteRow">
    <undo index="45" exp="ref" v="1" dr="G1836" r="G1837" sId="2"/>
    <undo index="25" exp="ref" v="1" dr="G1836" r="G1837" sId="2"/>
    <undo index="9" exp="ref" v="1" dr="G1836" r="G1837" sId="2"/>
    <undo index="1" exp="ref" v="1" dr="$B1836" r="G1837" sId="2"/>
    <undo index="65535" exp="area" ref3D="1" dr="$F$1:$F$1048576" dn="Z_F75A0FC8_0A1B_4DE0_9A32_5143F6752B3E_.wvu.Cols" sId="2"/>
    <rfmt sheetId="2" xfDxf="1" sqref="A1836:XFD1836" start="0" length="0">
      <dxf>
        <alignment horizontal="center" vertical="center"/>
      </dxf>
    </rfmt>
    <rfmt sheetId="2" sqref="A183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836" t="inlineStr">
        <is>
          <t>SCE Mangu-Passion C3 PALL/0360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C1836">
        <v>3313678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D1836">
        <v>22000121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E1836">
        <v>1450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fmt sheetId="2" sqref="F183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836">
        <f>IFERROR(IF(ISERROR(SEARCH("dfgg",$B1835)),IF(H1836="",G1835+ROUNDUP(VLOOKUP(D1836,Feuil2!$B$2:$C$250,2,FALSE)*6,0)/6/24,G1835+ROUNDUP(VLOOKUP(D1836,Feuil2!$B$2:$C$250,2,FALSE)*6,0)/6/24+$I$1),G1835+(11/12/24)),"")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1836" t="inlineStr">
        <is>
          <t>[VAYRES]</t>
        </is>
      </nc>
      <n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1836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1836" t="inlineStr">
        <is>
          <t>05.09.2019</t>
        </is>
      </nc>
      <ndxf>
        <numFmt numFmtId="167" formatCode="dd\.mm\.yyyy;@"/>
      </ndxf>
    </rcc>
    <rcc rId="0" sId="2">
      <nc r="K1836" t="inlineStr">
        <is>
          <t>VA001</t>
        </is>
      </nc>
    </rcc>
  </rrc>
  <rcc rId="4444" sId="2">
    <nc r="G1836">
      <f>IFERROR(IF(ISERROR(SEARCH("dfgg",$B1835)),IF(H1836="",G1835+ROUNDUP(VLOOKUP(D1836,Feuil2!$B$2:$C$250,2,FALSE)*6,0)/6/24,G1835+ROUNDUP(VLOOKUP(D1836,Feuil2!$B$2:$C$250,2,FALSE)*6,0)/6/24+$I$1),G1835+(11/12/24)),"")</f>
    </nc>
  </rcc>
  <rrc rId="4445" sId="2" ref="A1844:XFD1846" action="insertRow">
    <undo index="65535" exp="area" ref3D="1" dr="$F$1:$F$1048576" dn="Z_F75A0FC8_0A1B_4DE0_9A32_5143F6752B3E_.wvu.Cols" sId="2"/>
  </rrc>
  <rm rId="4446" sheetId="2" source="A1840:XFD1842" destination="A1844:XFD1846" sourceSheetId="2">
    <rfmt sheetId="2" xfDxf="1" sqref="A1844:XFD1844" start="0" length="0">
      <dxf>
        <alignment horizontal="center" vertical="center"/>
      </dxf>
    </rfmt>
    <rfmt sheetId="2" xfDxf="1" sqref="A1845:XFD1845" start="0" length="0">
      <dxf>
        <alignment horizontal="center" vertical="center"/>
      </dxf>
    </rfmt>
    <rfmt sheetId="2" xfDxf="1" sqref="A1846:XFD1846" start="0" length="0">
      <dxf>
        <alignment horizontal="center" vertical="center"/>
      </dxf>
    </rfmt>
    <rfmt sheetId="2" sqref="A184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844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844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844" start="0" length="0">
      <dxf>
        <font>
          <b/>
          <sz val="26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844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844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844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844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84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44" start="0" length="0">
      <dxf>
        <numFmt numFmtId="167" formatCode="dd\.mm\.yyyy;@"/>
      </dxf>
    </rfmt>
    <rfmt sheetId="2" sqref="A184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845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845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845" start="0" length="0">
      <dxf>
        <font>
          <b/>
          <sz val="26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845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845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845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845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845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45" start="0" length="0">
      <dxf>
        <numFmt numFmtId="167" formatCode="dd\.mm\.yyyy;@"/>
      </dxf>
    </rfmt>
    <rfmt sheetId="2" sqref="A184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846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846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846" start="0" length="0">
      <dxf>
        <font>
          <b/>
          <sz val="26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846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846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846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846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846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46" start="0" length="0">
      <dxf>
        <numFmt numFmtId="167" formatCode="dd\.mm\.yyyy;@"/>
      </dxf>
    </rfmt>
  </rm>
  <rrc rId="4447" sId="2" ref="A1840:XFD1840" action="deleteRow">
    <undo index="65535" exp="area" ref3D="1" dr="$F$1:$F$1048576" dn="Z_F75A0FC8_0A1B_4DE0_9A32_5143F6752B3E_.wvu.Cols" sId="2"/>
    <rfmt sheetId="2" xfDxf="1" sqref="A1840:XFD1840" start="0" length="0">
      <dxf>
        <alignment horizontal="center" vertical="center"/>
      </dxf>
    </rfmt>
    <rfmt sheetId="2" sqref="A184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40" start="0" length="0">
      <dxf>
        <font>
          <sz val="10"/>
          <color auto="1"/>
          <name val="MS Sans Serif"/>
          <family val="2"/>
          <scheme val="none"/>
        </font>
      </dxf>
    </rfmt>
    <rfmt sheetId="2" sqref="C1840" start="0" length="0">
      <dxf>
        <alignment horizontal="general" vertical="bottom"/>
      </dxf>
    </rfmt>
    <rfmt sheetId="2" sqref="D1840" start="0" length="0">
      <dxf>
        <font>
          <sz val="10"/>
          <color auto="1"/>
          <name val="MS Sans Serif"/>
          <family val="2"/>
          <scheme val="none"/>
        </font>
      </dxf>
    </rfmt>
    <rfmt sheetId="2" sqref="E1840" start="0" length="0">
      <dxf>
        <font>
          <sz val="10"/>
          <color auto="1"/>
          <name val="MS Sans Serif"/>
          <family val="2"/>
          <scheme val="none"/>
        </font>
      </dxf>
    </rfmt>
    <rfmt sheetId="2" sqref="F1840" start="0" length="0">
      <dxf>
        <font>
          <sz val="10"/>
          <color auto="1"/>
          <name val="MS Sans Serif"/>
          <family val="2"/>
          <scheme val="none"/>
        </font>
      </dxf>
    </rfmt>
    <rfmt sheetId="2" sqref="G1840" start="0" length="0">
      <dxf>
        <font>
          <sz val="10"/>
          <color auto="1"/>
          <name val="MS Sans Serif"/>
          <family val="2"/>
          <scheme val="none"/>
        </font>
      </dxf>
    </rfmt>
    <rfmt sheetId="2" sqref="H1840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40" start="0" length="0">
      <dxf>
        <numFmt numFmtId="167" formatCode="dd\.mm\.yyyy;@"/>
      </dxf>
    </rfmt>
  </rrc>
  <rrc rId="4448" sId="2" ref="A1840:XFD1840" action="deleteRow">
    <undo index="65535" exp="area" ref3D="1" dr="$F$1:$F$1048576" dn="Z_F75A0FC8_0A1B_4DE0_9A32_5143F6752B3E_.wvu.Cols" sId="2"/>
    <rfmt sheetId="2" xfDxf="1" sqref="A1840:XFD1840" start="0" length="0">
      <dxf>
        <alignment horizontal="center" vertical="center"/>
      </dxf>
    </rfmt>
    <rfmt sheetId="2" sqref="A184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40" start="0" length="0">
      <dxf>
        <font>
          <sz val="10"/>
          <color auto="1"/>
          <name val="MS Sans Serif"/>
          <family val="2"/>
          <scheme val="none"/>
        </font>
      </dxf>
    </rfmt>
    <rfmt sheetId="2" sqref="C1840" start="0" length="0">
      <dxf>
        <alignment horizontal="general" vertical="bottom"/>
      </dxf>
    </rfmt>
    <rfmt sheetId="2" sqref="D1840" start="0" length="0">
      <dxf>
        <font>
          <sz val="10"/>
          <color auto="1"/>
          <name val="MS Sans Serif"/>
          <family val="2"/>
          <scheme val="none"/>
        </font>
      </dxf>
    </rfmt>
    <rfmt sheetId="2" sqref="E1840" start="0" length="0">
      <dxf>
        <font>
          <sz val="10"/>
          <color auto="1"/>
          <name val="MS Sans Serif"/>
          <family val="2"/>
          <scheme val="none"/>
        </font>
      </dxf>
    </rfmt>
    <rfmt sheetId="2" sqref="F1840" start="0" length="0">
      <dxf>
        <font>
          <sz val="10"/>
          <color auto="1"/>
          <name val="MS Sans Serif"/>
          <family val="2"/>
          <scheme val="none"/>
        </font>
      </dxf>
    </rfmt>
    <rfmt sheetId="2" sqref="G1840" start="0" length="0">
      <dxf>
        <font>
          <sz val="10"/>
          <color auto="1"/>
          <name val="MS Sans Serif"/>
          <family val="2"/>
          <scheme val="none"/>
        </font>
      </dxf>
    </rfmt>
    <rfmt sheetId="2" sqref="H1840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40" start="0" length="0">
      <dxf>
        <numFmt numFmtId="167" formatCode="dd\.mm\.yyyy;@"/>
      </dxf>
    </rfmt>
  </rrc>
  <rrc rId="4449" sId="2" ref="A1840:XFD1840" action="deleteRow">
    <undo index="65535" exp="area" ref3D="1" dr="$F$1:$F$1048576" dn="Z_F75A0FC8_0A1B_4DE0_9A32_5143F6752B3E_.wvu.Cols" sId="2"/>
    <rfmt sheetId="2" xfDxf="1" sqref="A1840:XFD1840" start="0" length="0">
      <dxf>
        <alignment horizontal="center" vertical="center"/>
      </dxf>
    </rfmt>
    <rfmt sheetId="2" sqref="A184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40" start="0" length="0">
      <dxf>
        <font>
          <sz val="10"/>
          <color auto="1"/>
          <name val="MS Sans Serif"/>
          <family val="2"/>
          <scheme val="none"/>
        </font>
      </dxf>
    </rfmt>
    <rfmt sheetId="2" sqref="C1840" start="0" length="0">
      <dxf>
        <alignment horizontal="general" vertical="bottom"/>
      </dxf>
    </rfmt>
    <rfmt sheetId="2" sqref="D1840" start="0" length="0">
      <dxf>
        <font>
          <sz val="10"/>
          <color auto="1"/>
          <name val="MS Sans Serif"/>
          <family val="2"/>
          <scheme val="none"/>
        </font>
      </dxf>
    </rfmt>
    <rfmt sheetId="2" sqref="E1840" start="0" length="0">
      <dxf>
        <font>
          <sz val="10"/>
          <color auto="1"/>
          <name val="MS Sans Serif"/>
          <family val="2"/>
          <scheme val="none"/>
        </font>
      </dxf>
    </rfmt>
    <rfmt sheetId="2" sqref="F1840" start="0" length="0">
      <dxf>
        <font>
          <sz val="10"/>
          <color auto="1"/>
          <name val="MS Sans Serif"/>
          <family val="2"/>
          <scheme val="none"/>
        </font>
      </dxf>
    </rfmt>
    <rfmt sheetId="2" sqref="G1840" start="0" length="0">
      <dxf>
        <font>
          <sz val="10"/>
          <color auto="1"/>
          <name val="MS Sans Serif"/>
          <family val="2"/>
          <scheme val="none"/>
        </font>
      </dxf>
    </rfmt>
    <rfmt sheetId="2" sqref="H1840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40" start="0" length="0">
      <dxf>
        <numFmt numFmtId="167" formatCode="dd\.mm\.yyyy;@"/>
      </dxf>
    </rfmt>
  </rrc>
  <rcc rId="4450" sId="2">
    <nc r="H1841" t="inlineStr">
      <is>
        <t>Démarrage 19H Jeudi 29.08 [Z.500]</t>
      </is>
    </nc>
  </rcc>
  <rcc rId="4451" sId="2" xfDxf="1" dxf="1">
    <nc r="H1842" t="inlineStr">
      <is>
        <t>[Z.500]</t>
      </is>
    </nc>
    <ndxf>
      <font>
        <sz val="12"/>
        <color indexed="10"/>
        <name val="Calibri"/>
        <scheme val="minor"/>
      </font>
      <numFmt numFmtId="21" formatCode="dd\-mmm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52" sId="2">
    <nc r="H1843" t="inlineStr">
      <is>
        <t>[Z.500]</t>
      </is>
    </nc>
  </rcc>
  <rcc rId="4453" sId="2">
    <nc r="H1844" t="inlineStr">
      <is>
        <t>[Z.500]</t>
      </is>
    </nc>
  </rcc>
  <rcc rId="4454" sId="2">
    <nc r="H1845" t="inlineStr">
      <is>
        <t>[Z.500]</t>
      </is>
    </nc>
  </rcc>
  <rcc rId="4455" sId="2">
    <nc r="H1846" t="inlineStr">
      <is>
        <t>[Z.500]</t>
      </is>
    </nc>
  </rcc>
  <rcc rId="4456" sId="2">
    <nc r="H1848" t="inlineStr">
      <is>
        <t>ajustement [Z.500]</t>
      </is>
    </nc>
  </rcc>
  <rcc rId="4457" sId="2">
    <nc r="H1847" t="inlineStr">
      <is>
        <t>ajustement [Z.500]</t>
      </is>
    </nc>
  </rcc>
  <rcc rId="4458" sId="2">
    <nc r="G1841">
      <f>IFERROR(IF(ISERROR(SEARCH("dfgg",$B1840)),IF(H1841="",G1840+ROUNDUP(VLOOKUP(D1841,Feuil2!$B$2:$C$250,2,FALSE)*6,0)/6/24,G1840+ROUNDUP(VLOOKUP(D1841,Feuil2!$B$2:$C$250,2,FALSE)*6,0)/6/24+$I$1),G1840+(11/12/24)),"")</f>
    </nc>
  </rcc>
  <rcc rId="4459" sId="2" numFmtId="23">
    <nc r="G1840">
      <v>43706.208333333336</v>
    </nc>
  </rcc>
  <rrc rId="4460" sId="2" ref="A1853:XFD1855" action="insertRow">
    <undo index="65535" exp="area" ref3D="1" dr="$F$1:$F$1048576" dn="Z_F75A0FC8_0A1B_4DE0_9A32_5143F6752B3E_.wvu.Cols" sId="2"/>
  </rrc>
  <rm rId="4461" sheetId="2" source="A1849:XFD1851" destination="A1853:XFD1855" sourceSheetId="2">
    <rfmt sheetId="2" xfDxf="1" sqref="A1853:XFD1853" start="0" length="0">
      <dxf>
        <alignment horizontal="center" vertical="center"/>
      </dxf>
    </rfmt>
    <rfmt sheetId="2" xfDxf="1" sqref="A1854:XFD1854" start="0" length="0">
      <dxf>
        <alignment horizontal="center" vertical="center"/>
      </dxf>
    </rfmt>
    <rfmt sheetId="2" xfDxf="1" sqref="A1855:XFD1855" start="0" length="0">
      <dxf>
        <alignment horizontal="center" vertical="center"/>
      </dxf>
    </rfmt>
    <rfmt sheetId="2" sqref="A185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853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853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853" start="0" length="0">
      <dxf>
        <font>
          <b/>
          <sz val="26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853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853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853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853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853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53" start="0" length="0">
      <dxf>
        <numFmt numFmtId="167" formatCode="dd\.mm\.yyyy;@"/>
      </dxf>
    </rfmt>
    <rfmt sheetId="2" sqref="A185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854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854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854" start="0" length="0">
      <dxf>
        <font>
          <b/>
          <sz val="26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854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854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854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854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85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54" start="0" length="0">
      <dxf>
        <numFmt numFmtId="167" formatCode="dd\.mm\.yyyy;@"/>
      </dxf>
    </rfmt>
    <rfmt sheetId="2" sqref="A185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855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855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855" start="0" length="0">
      <dxf>
        <font>
          <b/>
          <sz val="26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855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855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855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855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855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55" start="0" length="0">
      <dxf>
        <numFmt numFmtId="167" formatCode="dd\.mm\.yyyy;@"/>
      </dxf>
    </rfmt>
  </rm>
  <rrc rId="4462" sId="2" ref="A1849:XFD1849" action="deleteRow">
    <undo index="65535" exp="area" ref3D="1" dr="$F$1:$F$1048576" dn="Z_F75A0FC8_0A1B_4DE0_9A32_5143F6752B3E_.wvu.Cols" sId="2"/>
    <rfmt sheetId="2" xfDxf="1" sqref="A1849:XFD1849" start="0" length="0">
      <dxf>
        <alignment horizontal="center" vertical="center"/>
      </dxf>
    </rfmt>
    <rfmt sheetId="2" sqref="A184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49" start="0" length="0">
      <dxf>
        <font>
          <sz val="10"/>
          <color auto="1"/>
          <name val="MS Sans Serif"/>
          <family val="2"/>
          <scheme val="none"/>
        </font>
      </dxf>
    </rfmt>
    <rfmt sheetId="2" sqref="C1849" start="0" length="0">
      <dxf>
        <alignment horizontal="general" vertical="bottom"/>
      </dxf>
    </rfmt>
    <rfmt sheetId="2" sqref="D1849" start="0" length="0">
      <dxf>
        <font>
          <sz val="10"/>
          <color auto="1"/>
          <name val="MS Sans Serif"/>
          <family val="2"/>
          <scheme val="none"/>
        </font>
      </dxf>
    </rfmt>
    <rfmt sheetId="2" sqref="E1849" start="0" length="0">
      <dxf>
        <font>
          <sz val="10"/>
          <color auto="1"/>
          <name val="MS Sans Serif"/>
          <family val="2"/>
          <scheme val="none"/>
        </font>
      </dxf>
    </rfmt>
    <rfmt sheetId="2" sqref="F1849" start="0" length="0">
      <dxf>
        <font>
          <sz val="10"/>
          <color auto="1"/>
          <name val="MS Sans Serif"/>
          <family val="2"/>
          <scheme val="none"/>
        </font>
      </dxf>
    </rfmt>
    <rfmt sheetId="2" sqref="G1849" start="0" length="0">
      <dxf>
        <font>
          <sz val="10"/>
          <color auto="1"/>
          <name val="MS Sans Serif"/>
          <family val="2"/>
          <scheme val="none"/>
        </font>
      </dxf>
    </rfmt>
    <rfmt sheetId="2" sqref="H184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49" start="0" length="0">
      <dxf>
        <numFmt numFmtId="167" formatCode="dd\.mm\.yyyy;@"/>
      </dxf>
    </rfmt>
  </rrc>
  <rrc rId="4463" sId="2" ref="A1849:XFD1849" action="deleteRow">
    <undo index="65535" exp="area" ref3D="1" dr="$F$1:$F$1048576" dn="Z_F75A0FC8_0A1B_4DE0_9A32_5143F6752B3E_.wvu.Cols" sId="2"/>
    <rfmt sheetId="2" xfDxf="1" sqref="A1849:XFD1849" start="0" length="0">
      <dxf>
        <alignment horizontal="center" vertical="center"/>
      </dxf>
    </rfmt>
    <rfmt sheetId="2" sqref="A184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49" start="0" length="0">
      <dxf>
        <font>
          <sz val="10"/>
          <color auto="1"/>
          <name val="MS Sans Serif"/>
          <family val="2"/>
          <scheme val="none"/>
        </font>
      </dxf>
    </rfmt>
    <rfmt sheetId="2" sqref="C1849" start="0" length="0">
      <dxf>
        <alignment horizontal="general" vertical="bottom"/>
      </dxf>
    </rfmt>
    <rfmt sheetId="2" sqref="D1849" start="0" length="0">
      <dxf>
        <font>
          <sz val="10"/>
          <color auto="1"/>
          <name val="MS Sans Serif"/>
          <family val="2"/>
          <scheme val="none"/>
        </font>
      </dxf>
    </rfmt>
    <rfmt sheetId="2" sqref="E1849" start="0" length="0">
      <dxf>
        <font>
          <sz val="10"/>
          <color auto="1"/>
          <name val="MS Sans Serif"/>
          <family val="2"/>
          <scheme val="none"/>
        </font>
      </dxf>
    </rfmt>
    <rfmt sheetId="2" sqref="F1849" start="0" length="0">
      <dxf>
        <font>
          <sz val="10"/>
          <color auto="1"/>
          <name val="MS Sans Serif"/>
          <family val="2"/>
          <scheme val="none"/>
        </font>
      </dxf>
    </rfmt>
    <rfmt sheetId="2" sqref="G1849" start="0" length="0">
      <dxf>
        <font>
          <sz val="10"/>
          <color auto="1"/>
          <name val="MS Sans Serif"/>
          <family val="2"/>
          <scheme val="none"/>
        </font>
      </dxf>
    </rfmt>
    <rfmt sheetId="2" sqref="H184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49" start="0" length="0">
      <dxf>
        <numFmt numFmtId="167" formatCode="dd\.mm\.yyyy;@"/>
      </dxf>
    </rfmt>
  </rrc>
  <rrc rId="4464" sId="2" ref="A1849:XFD1849" action="deleteRow">
    <undo index="65535" exp="area" ref3D="1" dr="$F$1:$F$1048576" dn="Z_F75A0FC8_0A1B_4DE0_9A32_5143F6752B3E_.wvu.Cols" sId="2"/>
    <rfmt sheetId="2" xfDxf="1" sqref="A1849:XFD1849" start="0" length="0">
      <dxf>
        <alignment horizontal="center" vertical="center"/>
      </dxf>
    </rfmt>
    <rfmt sheetId="2" sqref="A184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49" start="0" length="0">
      <dxf>
        <font>
          <sz val="10"/>
          <color auto="1"/>
          <name val="MS Sans Serif"/>
          <family val="2"/>
          <scheme val="none"/>
        </font>
      </dxf>
    </rfmt>
    <rfmt sheetId="2" sqref="C1849" start="0" length="0">
      <dxf>
        <alignment horizontal="general" vertical="bottom"/>
      </dxf>
    </rfmt>
    <rfmt sheetId="2" sqref="D1849" start="0" length="0">
      <dxf>
        <font>
          <sz val="10"/>
          <color auto="1"/>
          <name val="MS Sans Serif"/>
          <family val="2"/>
          <scheme val="none"/>
        </font>
      </dxf>
    </rfmt>
    <rfmt sheetId="2" sqref="E1849" start="0" length="0">
      <dxf>
        <font>
          <sz val="10"/>
          <color auto="1"/>
          <name val="MS Sans Serif"/>
          <family val="2"/>
          <scheme val="none"/>
        </font>
      </dxf>
    </rfmt>
    <rfmt sheetId="2" sqref="F1849" start="0" length="0">
      <dxf>
        <font>
          <sz val="10"/>
          <color auto="1"/>
          <name val="MS Sans Serif"/>
          <family val="2"/>
          <scheme val="none"/>
        </font>
      </dxf>
    </rfmt>
    <rfmt sheetId="2" sqref="G1849" start="0" length="0">
      <dxf>
        <font>
          <sz val="10"/>
          <color auto="1"/>
          <name val="MS Sans Serif"/>
          <family val="2"/>
          <scheme val="none"/>
        </font>
      </dxf>
    </rfmt>
    <rfmt sheetId="2" sqref="H184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49" start="0" length="0">
      <dxf>
        <numFmt numFmtId="167" formatCode="dd\.mm\.yyyy;@"/>
      </dxf>
    </rfmt>
  </rrc>
  <rcc rId="4465" sId="2">
    <nc r="G1850">
      <f>IFERROR(IF(ISERROR(SEARCH("dfgg",$B1849)),IF(H1850="",G1849+ROUNDUP(VLOOKUP(D1850,Feuil2!$B$2:$C$250,2,FALSE)*6,0)/6/24,G1849+ROUNDUP(VLOOKUP(D1850,Feuil2!$B$2:$C$250,2,FALSE)*6,0)/6/24+$I$1),G1849+(11/12/24)),"")</f>
    </nc>
  </rcc>
  <rcc rId="4466" sId="2" numFmtId="23">
    <nc r="G1849">
      <v>43707.208333333336</v>
    </nc>
  </rcc>
  <rcc rId="4467" sId="2">
    <nc r="G1853">
      <f>IFERROR(IF(ISERROR(SEARCH("dfgg",$B1852)),IF(H1853="",G1852+ROUNDUP(VLOOKUP(D1853,Feuil2!$B$2:$C$250,2,FALSE)*6,0)/6/24,G1852+ROUNDUP(VLOOKUP(D1853,Feuil2!$B$2:$C$250,2,FALSE)*6,0)/6/24+$I$1),G1852+(11/12/24)),"")</f>
    </nc>
  </rcc>
  <rcc rId="4468" sId="2">
    <nc r="G1854">
      <f>IFERROR(IF(ISERROR(SEARCH("dfgg",$B1853)),IF(H1854="",G1853+ROUNDUP(VLOOKUP(D1854,Feuil2!$B$2:$C$250,2,FALSE)*6,0)/6/24,G1853+ROUNDUP(VLOOKUP(D1854,Feuil2!$B$2:$C$250,2,FALSE)*6,0)/6/24+$I$1),G1853+(11/12/24)),"")</f>
    </nc>
  </rcc>
  <rcc rId="4469" sId="2">
    <nc r="G1855">
      <f>IFERROR(IF(ISERROR(SEARCH("dfgg",$B1854)),IF(H1855="",G1854+ROUNDUP(VLOOKUP(D1855,Feuil2!$B$2:$C$250,2,FALSE)*6,0)/6/24,G1854+ROUNDUP(VLOOKUP(D1855,Feuil2!$B$2:$C$250,2,FALSE)*6,0)/6/24+$I$1),G1854+(11/12/24)),"")</f>
    </nc>
  </rcc>
  <rcc rId="4470" sId="2">
    <nc r="G1856">
      <f>IFERROR(IF(ISERROR(SEARCH("dfgg",$B1855)),IF(H1856="",G1855+ROUNDUP(VLOOKUP(D1856,Feuil2!$B$2:$C$250,2,FALSE)*6,0)/6/24,G1855+ROUNDUP(VLOOKUP(D1856,Feuil2!$B$2:$C$250,2,FALSE)*6,0)/6/24+$I$1),G1855+(11/12/24)),"")</f>
    </nc>
  </rcc>
  <rcc rId="4471" sId="2">
    <nc r="H1855" t="inlineStr">
      <is>
        <t>selon timing de la semaine</t>
      </is>
    </nc>
  </rcc>
  <rcc rId="4472" sId="2">
    <nc r="H1856" t="inlineStr">
      <is>
        <t>selon timing de la semaine</t>
      </is>
    </nc>
  </rcc>
  <rcc rId="4473" sId="2">
    <nc r="H1853" t="inlineStr">
      <is>
        <t>selon timing de la semaine [VAYRES]</t>
      </is>
    </nc>
  </rcc>
  <rcc rId="4474" sId="2">
    <nc r="H1854" t="inlineStr">
      <is>
        <t>selon timing de la semaine [VAYRES]</t>
      </is>
    </nc>
  </rcc>
  <rcc rId="4475" sId="2">
    <nc r="G1843">
      <f>IFERROR(IF(ISERROR(SEARCH("dfgg",$B1842)),IF(H1843="",G1842+ROUNDUP(VLOOKUP(D1843,Feuil2!$B$2:$C$250,2,FALSE)*6,0)/6/24,G1842+ROUNDUP(VLOOKUP(D1843,Feuil2!$B$2:$C$250,2,FALSE)*6,0)/6/24+$I$1),G1842+(11/12/24)),"")</f>
    </nc>
  </rcc>
  <rcc rId="4476" sId="2">
    <nc r="G1844">
      <f>IFERROR(IF(ISERROR(SEARCH("dfgg",$B1843)),IF(H1844="",G1843+ROUNDUP(VLOOKUP(D1844,Feuil2!$B$2:$C$250,2,FALSE)*6,0)/6/24,G1843+ROUNDUP(VLOOKUP(D1844,Feuil2!$B$2:$C$250,2,FALSE)*6,0)/6/24+$I$1),G1843+(11/12/24)),"")</f>
    </nc>
  </rcc>
  <rcc rId="4477" sId="2">
    <nc r="G1845">
      <f>IFERROR(IF(ISERROR(SEARCH("dfgg",$B1844)),IF(H1845="",G1844+ROUNDUP(VLOOKUP(D1845,Feuil2!$B$2:$C$250,2,FALSE)*6,0)/6/24,G1844+ROUNDUP(VLOOKUP(D1845,Feuil2!$B$2:$C$250,2,FALSE)*6,0)/6/24+$I$1),G1844+(11/12/24)),"")</f>
    </nc>
  </rcc>
  <rcc rId="4478" sId="2">
    <nc r="G1846">
      <f>IFERROR(IF(ISERROR(SEARCH("dfgg",$B1845)),IF(H1846="",G1845+ROUNDUP(VLOOKUP(D1846,Feuil2!$B$2:$C$250,2,FALSE)*6,0)/6/24,G1845+ROUNDUP(VLOOKUP(D1846,Feuil2!$B$2:$C$250,2,FALSE)*6,0)/6/24+$I$1),G1845+(11/12/24)),"")</f>
    </nc>
  </rcc>
  <rcc rId="4479" sId="2">
    <nc r="G1847">
      <f>IFERROR(IF(ISERROR(SEARCH("dfgg",$B1846)),IF(H1847="",G1846+ROUNDUP(VLOOKUP(D1847,Feuil2!$B$2:$C$250,2,FALSE)*6,0)/6/24,G1846+ROUNDUP(VLOOKUP(D1847,Feuil2!$B$2:$C$250,2,FALSE)*6,0)/6/24+$I$1),G1846+(11/12/24)),"")</f>
    </nc>
  </rcc>
  <rcc rId="4480" sId="2">
    <nc r="G1848">
      <f>IFERROR(IF(ISERROR(SEARCH("dfgg",$B1847)),IF(H1848="",G1847+ROUNDUP(VLOOKUP(D1848,Feuil2!$B$2:$C$250,2,FALSE)*6,0)/6/24,G1847+ROUNDUP(VLOOKUP(D1848,Feuil2!$B$2:$C$250,2,FALSE)*6,0)/6/24+$I$1),G1847+(11/12/24)),"")</f>
    </nc>
  </rcc>
  <rcc rId="4481" sId="2">
    <nc r="C1820">
      <v>35</v>
    </nc>
  </rcc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Feuil2!$B$1:$C$208</formula>
    <oldFormula>Feuil2!$B$1:$C$208</oldFormula>
  </rdn>
  <rcv guid="{FC7BEBEA-9A89-4726-BCEF-101025680359}" action="add"/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86" sId="2">
    <oc r="E1826">
      <v>900</v>
    </oc>
    <nc r="E1826">
      <v>950</v>
    </nc>
  </rcc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Feuil2!$B$1:$C$208</formula>
    <oldFormula>Feuil2!$B$1:$C$208</oldFormula>
  </rdn>
  <rcv guid="{FC7BEBEA-9A89-4726-BCEF-101025680359}" action="add"/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91" sId="2" ref="A1840:XFD1841" action="insertRow">
    <undo index="65535" exp="area" ref3D="1" dr="$F$1:$F$1048576" dn="Z_F75A0FC8_0A1B_4DE0_9A32_5143F6752B3E_.wvu.Cols" sId="2"/>
  </rrc>
  <rm rId="4492" sheetId="2" source="A1824:XFD1825" destination="A1840:XFD1841" sourceSheetId="2">
    <rfmt sheetId="2" xfDxf="1" sqref="A1840:XFD1840" start="0" length="0">
      <dxf>
        <alignment horizontal="center" vertical="center"/>
      </dxf>
    </rfmt>
    <rfmt sheetId="2" xfDxf="1" sqref="A1841:XFD1841" start="0" length="0">
      <dxf>
        <alignment horizontal="center" vertical="center"/>
      </dxf>
    </rfmt>
    <rfmt sheetId="2" sqref="A184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840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840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bottom style="thin">
            <color indexed="64"/>
          </bottom>
        </border>
      </dxf>
    </rfmt>
    <rfmt sheetId="2" sqref="D1840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E1840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F1840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bottom style="thin">
            <color indexed="64"/>
          </bottom>
        </border>
      </dxf>
    </rfmt>
    <rfmt sheetId="2" sqref="G1840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840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840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40" start="0" length="0">
      <dxf>
        <numFmt numFmtId="167" formatCode="dd\.mm\.yyyy;@"/>
      </dxf>
    </rfmt>
    <rfmt sheetId="2" sqref="A184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841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841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bottom style="thin">
            <color indexed="64"/>
          </bottom>
        </border>
      </dxf>
    </rfmt>
    <rfmt sheetId="2" sqref="D1841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E1841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F1841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bottom style="thin">
            <color indexed="64"/>
          </bottom>
        </border>
      </dxf>
    </rfmt>
    <rfmt sheetId="2" sqref="G1841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841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841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41" start="0" length="0">
      <dxf>
        <numFmt numFmtId="167" formatCode="dd\.mm\.yyyy;@"/>
      </dxf>
    </rfmt>
  </rm>
  <rrc rId="4493" sId="2" ref="A1824:XFD1824" action="deleteRow">
    <undo index="65535" exp="area" ref3D="1" dr="$F$1:$F$1048576" dn="Z_F75A0FC8_0A1B_4DE0_9A32_5143F6752B3E_.wvu.Cols" sId="2"/>
    <rfmt sheetId="2" xfDxf="1" sqref="A1824:XFD1824" start="0" length="0">
      <dxf>
        <alignment horizontal="center" vertical="center"/>
      </dxf>
    </rfmt>
    <rfmt sheetId="2" sqref="A182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24" start="0" length="0">
      <dxf>
        <font>
          <sz val="10"/>
          <color auto="1"/>
          <name val="MS Sans Serif"/>
          <family val="2"/>
          <scheme val="none"/>
        </font>
      </dxf>
    </rfmt>
    <rfmt sheetId="2" sqref="C1824" start="0" length="0">
      <dxf>
        <alignment horizontal="general" vertical="bottom"/>
      </dxf>
    </rfmt>
    <rfmt sheetId="2" sqref="D1824" start="0" length="0">
      <dxf>
        <font>
          <sz val="10"/>
          <color auto="1"/>
          <name val="MS Sans Serif"/>
          <family val="2"/>
          <scheme val="none"/>
        </font>
      </dxf>
    </rfmt>
    <rfmt sheetId="2" sqref="E1824" start="0" length="0">
      <dxf>
        <font>
          <sz val="10"/>
          <color auto="1"/>
          <name val="MS Sans Serif"/>
          <family val="2"/>
          <scheme val="none"/>
        </font>
      </dxf>
    </rfmt>
    <rfmt sheetId="2" sqref="F1824" start="0" length="0">
      <dxf>
        <font>
          <sz val="10"/>
          <color auto="1"/>
          <name val="MS Sans Serif"/>
          <family val="2"/>
          <scheme val="none"/>
        </font>
      </dxf>
    </rfmt>
    <rfmt sheetId="2" sqref="G1824" start="0" length="0">
      <dxf>
        <font>
          <sz val="10"/>
          <color auto="1"/>
          <name val="MS Sans Serif"/>
          <family val="2"/>
          <scheme val="none"/>
        </font>
      </dxf>
    </rfmt>
    <rfmt sheetId="2" sqref="H1824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24" start="0" length="0">
      <dxf>
        <numFmt numFmtId="167" formatCode="dd\.mm\.yyyy;@"/>
      </dxf>
    </rfmt>
  </rrc>
  <rrc rId="4494" sId="2" ref="A1824:XFD1824" action="deleteRow">
    <undo index="65535" exp="area" ref3D="1" dr="$F$1:$F$1048576" dn="Z_F75A0FC8_0A1B_4DE0_9A32_5143F6752B3E_.wvu.Cols" sId="2"/>
    <rfmt sheetId="2" xfDxf="1" sqref="A1824:XFD1824" start="0" length="0">
      <dxf>
        <alignment horizontal="center" vertical="center"/>
      </dxf>
    </rfmt>
    <rfmt sheetId="2" sqref="A182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24" start="0" length="0">
      <dxf>
        <font>
          <sz val="10"/>
          <color auto="1"/>
          <name val="MS Sans Serif"/>
          <family val="2"/>
          <scheme val="none"/>
        </font>
      </dxf>
    </rfmt>
    <rfmt sheetId="2" sqref="C1824" start="0" length="0">
      <dxf>
        <alignment horizontal="general" vertical="bottom"/>
      </dxf>
    </rfmt>
    <rfmt sheetId="2" sqref="D1824" start="0" length="0">
      <dxf>
        <font>
          <sz val="10"/>
          <color auto="1"/>
          <name val="MS Sans Serif"/>
          <family val="2"/>
          <scheme val="none"/>
        </font>
      </dxf>
    </rfmt>
    <rfmt sheetId="2" sqref="E1824" start="0" length="0">
      <dxf>
        <font>
          <sz val="10"/>
          <color auto="1"/>
          <name val="MS Sans Serif"/>
          <family val="2"/>
          <scheme val="none"/>
        </font>
      </dxf>
    </rfmt>
    <rfmt sheetId="2" sqref="F1824" start="0" length="0">
      <dxf>
        <font>
          <sz val="10"/>
          <color auto="1"/>
          <name val="MS Sans Serif"/>
          <family val="2"/>
          <scheme val="none"/>
        </font>
      </dxf>
    </rfmt>
    <rfmt sheetId="2" sqref="G1824" start="0" length="0">
      <dxf>
        <font>
          <sz val="10"/>
          <color auto="1"/>
          <name val="MS Sans Serif"/>
          <family val="2"/>
          <scheme val="none"/>
        </font>
      </dxf>
    </rfmt>
    <rfmt sheetId="2" sqref="H1824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24" start="0" length="0">
      <dxf>
        <numFmt numFmtId="167" formatCode="dd\.mm\.yyyy;@"/>
      </dxf>
    </rfmt>
  </rrc>
  <rrc rId="4495" sId="2" ref="A1838:XFD1838" action="insertRow">
    <undo index="65535" exp="area" ref3D="1" dr="$F$1:$F$1048576" dn="Z_F75A0FC8_0A1B_4DE0_9A32_5143F6752B3E_.wvu.Cols" sId="2"/>
  </rrc>
  <rfmt sheetId="2" sqref="B1838" start="0" length="0">
    <dxf>
      <font>
        <b/>
        <sz val="12"/>
        <color rgb="FFFF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C1838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cc rId="4496" sId="2" odxf="1" dxf="1">
    <nc r="D1838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odxf>
    <n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ndxf>
  </rcc>
  <rfmt sheetId="2" sqref="E1838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F1838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  <border outline="0">
        <bottom/>
      </border>
    </dxf>
  </rfmt>
  <rcc rId="4497" sId="2">
    <oc r="G1837">
      <f>IFERROR(IF(ISERROR(SEARCH("dfgg",$B1836)),IF(H1837="",G1836+ROUNDUP(VLOOKUP(D1837,Feuil2!$B$2:$C$250,2,FALSE)*6,0)/6/24,G1836+ROUNDUP(VLOOKUP(D1837,Feuil2!$B$2:$C$250,2,FALSE)*6,0)/6/24+$I$1),G1836+(11/12/24)),"")</f>
    </oc>
    <nc r="G1837">
      <f>IFERROR(IF(ISERROR(SEARCH("dfgg",$B1836)),IF(H1837="",G1836+ROUNDUP(VLOOKUP(D1837,Feuil2!$B$2:$C$250,2,FALSE)*6,0)/6/24,G1836+ROUNDUP(VLOOKUP(D1837,Feuil2!$B$2:$C$250,2,FALSE)*6,0)/6/24+$I$1),G1836+(11/12/24)),"")</f>
    </nc>
  </rcc>
  <rcc rId="4498" sId="2">
    <nc r="G1838">
      <f>IFERROR(IF(ISERROR(SEARCH("dfgg",$B1837)),IF(H1838="",G1837+ROUNDUP(VLOOKUP(D1838,Feuil2!$B$2:$C$250,2,FALSE)*6,0)/6/24,G1837+ROUNDUP(VLOOKUP(D1838,Feuil2!$B$2:$C$250,2,FALSE)*6,0)/6/24+$I$1),G1837+(11/12/24)),"")</f>
    </nc>
  </rcc>
  <rcc rId="4499" sId="2">
    <oc r="G1839">
      <f>IFERROR(IF(ISERROR(SEARCH("dfgg",$B1823)),IF(H1839="",G1823+ROUNDUP(VLOOKUP(D1839,Feuil2!$B$2:$C$250,2,FALSE)*6,0)/6/24,G1823+ROUNDUP(VLOOKUP(D1839,Feuil2!$B$2:$C$250,2,FALSE)*6,0)/6/24+$I$1),G1823+(11/12/24)),"")</f>
    </oc>
    <nc r="G1839">
      <f>IFERROR(IF(ISERROR(SEARCH("dfgg",$B1838)),IF(H1839="",G1838+ROUNDUP(VLOOKUP(D1839,Feuil2!$B$2:$C$250,2,FALSE)*6,0)/6/24,G1838+ROUNDUP(VLOOKUP(D1839,Feuil2!$B$2:$C$250,2,FALSE)*6,0)/6/24+$I$1),G1838+(11/12/24)),"")</f>
    </nc>
  </rcc>
  <rrc rId="4500" sId="2" ref="A1840:XFD1840" action="deleteRow">
    <undo index="45" exp="ref" v="1" dr="G1840" r="G1824" sId="2"/>
    <undo index="25" exp="ref" v="1" dr="G1840" r="G1824" sId="2"/>
    <undo index="9" exp="ref" v="1" dr="G1840" r="G1824" sId="2"/>
    <undo index="1" exp="ref" v="1" dr="$B1840" r="G1824" sId="2"/>
    <undo index="65535" exp="area" ref3D="1" dr="$F$1:$F$1048576" dn="Z_F75A0FC8_0A1B_4DE0_9A32_5143F6752B3E_.wvu.Cols" sId="2"/>
    <rfmt sheetId="2" xfDxf="1" sqref="A1840:XFD1840" start="0" length="0">
      <dxf>
        <alignment horizontal="center" vertical="center"/>
      </dxf>
    </rfmt>
    <rfmt sheetId="2" sqref="A184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40" start="0" length="0">
      <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840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cc rId="0" sId="2" dxf="1">
      <nc r="D1840" t="inlineStr">
        <is>
          <t>RINÇAGE</t>
        </is>
      </nc>
      <n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ndxf>
    </rcc>
    <rfmt sheetId="2" sqref="E1840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840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840">
        <f>IFERROR(IF(ISERROR(SEARCH("dfgg",$B1839)),IF(H1840="",G1839+ROUNDUP(VLOOKUP(D1840,Feuil2!$B$2:$C$250,2,FALSE)*6,0)/6/24,G1839+ROUNDUP(VLOOKUP(D1840,Feuil2!$B$2:$C$250,2,FALSE)*6,0)/6/24+$I$1),G1839+(11/12/24)),"")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840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40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40" start="0" length="0">
      <dxf>
        <numFmt numFmtId="167" formatCode="dd\.mm\.yyyy;@"/>
      </dxf>
    </rfmt>
  </rrc>
  <rrc rId="4501" sId="2" ref="A1824:XFD1825" action="insertRow">
    <undo index="65535" exp="area" ref3D="1" dr="$F$1:$F$1048576" dn="Z_F75A0FC8_0A1B_4DE0_9A32_5143F6752B3E_.wvu.Cols" sId="2"/>
  </rrc>
  <rm rId="4502" sheetId="2" source="A1852:XFD1853" destination="A1824:XFD1825" sourceSheetId="2">
    <rfmt sheetId="2" xfDxf="1" sqref="A1824:XFD1824" start="0" length="0">
      <dxf>
        <alignment horizontal="center" vertical="center"/>
      </dxf>
    </rfmt>
    <rfmt sheetId="2" xfDxf="1" sqref="A1825:XFD1825" start="0" length="0">
      <dxf>
        <alignment horizontal="center" vertical="center"/>
      </dxf>
    </rfmt>
    <rfmt sheetId="2" sqref="A182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24" start="0" length="0">
      <dxf>
        <font>
          <b/>
          <sz val="12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824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824" start="0" length="0">
      <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824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824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824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824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2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24" start="0" length="0">
      <dxf>
        <numFmt numFmtId="167" formatCode="dd\.mm\.yyyy;@"/>
      </dxf>
    </rfmt>
    <rfmt sheetId="2" sqref="L1824" start="0" length="0">
      <dxf>
        <numFmt numFmtId="19" formatCode="dd/mm/yyyy"/>
      </dxf>
    </rfmt>
    <rfmt sheetId="2" sqref="A182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25" start="0" length="0">
      <dxf>
        <font>
          <b/>
          <sz val="12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825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825" start="0" length="0">
      <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825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825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825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825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25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25" start="0" length="0">
      <dxf>
        <numFmt numFmtId="167" formatCode="dd\.mm\.yyyy;@"/>
      </dxf>
    </rfmt>
    <rfmt sheetId="2" sqref="L1825" start="0" length="0">
      <dxf>
        <numFmt numFmtId="19" formatCode="dd/mm/yyyy"/>
      </dxf>
    </rfmt>
  </rm>
  <rrc rId="4503" sId="2" ref="A1852:XFD1852" action="deleteRow">
    <undo index="65535" exp="area" ref3D="1" dr="$F$1:$F$1048576" dn="Z_F75A0FC8_0A1B_4DE0_9A32_5143F6752B3E_.wvu.Cols" sId="2"/>
    <rfmt sheetId="2" xfDxf="1" sqref="A1852:XFD1852" start="0" length="0">
      <dxf>
        <alignment horizontal="center" vertical="center"/>
      </dxf>
    </rfmt>
    <rfmt sheetId="2" sqref="A185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52" start="0" length="0">
      <dxf>
        <font>
          <sz val="10"/>
          <color auto="1"/>
          <name val="MS Sans Serif"/>
          <family val="2"/>
          <scheme val="none"/>
        </font>
      </dxf>
    </rfmt>
    <rfmt sheetId="2" sqref="C1852" start="0" length="0">
      <dxf>
        <alignment horizontal="general" vertical="bottom"/>
      </dxf>
    </rfmt>
    <rfmt sheetId="2" sqref="D1852" start="0" length="0">
      <dxf>
        <font>
          <sz val="10"/>
          <color auto="1"/>
          <name val="MS Sans Serif"/>
          <family val="2"/>
          <scheme val="none"/>
        </font>
      </dxf>
    </rfmt>
    <rfmt sheetId="2" sqref="E1852" start="0" length="0">
      <dxf>
        <font>
          <sz val="10"/>
          <color auto="1"/>
          <name val="MS Sans Serif"/>
          <family val="2"/>
          <scheme val="none"/>
        </font>
      </dxf>
    </rfmt>
    <rfmt sheetId="2" sqref="F1852" start="0" length="0">
      <dxf>
        <font>
          <sz val="10"/>
          <color auto="1"/>
          <name val="MS Sans Serif"/>
          <family val="2"/>
          <scheme val="none"/>
        </font>
      </dxf>
    </rfmt>
    <rfmt sheetId="2" sqref="G1852" start="0" length="0">
      <dxf>
        <font>
          <sz val="10"/>
          <color auto="1"/>
          <name val="MS Sans Serif"/>
          <family val="2"/>
          <scheme val="none"/>
        </font>
      </dxf>
    </rfmt>
    <rfmt sheetId="2" sqref="H185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52" start="0" length="0">
      <dxf>
        <numFmt numFmtId="167" formatCode="dd\.mm\.yyyy;@"/>
      </dxf>
    </rfmt>
  </rrc>
  <rrc rId="4504" sId="2" ref="A1852:XFD1852" action="deleteRow">
    <undo index="65535" exp="area" ref3D="1" dr="$F$1:$F$1048576" dn="Z_F75A0FC8_0A1B_4DE0_9A32_5143F6752B3E_.wvu.Cols" sId="2"/>
    <rfmt sheetId="2" xfDxf="1" sqref="A1852:XFD1852" start="0" length="0">
      <dxf>
        <alignment horizontal="center" vertical="center"/>
      </dxf>
    </rfmt>
    <rfmt sheetId="2" sqref="A185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52" start="0" length="0">
      <dxf>
        <font>
          <sz val="10"/>
          <color auto="1"/>
          <name val="MS Sans Serif"/>
          <family val="2"/>
          <scheme val="none"/>
        </font>
      </dxf>
    </rfmt>
    <rfmt sheetId="2" sqref="C1852" start="0" length="0">
      <dxf>
        <alignment horizontal="general" vertical="bottom"/>
      </dxf>
    </rfmt>
    <rfmt sheetId="2" sqref="D1852" start="0" length="0">
      <dxf>
        <font>
          <sz val="10"/>
          <color auto="1"/>
          <name val="MS Sans Serif"/>
          <family val="2"/>
          <scheme val="none"/>
        </font>
      </dxf>
    </rfmt>
    <rfmt sheetId="2" sqref="E1852" start="0" length="0">
      <dxf>
        <font>
          <sz val="10"/>
          <color auto="1"/>
          <name val="MS Sans Serif"/>
          <family val="2"/>
          <scheme val="none"/>
        </font>
      </dxf>
    </rfmt>
    <rfmt sheetId="2" sqref="F1852" start="0" length="0">
      <dxf>
        <font>
          <sz val="10"/>
          <color auto="1"/>
          <name val="MS Sans Serif"/>
          <family val="2"/>
          <scheme val="none"/>
        </font>
      </dxf>
    </rfmt>
    <rfmt sheetId="2" sqref="G1852" start="0" length="0">
      <dxf>
        <font>
          <sz val="10"/>
          <color auto="1"/>
          <name val="MS Sans Serif"/>
          <family val="2"/>
          <scheme val="none"/>
        </font>
      </dxf>
    </rfmt>
    <rfmt sheetId="2" sqref="H185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52" start="0" length="0">
      <dxf>
        <numFmt numFmtId="167" formatCode="dd\.mm\.yyyy;@"/>
      </dxf>
    </rfmt>
  </rrc>
  <rrc rId="4505" sId="2" ref="A1826:XFD1826" action="insertRow">
    <undo index="65535" exp="area" ref3D="1" dr="$F$1:$F$1048576" dn="Z_F75A0FC8_0A1B_4DE0_9A32_5143F6752B3E_.wvu.Cols" sId="2"/>
  </rrc>
  <rm rId="4506" sheetId="2" source="A1823:XFD1823" destination="A1826:XFD1826" sourceSheetId="2">
    <rfmt sheetId="2" xfDxf="1" sqref="A1826:XFD1826" start="0" length="0">
      <dxf>
        <alignment horizontal="center" vertical="center"/>
      </dxf>
    </rfmt>
    <rfmt sheetId="2" sqref="A182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26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826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D1826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E1826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F182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826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82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26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26" start="0" length="0">
      <dxf>
        <numFmt numFmtId="167" formatCode="dd\.mm\.yyyy;@"/>
      </dxf>
    </rfmt>
  </rm>
  <rrc rId="4507" sId="2" ref="A1823:XFD1823" action="deleteRow">
    <undo index="65535" exp="area" ref3D="1" dr="$F$1:$F$1048576" dn="Z_F75A0FC8_0A1B_4DE0_9A32_5143F6752B3E_.wvu.Cols" sId="2"/>
    <rfmt sheetId="2" xfDxf="1" sqref="A1823:XFD1823" start="0" length="0">
      <dxf>
        <alignment horizontal="center" vertical="center"/>
      </dxf>
    </rfmt>
    <rfmt sheetId="2" sqref="A182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theme="0"/>
          </patternFill>
        </fill>
      </dxf>
    </rfmt>
    <rfmt sheetId="2" sqref="B1823" start="0" length="0">
      <dxf>
        <font>
          <sz val="10"/>
          <color auto="1"/>
          <name val="MS Sans Serif"/>
          <family val="2"/>
          <scheme val="none"/>
        </font>
      </dxf>
    </rfmt>
    <rfmt sheetId="2" sqref="C1823" start="0" length="0">
      <dxf>
        <alignment horizontal="general" vertical="bottom"/>
      </dxf>
    </rfmt>
    <rfmt sheetId="2" sqref="D1823" start="0" length="0">
      <dxf>
        <font>
          <sz val="10"/>
          <color auto="1"/>
          <name val="MS Sans Serif"/>
          <family val="2"/>
          <scheme val="none"/>
        </font>
      </dxf>
    </rfmt>
    <rfmt sheetId="2" sqref="E1823" start="0" length="0">
      <dxf>
        <font>
          <sz val="10"/>
          <color auto="1"/>
          <name val="MS Sans Serif"/>
          <family val="2"/>
          <scheme val="none"/>
        </font>
      </dxf>
    </rfmt>
    <rfmt sheetId="2" sqref="F1823" start="0" length="0">
      <dxf>
        <font>
          <sz val="10"/>
          <color auto="1"/>
          <name val="MS Sans Serif"/>
          <family val="2"/>
          <scheme val="none"/>
        </font>
      </dxf>
    </rfmt>
    <rfmt sheetId="2" sqref="G1823" start="0" length="0">
      <dxf>
        <font>
          <sz val="10"/>
          <color auto="1"/>
          <name val="MS Sans Serif"/>
          <family val="2"/>
          <scheme val="none"/>
        </font>
      </dxf>
    </rfmt>
    <rfmt sheetId="2" sqref="H1823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23" start="0" length="0">
      <dxf>
        <numFmt numFmtId="167" formatCode="dd\.mm\.yyyy;@"/>
      </dxf>
    </rfmt>
  </rrc>
  <rrc rId="4508" sId="2" ref="A1823:XFD1823" action="insertRow">
    <undo index="65535" exp="area" ref3D="1" dr="$F$1:$F$1048576" dn="Z_F75A0FC8_0A1B_4DE0_9A32_5143F6752B3E_.wvu.Cols" sId="2"/>
  </rrc>
  <rfmt sheetId="2" sqref="B1823" start="0" length="0">
    <dxf>
      <font>
        <b/>
        <sz val="12"/>
        <color rgb="FFFF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C1823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cc rId="4509" sId="2" odxf="1" dxf="1">
    <nc r="D1823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odxf>
    <n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ndxf>
  </rcc>
  <rfmt sheetId="2" sqref="E1823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F1823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  <border outline="0">
        <bottom/>
      </border>
    </dxf>
  </rfmt>
  <rcc rId="4510" sId="2">
    <nc r="G1823">
      <f>IFERROR(IF(ISERROR(SEARCH("dfgg",$B1822)),IF(H1823="",G1822+ROUNDUP(VLOOKUP(D1823,Feuil2!$B$2:$C$250,2,FALSE)*6,0)/6/24,G1822+ROUNDUP(VLOOKUP(D1823,Feuil2!$B$2:$C$250,2,FALSE)*6,0)/6/24+$I$1),G1822+(11/12/24)),"")</f>
    </nc>
  </rcc>
  <rcc rId="4511" sId="2">
    <oc r="G1824">
      <f>IFERROR(IF(ISERROR(SEARCH("dfgg",$B1852)),IF(H1824="",G1852+ROUNDUP(VLOOKUP(D1824,Feuil2!$B$2:$C$250,2,FALSE)*6,0)/6/24,G1852+ROUNDUP(VLOOKUP(D1824,Feuil2!$B$2:$C$250,2,FALSE)*6,0)/6/24+$I$1),G1852+(11/12/24)),"")</f>
    </oc>
    <nc r="G1824">
      <f>IFERROR(IF(ISERROR(SEARCH("dfgg",$B1823)),IF(H1824="",G1823+ROUNDUP(VLOOKUP(D1824,Feuil2!$B$2:$C$250,2,FALSE)*6,0)/6/24,G1823+ROUNDUP(VLOOKUP(D1824,Feuil2!$B$2:$C$250,2,FALSE)*6,0)/6/24+$I$1),G1823+(11/12/24)),"")</f>
    </nc>
  </rcc>
  <rcc rId="4512" sId="2">
    <oc r="G1825">
      <f>IFERROR(IF(ISERROR(SEARCH("dfgg",$B1824)),IF(H1825="",G1824+ROUNDUP(VLOOKUP(D1825,Feuil2!$B$2:$C$250,2,FALSE)*6,0)/6/24,G1824+ROUNDUP(VLOOKUP(D1825,Feuil2!$B$2:$C$250,2,FALSE)*6,0)/6/24+$I$1),G1824+(11/12/24)),"")</f>
    </oc>
    <nc r="G1825">
      <f>IFERROR(IF(ISERROR(SEARCH("dfgg",$B1824)),IF(H1825="",G1824+ROUNDUP(VLOOKUP(D1825,Feuil2!$B$2:$C$250,2,FALSE)*6,0)/6/24,G1824+ROUNDUP(VLOOKUP(D1825,Feuil2!$B$2:$C$250,2,FALSE)*6,0)/6/24+$I$1),G1824+(11/12/24)),"")</f>
    </nc>
  </rcc>
  <rcc rId="4513" sId="2">
    <oc r="G1826">
      <f>IFERROR(IF(ISERROR(SEARCH("dfgg",$B1822)),IF(H1826="",G1822+ROUNDUP(VLOOKUP(D1826,Feuil2!$B$2:$C$250,2,FALSE)*6,0)/6/24,G1822+ROUNDUP(VLOOKUP(D1826,Feuil2!$B$2:$C$250,2,FALSE)*6,0)/6/24+$I$1),G1822+(11/12/24)),"")</f>
    </oc>
    <nc r="G1826">
      <f>IFERROR(IF(ISERROR(SEARCH("dfgg",$B1825)),IF(H1826="",G1825+ROUNDUP(VLOOKUP(D1826,Feuil2!$B$2:$C$250,2,FALSE)*6,0)/6/24,G1825+ROUNDUP(VLOOKUP(D1826,Feuil2!$B$2:$C$250,2,FALSE)*6,0)/6/24+$I$1),G1825+(11/12/24)),"")</f>
    </nc>
  </rcc>
  <rcc rId="4514" sId="2">
    <oc r="G1827">
      <f>IFERROR(IF(ISERROR(SEARCH("dfgg",#REF!)),IF(H1827="",#REF!+ROUNDUP(VLOOKUP(D1827,Feuil2!$B$2:$C$250,2,FALSE)*6,0)/6/24,#REF!+ROUNDUP(VLOOKUP(D1827,Feuil2!$B$2:$C$250,2,FALSE)*6,0)/6/24+$I$1),#REF!+(11/12/24)),"")</f>
    </oc>
    <nc r="G1827">
      <f>IFERROR(IF(ISERROR(SEARCH("dfgg",$B1826)),IF(H1827="",G1826+ROUNDUP(VLOOKUP(D1827,Feuil2!$B$2:$C$250,2,FALSE)*6,0)/6/24,G1826+ROUNDUP(VLOOKUP(D1827,Feuil2!$B$2:$C$250,2,FALSE)*6,0)/6/24+$I$1),G1826+(11/12/24)),"")</f>
    </nc>
  </rcc>
  <rcc rId="4515" sId="2">
    <oc r="G1828">
      <f>IFERROR(IF(ISERROR(SEARCH("dfgg",$B1827)),IF(H1828="",G1827+ROUNDUP(VLOOKUP(D1828,Feuil2!$B$2:$C$250,2,FALSE)*6,0)/6/24,G1827+ROUNDUP(VLOOKUP(D1828,Feuil2!$B$2:$C$250,2,FALSE)*6,0)/6/24+$I$1),G1827+(11/12/24)),"")</f>
    </oc>
    <nc r="G1828">
      <f>IFERROR(IF(ISERROR(SEARCH("dfgg",$B1827)),IF(H1828="",G1827+ROUNDUP(VLOOKUP(D1828,Feuil2!$B$2:$C$250,2,FALSE)*6,0)/6/24,G1827+ROUNDUP(VLOOKUP(D1828,Feuil2!$B$2:$C$250,2,FALSE)*6,0)/6/24+$I$1),G1827+(11/12/24)),"")</f>
    </nc>
  </rcc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Feuil2!$B$1:$C$208</formula>
    <oldFormula>Feuil2!$B$1:$C$208</oldFormula>
  </rdn>
  <rcv guid="{FC7BEBEA-9A89-4726-BCEF-101025680359}" action="add"/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20" sId="2">
    <oc r="G1853">
      <f>IFERROR(IF(ISERROR(SEARCH("dfgg",$B1825)),IF(H1853="",G1825+ROUNDUP(VLOOKUP(D1853,Feuil2!$B$2:$C$250,2,FALSE)*6,0)/6/24,G1825+ROUNDUP(VLOOKUP(D1853,Feuil2!$B$2:$C$250,2,FALSE)*6,0)/6/24+$I$1),G1825+(11/12/24)),"")</f>
    </oc>
    <nc r="G1853">
      <f>IFERROR(IF(ISERROR(SEARCH("dfgg",$B1852)),IF(H1853="",G1852+ROUNDUP(VLOOKUP(D1853,Feuil2!$B$2:$C$250,2,FALSE)*6,0)/6/24,G1852+ROUNDUP(VLOOKUP(D1853,Feuil2!$B$2:$C$250,2,FALSE)*6,0)/6/24+$I$1),G1852+(11/12/24)),"")</f>
    </nc>
  </rcc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Feuil2!$B$1:$C$208</formula>
    <oldFormula>Feuil2!$B$1:$C$208</oldFormula>
  </rdn>
  <rcv guid="{F75A0FC8-0A1B-4DE0-9A32-5143F6752B3E}" action="add"/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26" sId="2">
    <oc r="H1840" t="inlineStr">
      <is>
        <t>[VAYRES]</t>
      </is>
    </oc>
    <nc r="H1840" t="inlineStr">
      <is>
        <t>[VAYRES] + recyclage</t>
      </is>
    </nc>
  </rcc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Feuil2!$B$1:$C$210</formula>
    <oldFormula>Feuil2!$B$1:$C$208</oldFormula>
  </rdn>
  <rcv guid="{FC7BEBEA-9A89-4726-BCEF-101025680359}" action="add"/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Feuil2!$B$1:$C$210</formula>
    <oldFormula>Feuil2!$B$1:$C$210</oldFormula>
  </rdn>
  <rcv guid="{FC7BEBEA-9A89-4726-BCEF-101025680359}" action="add"/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35" sId="2" ref="A1819:XFD1823" action="insertRow">
    <undo index="65535" exp="area" ref3D="1" dr="$F$1:$F$1048576" dn="Z_F75A0FC8_0A1B_4DE0_9A32_5143F6752B3E_.wvu.Cols" sId="2"/>
  </rrc>
  <rfmt sheetId="2" xfDxf="1" sqref="C1820" start="0" length="0"/>
  <rfmt sheetId="2" xfDxf="1" sqref="C1821" start="0" length="0"/>
  <rfmt sheetId="2" xfDxf="1" sqref="C1822" start="0" length="0"/>
  <rfmt sheetId="2" xfDxf="1" sqref="C1823" start="0" length="0"/>
  <rfmt sheetId="2" sqref="E1820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E1821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E1822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E1823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xfDxf="1" sqref="B1820" start="0" length="0">
    <dxf>
      <font>
        <name val="MS Sans Serif"/>
      </font>
      <alignment horizontal="center" vertical="center"/>
    </dxf>
  </rfmt>
  <rfmt sheetId="2" sqref="A1820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536" sId="2" odxf="1" dxf="1">
    <nc r="B1820" t="inlineStr">
      <is>
        <t>SCE Gout Caramel C11 PALL/0357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537" sId="2" odxf="1" dxf="1">
    <nc r="C1820">
      <v>3420388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538" sId="2" odxf="1" dxf="1">
    <nc r="D1820">
      <v>22000048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539" sId="2" odxf="1" dxf="1">
    <nc r="E1820">
      <v>1600</v>
    </nc>
    <ndxf/>
  </rcc>
  <rfmt sheetId="2" sqref="F1820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20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20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20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21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540" sId="2" odxf="1" dxf="1">
    <nc r="B1821" t="inlineStr">
      <is>
        <t>SCE Gout Caramel C11 PALL/0357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541" sId="2" odxf="1" dxf="1">
    <nc r="C1821">
      <v>3420452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542" sId="2" odxf="1" dxf="1">
    <nc r="D1821">
      <v>22000048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543" sId="2" odxf="1" dxf="1">
    <nc r="E1821">
      <v>1600</v>
    </nc>
    <ndxf/>
  </rcc>
  <rfmt sheetId="2" sqref="F1821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21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21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21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22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544" sId="2" odxf="1" dxf="1">
    <nc r="B1822" t="inlineStr">
      <is>
        <t>SCE Gout Caramel C11 PALL/0357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545" sId="2" odxf="1" dxf="1">
    <nc r="C1822">
      <v>3420517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546" sId="2" odxf="1" dxf="1">
    <nc r="D1822">
      <v>22000048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547" sId="2" odxf="1" dxf="1">
    <nc r="E1822">
      <v>1600</v>
    </nc>
    <ndxf/>
  </rcc>
  <rfmt sheetId="2" sqref="F1822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22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22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22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23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548" sId="2" odxf="1" dxf="1">
    <nc r="B1823" t="inlineStr">
      <is>
        <t>SCE Gout Caramel C11 PALL/0357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549" sId="2" odxf="1" dxf="1">
    <nc r="C1823">
      <v>3420593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550" sId="2" odxf="1" dxf="1">
    <nc r="D1823">
      <v>22000048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551" sId="2" odxf="1" dxf="1">
    <nc r="E1823">
      <v>1600</v>
    </nc>
    <ndxf/>
  </rcc>
  <rfmt sheetId="2" sqref="F1823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23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23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23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819:F1819">
    <dxf>
      <fill>
        <patternFill patternType="solid">
          <bgColor rgb="FFFF0000"/>
        </patternFill>
      </fill>
    </dxf>
  </rfmt>
  <rcc rId="4552" sId="2">
    <nc r="C1819" t="inlineStr">
      <is>
        <t>ATTENTION OP À AVANCER, BESOIN 27.08.2019</t>
      </is>
    </nc>
  </rcc>
  <rfmt sheetId="2" sqref="C1819" start="0" length="2147483647">
    <dxf>
      <font>
        <b/>
      </font>
    </dxf>
  </rfmt>
  <rfmt sheetId="2" sqref="C1819">
    <dxf>
      <alignment horizontal="center"/>
    </dxf>
  </rfmt>
  <rfmt sheetId="2" sqref="C1819">
    <dxf>
      <alignment vertical="center"/>
    </dxf>
  </rfmt>
  <rfmt sheetId="2" sqref="C1819" start="0" length="2147483647">
    <dxf>
      <font>
        <sz val="11"/>
      </font>
    </dxf>
  </rfmt>
  <rfmt sheetId="2" sqref="C1819" start="0" length="2147483647">
    <dxf>
      <font>
        <sz val="12"/>
      </font>
    </dxf>
  </rfmt>
  <rfmt sheetId="2" sqref="C1819" start="0" length="2147483647">
    <dxf>
      <font>
        <sz val="14"/>
      </font>
    </dxf>
  </rfmt>
  <rfmt sheetId="2" sqref="C1819" start="0" length="2147483647">
    <dxf>
      <font>
        <sz val="16"/>
      </font>
    </dxf>
  </rfmt>
  <rfmt sheetId="2" sqref="C1819" start="0" length="2147483647">
    <dxf>
      <font>
        <sz val="18"/>
      </font>
    </dxf>
  </rfmt>
  <rcc rId="4553" sId="2">
    <nc r="K1820" t="inlineStr">
      <is>
        <t>PL001</t>
      </is>
    </nc>
  </rcc>
  <rcc rId="4554" sId="2">
    <nc r="K1821" t="inlineStr">
      <is>
        <t>PL001</t>
      </is>
    </nc>
  </rcc>
  <rcc rId="4555" sId="2">
    <nc r="K1822" t="inlineStr">
      <is>
        <t>PL001</t>
      </is>
    </nc>
  </rcc>
  <rcc rId="4556" sId="2">
    <nc r="K1823" t="inlineStr">
      <is>
        <t>PL001</t>
      </is>
    </nc>
  </rcc>
  <rcc rId="4557" sId="2">
    <nc r="J1820" t="inlineStr">
      <is>
        <t>27.08.2019</t>
      </is>
    </nc>
  </rcc>
  <rcc rId="4558" sId="2">
    <nc r="J1821" t="inlineStr">
      <is>
        <t>27.08.2019</t>
      </is>
    </nc>
  </rcc>
  <rcc rId="4559" sId="2">
    <nc r="J1822" t="inlineStr">
      <is>
        <t>28.08.2019</t>
      </is>
    </nc>
  </rcc>
  <rcc rId="4560" sId="2">
    <nc r="J1823" t="inlineStr">
      <is>
        <t>28.08.2019</t>
      </is>
    </nc>
  </rcc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Feuil2!$B$1:$C$210</formula>
    <oldFormula>Feuil2!$B$1:$C$210</oldFormula>
  </rdn>
  <rcv guid="{FC7BEBEA-9A89-4726-BCEF-101025680359}" action="add"/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65" sId="2">
    <oc r="E1813">
      <v>1450</v>
    </oc>
    <nc r="E1813">
      <v>1050</v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1845" start="0" length="2147483647">
    <dxf>
      <font>
        <color auto="1"/>
      </font>
    </dxf>
  </rfmt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566" sheetId="2" source="A1810:XFD1811" destination="A1817:XFD1818" sourceSheetId="2">
    <rfmt sheetId="2" xfDxf="1" sqref="A1817:XFD1817" start="0" length="0">
      <dxf>
        <alignment horizontal="center" vertical="center" readingOrder="0"/>
      </dxf>
    </rfmt>
    <rfmt sheetId="2" xfDxf="1" sqref="A1818:XFD1818" start="0" length="0">
      <dxf>
        <alignment horizontal="center" vertical="center" readingOrder="0"/>
      </dxf>
    </rfmt>
    <rfmt sheetId="2" sqref="A1817" start="0" length="0">
      <dxf>
        <font>
          <b/>
          <sz val="8"/>
          <color auto="1"/>
          <name val="Arial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17" start="0" length="0">
      <dxf>
        <font>
          <b/>
          <sz val="12"/>
          <color rgb="FFFF0000"/>
          <name val="Verdana"/>
          <scheme val="none"/>
        </font>
        <fill>
          <patternFill patternType="solid">
            <bgColor theme="9" tint="0.59999389629810485"/>
          </patternFill>
        </fill>
        <alignment wrapText="1" readingOrder="0"/>
        <border outline="0">
          <left style="thin">
            <color indexed="64"/>
          </left>
          <top style="thin">
            <color indexed="64"/>
          </top>
        </border>
      </dxf>
    </rfmt>
    <rfmt sheetId="2" sqref="C1817" start="0" length="0">
      <dxf>
        <font>
          <b/>
          <sz val="12"/>
          <color rgb="FF000000"/>
          <name val="Verdana"/>
          <scheme val="none"/>
        </font>
        <fill>
          <patternFill patternType="solid">
            <bgColor theme="9" tint="0.59999389629810485"/>
          </patternFill>
        </fill>
        <alignment wrapText="1" readingOrder="0"/>
        <border outline="0">
          <top style="thin">
            <color indexed="64"/>
          </top>
        </border>
      </dxf>
    </rfmt>
    <rcc rId="0" sId="2" dxf="1">
      <nc r="D1817" t="inlineStr">
        <is>
          <t>RINÇAGE</t>
        </is>
      </nc>
      <ndxf>
        <font>
          <b/>
          <sz val="12"/>
          <color rgb="FF000000"/>
          <name val="Verdana"/>
          <scheme val="none"/>
        </font>
        <fill>
          <patternFill patternType="solid">
            <bgColor theme="9" tint="0.59999389629810485"/>
          </patternFill>
        </fill>
        <alignment wrapText="1" readingOrder="0"/>
        <border outline="0">
          <top style="thin">
            <color indexed="64"/>
          </top>
        </border>
      </ndxf>
    </rcc>
    <rfmt sheetId="2" sqref="E1817" start="0" length="0">
      <dxf>
        <font>
          <b/>
          <sz val="12"/>
          <color rgb="FF000000"/>
          <name val="Verdana"/>
          <scheme val="none"/>
        </font>
        <fill>
          <patternFill patternType="solid">
            <bgColor theme="9" tint="0.59999389629810485"/>
          </patternFill>
        </fill>
        <alignment wrapText="1" readingOrder="0"/>
        <border outline="0">
          <top style="thin">
            <color indexed="64"/>
          </top>
        </border>
      </dxf>
    </rfmt>
    <rfmt sheetId="2" sqref="F1817" start="0" length="0">
      <dxf>
        <font>
          <b/>
          <sz val="12"/>
          <color indexed="10"/>
          <name val="Calibri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 readingOrder="0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817">
        <f>IFERROR(IF(ISERROR(SEARCH("dfgg",$B1816)),IF(H1817="",G1816+ROUNDUP(VLOOKUP(D1817,Feuil2!$B$2:$C$250,2,FALSE)*6,0)/6/24,G1816+ROUNDUP(VLOOKUP(D1817,Feuil2!$B$2:$C$250,2,FALSE)*6,0)/6/24+$I$1),G1816+(11/12/24)),"")</f>
      </nc>
      <ndxf>
        <font>
          <b/>
          <sz val="11"/>
          <color auto="1"/>
          <name val="MS Sans Serif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817" start="0" length="0">
      <dxf>
        <font>
          <sz val="12"/>
          <color indexed="10"/>
          <name val="Calibri"/>
          <scheme val="minor"/>
        </font>
        <numFmt numFmtId="21" formatCode="dd\-mmm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17" start="0" length="0">
      <dxf>
        <font>
          <b/>
          <sz val="12"/>
          <color auto="1"/>
          <name val="MS Sans Serif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17" start="0" length="0">
      <dxf>
        <numFmt numFmtId="167" formatCode="dd\.mm\.yyyy;@"/>
      </dxf>
    </rfmt>
    <rfmt sheetId="2" sqref="A1818" start="0" length="0">
      <dxf>
        <alignment horizontal="general" vertical="bottom" readingOrder="0"/>
      </dxf>
    </rfmt>
    <rfmt sheetId="2" sqref="B1818" start="0" length="0">
      <dxf>
        <font>
          <sz val="10"/>
          <color auto="1"/>
          <name val="MS Sans Serif"/>
          <scheme val="none"/>
        </font>
      </dxf>
    </rfmt>
    <rfmt sheetId="2" sqref="C1818" start="0" length="0">
      <dxf>
        <alignment horizontal="general" vertical="bottom" readingOrder="0"/>
      </dxf>
    </rfmt>
    <rfmt sheetId="2" sqref="D1818" start="0" length="0">
      <dxf>
        <alignment horizontal="general" vertical="bottom" readingOrder="0"/>
      </dxf>
    </rfmt>
    <rfmt sheetId="2" sqref="E1818" start="0" length="0">
      <dxf>
        <font>
          <sz val="10"/>
          <color auto="1"/>
          <name val="MS Sans Serif"/>
          <scheme val="none"/>
        </font>
      </dxf>
    </rfmt>
    <rfmt sheetId="2" sqref="F1818" start="0" length="0">
      <dxf>
        <font>
          <sz val="10"/>
          <color auto="1"/>
          <name val="MS Sans Serif"/>
          <scheme val="none"/>
        </font>
      </dxf>
    </rfmt>
    <rfmt sheetId="2" sqref="G1818" start="0" length="0">
      <dxf>
        <font>
          <sz val="10"/>
          <color auto="1"/>
          <name val="MS Sans Serif"/>
          <scheme val="none"/>
        </font>
      </dxf>
    </rfmt>
    <rfmt sheetId="2" sqref="H1818" start="0" length="0">
      <dxf>
        <font>
          <sz val="12"/>
          <color indexed="10"/>
          <name val="Calibri"/>
          <scheme val="minor"/>
        </font>
        <alignment wrapText="1" readingOrder="0"/>
      </dxf>
    </rfmt>
    <rfmt sheetId="2" sqref="J1818" start="0" length="0">
      <dxf>
        <numFmt numFmtId="167" formatCode="dd\.mm\.yyyy;@"/>
      </dxf>
    </rfmt>
  </rm>
  <rm rId="4567" sheetId="2" source="A1813:XFD1813" destination="A1808:XFD1808" sourceSheetId="2">
    <rfmt sheetId="2" xfDxf="1" sqref="A1808:XFD1808" start="0" length="0">
      <dxf>
        <alignment horizontal="center" vertical="center" readingOrder="0"/>
      </dxf>
    </rfmt>
    <rfmt sheetId="2" sqref="A1808" start="0" length="0">
      <dxf>
        <font>
          <b/>
          <sz val="8"/>
          <color auto="1"/>
          <name val="Arial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08" start="0" length="0">
      <dxf>
        <font>
          <sz val="12"/>
          <color auto="1"/>
          <name val="Verdana"/>
          <scheme val="none"/>
        </font>
        <fill>
          <patternFill patternType="solid">
            <bgColor theme="7" tint="0.39997558519241921"/>
          </patternFill>
        </fill>
        <alignment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cc rId="0" sId="2" dxf="1">
      <nc r="C1808" t="inlineStr">
        <is>
          <t>ESSAIS CONTRALOAD / PALLECON</t>
        </is>
      </nc>
      <ndxf>
        <font>
          <b/>
          <sz val="12"/>
          <color rgb="FFFF0000"/>
          <name val="Verdana"/>
          <scheme val="none"/>
        </font>
        <fill>
          <patternFill patternType="solid">
            <bgColor theme="7" tint="0.39997558519241921"/>
          </patternFill>
        </fill>
        <border outline="0">
          <top style="thin">
            <color indexed="64"/>
          </top>
          <bottom style="thin">
            <color indexed="64"/>
          </bottom>
        </border>
      </ndxf>
    </rcc>
    <rfmt sheetId="2" sqref="D1808" start="0" length="0">
      <dxf>
        <font>
          <sz val="12"/>
          <color rgb="FF000000"/>
          <name val="Verdana"/>
          <scheme val="none"/>
        </font>
        <fill>
          <patternFill patternType="solid">
            <bgColor theme="7" tint="0.39997558519241921"/>
          </patternFill>
        </fill>
        <alignment wrapText="1" readingOrder="0"/>
        <border outline="0">
          <top style="thin">
            <color indexed="64"/>
          </top>
          <bottom style="thin">
            <color indexed="64"/>
          </bottom>
        </border>
      </dxf>
    </rfmt>
    <rfmt sheetId="2" sqref="E1808" start="0" length="0">
      <dxf>
        <font>
          <sz val="12"/>
          <color rgb="FF000000"/>
          <name val="Verdana"/>
          <scheme val="none"/>
        </font>
        <fill>
          <patternFill patternType="solid">
            <bgColor theme="7" tint="0.39997558519241921"/>
          </patternFill>
        </fill>
        <alignment wrapText="1" readingOrder="0"/>
        <border outline="0">
          <top style="thin">
            <color indexed="64"/>
          </top>
          <bottom style="thin">
            <color indexed="64"/>
          </bottom>
        </border>
      </dxf>
    </rfmt>
    <rfmt sheetId="2" sqref="F1808" start="0" length="0">
      <dxf>
        <font>
          <sz val="12"/>
          <color indexed="10"/>
          <name val="Calibri"/>
          <scheme val="minor"/>
        </font>
        <numFmt numFmtId="21" formatCode="dd\-mmm"/>
        <fill>
          <patternFill patternType="solid">
            <bgColor theme="7" tint="0.39997558519241921"/>
          </patternFill>
        </fill>
        <alignment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808">
        <f>IFERROR(IF(ISERROR(SEARCH("dfgg",$B1807)),IF(H1808="",G1807+ROUNDUP(VLOOKUP(D1808,Feuil2!$B$2:$C$250,2,FALSE)*6,0)/6/24,G1807+ROUNDUP(VLOOKUP(D1808,Feuil2!$B$2:$C$250,2,FALSE)*6,0)/6/24+$I$1),G1807+(11/12/24)),"")</f>
      </nc>
      <ndxf>
        <font>
          <b/>
          <sz val="11"/>
          <color auto="1"/>
          <name val="MS Sans Serif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808" start="0" length="0">
      <dxf>
        <font>
          <sz val="12"/>
          <color indexed="10"/>
          <name val="Calibri"/>
          <scheme val="minor"/>
        </font>
        <numFmt numFmtId="21" formatCode="dd\-mmm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08" start="0" length="0">
      <dxf>
        <font>
          <b/>
          <sz val="12"/>
          <color auto="1"/>
          <name val="MS Sans Serif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08" start="0" length="0">
      <dxf>
        <numFmt numFmtId="167" formatCode="dd\.mm\.yyyy;@"/>
      </dxf>
    </rfmt>
  </rm>
  <rrc rId="4568" sId="2" ref="A1808:XFD1808" action="insertRow">
    <undo index="0" exp="area" ref3D="1" dr="$F$1:$F$1048576" dn="Z_F75A0FC8_0A1B_4DE0_9A32_5143F6752B3E_.wvu.Cols" sId="2"/>
  </rrc>
  <rfmt sheetId="2" sqref="B1808" start="0" length="0">
    <dxf>
      <font>
        <b/>
        <sz val="12"/>
        <color rgb="FFFF0000"/>
        <name val="MS Sans Serif"/>
        <scheme val="none"/>
      </font>
      <fill>
        <patternFill>
          <bgColor theme="4" tint="0.59999389629810485"/>
        </patternFill>
      </fill>
    </dxf>
  </rfmt>
  <rfmt sheetId="2" sqref="C1808" start="0" length="0">
    <dxf>
      <fill>
        <patternFill>
          <bgColor theme="4" tint="0.59999389629810485"/>
        </patternFill>
      </fill>
      <border outline="0">
        <bottom/>
      </border>
    </dxf>
  </rfmt>
  <rcc rId="4569" sId="2" odxf="1" dxf="1">
    <nc r="D1808" t="inlineStr">
      <is>
        <t>NEP</t>
      </is>
    </nc>
    <odxf>
      <font>
        <b val="0"/>
        <sz val="12"/>
        <color rgb="FF000000"/>
        <name val="Verdana"/>
        <scheme val="none"/>
      </font>
      <fill>
        <patternFill>
          <bgColor rgb="FFFFFFFF"/>
        </patternFill>
      </fill>
      <border outline="0">
        <bottom style="thin">
          <color indexed="64"/>
        </bottom>
      </border>
    </odxf>
    <ndxf>
      <font>
        <b/>
        <sz val="12"/>
        <color rgb="FFFF0000"/>
        <name val="Verdana"/>
        <scheme val="none"/>
      </font>
      <fill>
        <patternFill>
          <bgColor theme="4" tint="0.59999389629810485"/>
        </patternFill>
      </fill>
      <border outline="0">
        <bottom/>
      </border>
    </ndxf>
  </rcc>
  <rfmt sheetId="2" sqref="E1808" start="0" length="0">
    <dxf>
      <fill>
        <patternFill>
          <bgColor theme="4" tint="0.59999389629810485"/>
        </patternFill>
      </fill>
      <border outline="0">
        <bottom/>
      </border>
    </dxf>
  </rfmt>
  <rfmt sheetId="2" sqref="F1808" start="0" length="0">
    <dxf>
      <fill>
        <patternFill patternType="solid">
          <bgColor theme="4" tint="0.59999389629810485"/>
        </patternFill>
      </fill>
      <border outline="0">
        <bottom/>
      </border>
    </dxf>
  </rfmt>
  <rcc rId="4570" sId="2">
    <nc r="G1808">
      <f>IFERROR(IF(ISERROR(SEARCH("dfgg",$B1807)),IF(H1808="",G1807+ROUNDUP(VLOOKUP(D1808,Feuil2!$B$2:$C$250,2,FALSE)*6,0)/6/24,G1807+ROUNDUP(VLOOKUP(D1808,Feuil2!$B$2:$C$250,2,FALSE)*6,0)/6/24+$I$1),G1807+(11/12/24)),"")</f>
    </nc>
  </rcc>
  <rfmt sheetId="2" sqref="H1808" start="0" length="0">
    <dxf>
      <numFmt numFmtId="0" formatCode="General"/>
    </dxf>
  </rfmt>
  <rcc rId="4571" sId="2">
    <nc r="J1808" t="inlineStr">
      <is>
        <t/>
      </is>
    </nc>
  </rcc>
  <rcc rId="4572" sId="2">
    <nc r="K1808" t="inlineStr">
      <is>
        <t/>
      </is>
    </nc>
  </rcc>
  <rfmt sheetId="2" sqref="L1808" start="0" length="0">
    <dxf>
      <numFmt numFmtId="19" formatCode="dd/mm/yyyy"/>
    </dxf>
  </rfmt>
  <rcc rId="4573" sId="2" numFmtId="23">
    <oc r="G1803">
      <v>43699.260416666664</v>
    </oc>
    <nc r="G1803">
      <v>43699.385416666664</v>
    </nc>
  </rcc>
  <rcc rId="4574" sId="2">
    <oc r="G1809">
      <f>IFERROR(IF(ISERROR(SEARCH("dfgg",$B1813)),IF(H1809="",G1813+ROUNDUP(VLOOKUP(D1809,Feuil2!$B$2:$C$250,2,FALSE)*6,0)/6/24,G1813+ROUNDUP(VLOOKUP(D1809,Feuil2!$B$2:$C$250,2,FALSE)*6,0)/6/24+$I$1),G1813+(11/12/24)),"")</f>
    </oc>
    <nc r="G1809">
      <f>IFERROR(IF(ISERROR(SEARCH("dfgg",$B1808)),IF(H1809="",G1808+ROUNDUP(VLOOKUP(D1809,Feuil2!$B$2:$C$250,2,FALSE)*6,0)/6/24,G1808+ROUNDUP(VLOOKUP(D1809,Feuil2!$B$2:$C$250,2,FALSE)*6,0)/6/24+$I$1),G1808+(11/12/24)),"")</f>
    </nc>
  </rcc>
  <rrc rId="4575" sId="2" ref="A1811:XFD1811" action="deleteRow">
    <undo index="0" exp="area" ref3D="1" dr="$F$1:$F$1048576" dn="Z_F75A0FC8_0A1B_4DE0_9A32_5143F6752B3E_.wvu.Cols" sId="2"/>
    <rfmt sheetId="2" xfDxf="1" sqref="A1811:XFD1811" start="0" length="0">
      <dxf>
        <alignment horizontal="center" vertical="center" readingOrder="0"/>
      </dxf>
    </rfmt>
    <rfmt sheetId="2" sqref="A1811" start="0" length="0">
      <dxf>
        <alignment horizontal="general" vertical="bottom" readingOrder="0"/>
      </dxf>
    </rfmt>
    <rfmt sheetId="2" sqref="B1811" start="0" length="0">
      <dxf>
        <font>
          <sz val="10"/>
          <color auto="1"/>
          <name val="MS Sans Serif"/>
          <scheme val="none"/>
        </font>
      </dxf>
    </rfmt>
    <rfmt sheetId="2" sqref="C1811" start="0" length="0">
      <dxf>
        <alignment horizontal="general" vertical="bottom" readingOrder="0"/>
      </dxf>
    </rfmt>
    <rfmt sheetId="2" sqref="D1811" start="0" length="0">
      <dxf>
        <alignment horizontal="general" vertical="bottom" readingOrder="0"/>
      </dxf>
    </rfmt>
    <rfmt sheetId="2" sqref="E1811" start="0" length="0">
      <dxf>
        <font>
          <sz val="10"/>
          <color auto="1"/>
          <name val="MS Sans Serif"/>
          <scheme val="none"/>
        </font>
      </dxf>
    </rfmt>
    <rfmt sheetId="2" sqref="F1811" start="0" length="0">
      <dxf>
        <font>
          <sz val="10"/>
          <color auto="1"/>
          <name val="MS Sans Serif"/>
          <scheme val="none"/>
        </font>
      </dxf>
    </rfmt>
    <rfmt sheetId="2" sqref="G1811" start="0" length="0">
      <dxf>
        <font>
          <sz val="10"/>
          <color auto="1"/>
          <name val="MS Sans Serif"/>
          <scheme val="none"/>
        </font>
      </dxf>
    </rfmt>
    <rfmt sheetId="2" sqref="H1811" start="0" length="0">
      <dxf>
        <font>
          <sz val="12"/>
          <color indexed="10"/>
          <name val="Calibri"/>
          <scheme val="minor"/>
        </font>
        <alignment wrapText="1" readingOrder="0"/>
      </dxf>
    </rfmt>
    <rfmt sheetId="2" sqref="J1811" start="0" length="0">
      <dxf>
        <numFmt numFmtId="167" formatCode="dd\.mm\.yyyy;@"/>
      </dxf>
    </rfmt>
  </rrc>
  <rrc rId="4576" sId="2" ref="A1811:XFD1811" action="deleteRow">
    <undo index="0" exp="area" ref3D="1" dr="$F$1:$F$1048576" dn="Z_F75A0FC8_0A1B_4DE0_9A32_5143F6752B3E_.wvu.Cols" sId="2"/>
    <rfmt sheetId="2" xfDxf="1" sqref="A1811:XFD1811" start="0" length="0">
      <dxf>
        <alignment horizontal="center" vertical="center" readingOrder="0"/>
      </dxf>
    </rfmt>
    <rfmt sheetId="2" sqref="A1811" start="0" length="0">
      <dxf>
        <alignment horizontal="general" vertical="bottom" readingOrder="0"/>
      </dxf>
    </rfmt>
    <rfmt sheetId="2" sqref="B1811" start="0" length="0">
      <dxf>
        <font>
          <sz val="10"/>
          <color auto="1"/>
          <name val="MS Sans Serif"/>
          <scheme val="none"/>
        </font>
      </dxf>
    </rfmt>
    <rfmt sheetId="2" sqref="C1811" start="0" length="0">
      <dxf>
        <alignment horizontal="general" vertical="bottom" readingOrder="0"/>
      </dxf>
    </rfmt>
    <rfmt sheetId="2" sqref="D1811" start="0" length="0">
      <dxf>
        <alignment horizontal="general" vertical="bottom" readingOrder="0"/>
      </dxf>
    </rfmt>
    <rfmt sheetId="2" sqref="E1811" start="0" length="0">
      <dxf>
        <font>
          <sz val="10"/>
          <color auto="1"/>
          <name val="MS Sans Serif"/>
          <scheme val="none"/>
        </font>
      </dxf>
    </rfmt>
    <rfmt sheetId="2" sqref="F1811" start="0" length="0">
      <dxf>
        <font>
          <sz val="10"/>
          <color auto="1"/>
          <name val="MS Sans Serif"/>
          <scheme val="none"/>
        </font>
      </dxf>
    </rfmt>
    <rfmt sheetId="2" sqref="G1811" start="0" length="0">
      <dxf>
        <font>
          <sz val="10"/>
          <color auto="1"/>
          <name val="MS Sans Serif"/>
          <scheme val="none"/>
        </font>
      </dxf>
    </rfmt>
    <rfmt sheetId="2" sqref="H1811" start="0" length="0">
      <dxf>
        <font>
          <sz val="12"/>
          <color indexed="10"/>
          <name val="Calibri"/>
          <scheme val="minor"/>
        </font>
        <alignment wrapText="1" readingOrder="0"/>
      </dxf>
    </rfmt>
    <rfmt sheetId="2" sqref="J1811" start="0" length="0">
      <dxf>
        <numFmt numFmtId="167" formatCode="dd\.mm\.yyyy;@"/>
      </dxf>
    </rfmt>
  </rrc>
  <rrc rId="4577" sId="2" ref="A1811:XFD1811" action="deleteRow">
    <undo index="0" exp="area" ref3D="1" dr="$F$1:$F$1048576" dn="Z_F75A0FC8_0A1B_4DE0_9A32_5143F6752B3E_.wvu.Cols" sId="2"/>
    <rfmt sheetId="2" xfDxf="1" sqref="A1811:XFD1811" start="0" length="0">
      <dxf>
        <alignment horizontal="center" vertical="center" readingOrder="0"/>
      </dxf>
    </rfmt>
    <rfmt sheetId="2" sqref="A1811" start="0" length="0">
      <dxf>
        <font>
          <b/>
          <sz val="8"/>
          <color auto="1"/>
          <name val="Arial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11" start="0" length="0">
      <dxf>
        <font>
          <b/>
          <sz val="12"/>
          <color rgb="FFFF0000"/>
          <name val="MS Sans Serif"/>
          <scheme val="none"/>
        </font>
        <fill>
          <patternFill patternType="solid">
            <bgColor theme="4" tint="0.59999389629810485"/>
          </patternFill>
        </fill>
        <alignment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811" start="0" length="0">
      <dxf>
        <font>
          <sz val="12"/>
          <color rgb="FF000000"/>
          <name val="Verdana"/>
          <scheme val="none"/>
        </font>
        <fill>
          <patternFill patternType="solid">
            <bgColor theme="4" tint="0.59999389629810485"/>
          </patternFill>
        </fill>
        <alignment wrapText="1" readingOrder="0"/>
        <border outline="0">
          <top style="thin">
            <color indexed="64"/>
          </top>
        </border>
      </dxf>
    </rfmt>
    <rcc rId="0" sId="2" dxf="1">
      <nc r="D1811" t="inlineStr">
        <is>
          <t>NEP</t>
        </is>
      </nc>
      <ndxf>
        <font>
          <b/>
          <sz val="12"/>
          <color rgb="FFFF0000"/>
          <name val="Verdana"/>
          <scheme val="none"/>
        </font>
        <fill>
          <patternFill patternType="solid">
            <bgColor theme="4" tint="0.59999389629810485"/>
          </patternFill>
        </fill>
        <alignment wrapText="1" readingOrder="0"/>
        <border outline="0">
          <top style="thin">
            <color indexed="64"/>
          </top>
        </border>
      </ndxf>
    </rcc>
    <rfmt sheetId="2" sqref="E1811" start="0" length="0">
      <dxf>
        <font>
          <sz val="12"/>
          <color rgb="FF000000"/>
          <name val="Verdana"/>
          <scheme val="none"/>
        </font>
        <fill>
          <patternFill patternType="solid">
            <bgColor theme="4" tint="0.59999389629810485"/>
          </patternFill>
        </fill>
        <alignment wrapText="1" readingOrder="0"/>
        <border outline="0">
          <top style="thin">
            <color indexed="64"/>
          </top>
        </border>
      </dxf>
    </rfmt>
    <rfmt sheetId="2" sqref="F1811" start="0" length="0">
      <dxf>
        <font>
          <sz val="12"/>
          <color indexed="10"/>
          <name val="Calibri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 readingOrder="0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811">
        <f>IFERROR(IF(ISERROR(SEARCH("dfgg",$B1817)),IF(H1811="",G1817+ROUNDUP(VLOOKUP(D1811,Feuil2!$B$2:$C$250,2,FALSE)*6,0)/6/24,G1817+ROUNDUP(VLOOKUP(D1811,Feuil2!$B$2:$C$250,2,FALSE)*6,0)/6/24+$I$1),G1817+(11/12/24)),"")</f>
      </nc>
      <ndxf>
        <font>
          <b/>
          <sz val="11"/>
          <color auto="1"/>
          <name val="MS Sans Serif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811" start="0" length="0">
      <dxf>
        <font>
          <sz val="12"/>
          <color indexed="10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11" start="0" length="0">
      <dxf>
        <font>
          <b/>
          <sz val="12"/>
          <color auto="1"/>
          <name val="MS Sans Serif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1811" t="inlineStr">
        <is>
          <t/>
        </is>
      </nc>
      <ndxf>
        <numFmt numFmtId="167" formatCode="dd\.mm\.yyyy;@"/>
      </ndxf>
    </rcc>
    <rcc rId="0" sId="2">
      <nc r="K1811" t="inlineStr">
        <is>
          <t/>
        </is>
      </nc>
    </rcc>
    <rfmt sheetId="2" sqref="L1811" start="0" length="0">
      <dxf>
        <numFmt numFmtId="19" formatCode="dd/mm/yyyy"/>
      </dxf>
    </rfmt>
  </rrc>
  <rrc rId="4578" sId="2" ref="A1811:XFD1811" action="deleteRow">
    <undo index="0" exp="area" ref3D="1" dr="$F$1:$F$1048576" dn="Z_F75A0FC8_0A1B_4DE0_9A32_5143F6752B3E_.wvu.Cols" sId="2"/>
    <rfmt sheetId="2" xfDxf="1" sqref="A1811:XFD1811" start="0" length="0">
      <dxf>
        <alignment horizontal="center" vertical="center" readingOrder="0"/>
      </dxf>
    </rfmt>
    <rfmt sheetId="2" sqref="A1811" start="0" length="0">
      <dxf>
        <alignment horizontal="general" vertical="bottom" readingOrder="0"/>
      </dxf>
    </rfmt>
    <rfmt sheetId="2" sqref="B1811" start="0" length="0">
      <dxf>
        <font>
          <sz val="10"/>
          <color auto="1"/>
          <name val="MS Sans Serif"/>
          <scheme val="none"/>
        </font>
      </dxf>
    </rfmt>
    <rfmt sheetId="2" sqref="C1811" start="0" length="0">
      <dxf>
        <alignment horizontal="general" vertical="bottom" readingOrder="0"/>
      </dxf>
    </rfmt>
    <rfmt sheetId="2" sqref="D1811" start="0" length="0">
      <dxf>
        <alignment horizontal="general" vertical="bottom" readingOrder="0"/>
      </dxf>
    </rfmt>
    <rfmt sheetId="2" sqref="E1811" start="0" length="0">
      <dxf>
        <font>
          <sz val="10"/>
          <color auto="1"/>
          <name val="MS Sans Serif"/>
          <scheme val="none"/>
        </font>
      </dxf>
    </rfmt>
    <rfmt sheetId="2" sqref="F1811" start="0" length="0">
      <dxf>
        <font>
          <sz val="10"/>
          <color auto="1"/>
          <name val="MS Sans Serif"/>
          <scheme val="none"/>
        </font>
      </dxf>
    </rfmt>
    <rfmt sheetId="2" sqref="G1811" start="0" length="0">
      <dxf>
        <font>
          <sz val="10"/>
          <color auto="1"/>
          <name val="MS Sans Serif"/>
          <scheme val="none"/>
        </font>
      </dxf>
    </rfmt>
    <rfmt sheetId="2" sqref="H1811" start="0" length="0">
      <dxf>
        <font>
          <sz val="12"/>
          <color indexed="10"/>
          <name val="Calibri"/>
          <scheme val="minor"/>
        </font>
        <alignment wrapText="1" readingOrder="0"/>
      </dxf>
    </rfmt>
    <rfmt sheetId="2" sqref="J1811" start="0" length="0">
      <dxf>
        <numFmt numFmtId="167" formatCode="dd\.mm\.yyyy;@"/>
      </dxf>
    </rfmt>
  </rrc>
  <rrc rId="4579" sId="2" ref="A1811:XFD1811" action="deleteRow">
    <undo index="45" exp="ref" v="1" dr="G1811" r="G1812" sId="2"/>
    <undo index="25" exp="ref" v="1" dr="G1811" r="G1812" sId="2"/>
    <undo index="9" exp="ref" v="1" dr="G1811" r="G1812" sId="2"/>
    <undo index="1" exp="ref" v="1" dr="$B1811" r="G1812" sId="2"/>
    <undo index="0" exp="area" ref3D="1" dr="$F$1:$F$1048576" dn="Z_F75A0FC8_0A1B_4DE0_9A32_5143F6752B3E_.wvu.Cols" sId="2"/>
    <rfmt sheetId="2" xfDxf="1" sqref="A1811:XFD1811" start="0" length="0">
      <dxf>
        <alignment horizontal="center" vertical="center" readingOrder="0"/>
      </dxf>
    </rfmt>
    <rfmt sheetId="2" sqref="A1811" start="0" length="0">
      <dxf>
        <font>
          <b/>
          <sz val="8"/>
          <color auto="1"/>
          <name val="Arial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11" start="0" length="0">
      <dxf>
        <font>
          <b/>
          <sz val="12"/>
          <color rgb="FFFF0000"/>
          <name val="MS Sans Serif"/>
          <scheme val="none"/>
        </font>
        <fill>
          <patternFill patternType="solid">
            <bgColor theme="4" tint="0.59999389629810485"/>
          </patternFill>
        </fill>
        <alignment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811" start="0" length="0">
      <dxf>
        <font>
          <sz val="12"/>
          <color rgb="FF000000"/>
          <name val="Verdana"/>
          <scheme val="none"/>
        </font>
        <fill>
          <patternFill patternType="solid">
            <bgColor theme="4" tint="0.59999389629810485"/>
          </patternFill>
        </fill>
        <alignment wrapText="1" readingOrder="0"/>
        <border outline="0">
          <top style="thin">
            <color indexed="64"/>
          </top>
        </border>
      </dxf>
    </rfmt>
    <rcc rId="0" sId="2" dxf="1">
      <nc r="D1811" t="inlineStr">
        <is>
          <t>NEP</t>
        </is>
      </nc>
      <ndxf>
        <font>
          <b/>
          <sz val="12"/>
          <color rgb="FFFF0000"/>
          <name val="Verdana"/>
          <scheme val="none"/>
        </font>
        <fill>
          <patternFill patternType="solid">
            <bgColor theme="4" tint="0.59999389629810485"/>
          </patternFill>
        </fill>
        <alignment wrapText="1" readingOrder="0"/>
        <border outline="0">
          <top style="thin">
            <color indexed="64"/>
          </top>
        </border>
      </ndxf>
    </rcc>
    <rfmt sheetId="2" sqref="E1811" start="0" length="0">
      <dxf>
        <font>
          <sz val="12"/>
          <color rgb="FF000000"/>
          <name val="Verdana"/>
          <scheme val="none"/>
        </font>
        <fill>
          <patternFill patternType="solid">
            <bgColor theme="4" tint="0.59999389629810485"/>
          </patternFill>
        </fill>
        <alignment wrapText="1" readingOrder="0"/>
        <border outline="0">
          <top style="thin">
            <color indexed="64"/>
          </top>
        </border>
      </dxf>
    </rfmt>
    <rfmt sheetId="2" sqref="F1811" start="0" length="0">
      <dxf>
        <font>
          <sz val="12"/>
          <color indexed="10"/>
          <name val="Calibri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 readingOrder="0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811">
        <f>IFERROR(IF(ISERROR(SEARCH("dfgg",$B1809)),IF(H1811="",G1809+ROUNDUP(VLOOKUP(D1811,Feuil2!$B$2:$C$250,2,FALSE)*6,0)/6/24,G1809+ROUNDUP(VLOOKUP(D1811,Feuil2!$B$2:$C$250,2,FALSE)*6,0)/6/24+$I$1),G1809+(11/12/24)),"")</f>
      </nc>
      <ndxf>
        <font>
          <b/>
          <sz val="11"/>
          <color auto="1"/>
          <name val="MS Sans Serif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811" start="0" length="0">
      <dxf>
        <font>
          <sz val="12"/>
          <color indexed="10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11" start="0" length="0">
      <dxf>
        <font>
          <b/>
          <sz val="12"/>
          <color auto="1"/>
          <name val="MS Sans Serif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1811" t="inlineStr">
        <is>
          <t/>
        </is>
      </nc>
      <ndxf>
        <numFmt numFmtId="167" formatCode="dd\.mm\.yyyy;@"/>
      </ndxf>
    </rcc>
    <rcc rId="0" sId="2">
      <nc r="K1811" t="inlineStr">
        <is>
          <t/>
        </is>
      </nc>
    </rcc>
    <rfmt sheetId="2" sqref="L1811" start="0" length="0">
      <dxf>
        <numFmt numFmtId="19" formatCode="dd/mm/yyyy"/>
      </dxf>
    </rfmt>
  </rrc>
  <rcc rId="4580" sId="2">
    <oc r="G1811">
      <f>IFERROR(IF(ISERROR(SEARCH("dfgg",#REF!)),IF(H1811="",#REF!+ROUNDUP(VLOOKUP(D1811,Feuil2!$B$2:$C$250,2,FALSE)*6,0)/6/24,#REF!+ROUNDUP(VLOOKUP(D1811,Feuil2!$B$2:$C$250,2,FALSE)*6,0)/6/24+$I$1),#REF!+(11/12/24)),"")</f>
    </oc>
    <nc r="G1811">
      <f>IFERROR(IF(ISERROR(SEARCH("dfgg",$B1810)),IF(H1811="",G1810+ROUNDUP(VLOOKUP(D1811,Feuil2!$B$2:$C$250,2,FALSE)*6,0)/6/24,G1810+ROUNDUP(VLOOKUP(D1811,Feuil2!$B$2:$C$250,2,FALSE)*6,0)/6/24+$I$1),G1810+(11/12/24)),"")</f>
    </nc>
  </rcc>
  <rrc rId="4581" sId="2" ref="A1813:XFD1813" action="insertRow">
    <undo index="0" exp="area" ref3D="1" dr="$F$1:$F$1048576" dn="Z_F75A0FC8_0A1B_4DE0_9A32_5143F6752B3E_.wvu.Cols" sId="2"/>
  </rrc>
  <rfmt sheetId="2" sqref="B1813" start="0" length="0">
    <dxf>
      <font>
        <b/>
        <sz val="12"/>
        <color rgb="FFFF0000"/>
        <name val="MS Sans Serif"/>
        <scheme val="none"/>
      </font>
      <fill>
        <patternFill>
          <bgColor theme="4" tint="0.59999389629810485"/>
        </patternFill>
      </fill>
    </dxf>
  </rfmt>
  <rfmt sheetId="2" sqref="C1813" start="0" length="0">
    <dxf>
      <fill>
        <patternFill>
          <bgColor theme="4" tint="0.59999389629810485"/>
        </patternFill>
      </fill>
      <border outline="0">
        <bottom/>
      </border>
    </dxf>
  </rfmt>
  <rcc rId="4582" sId="2" odxf="1" dxf="1">
    <nc r="D1813" t="inlineStr">
      <is>
        <t>NEP</t>
      </is>
    </nc>
    <odxf>
      <font>
        <b val="0"/>
        <sz val="12"/>
        <color rgb="FF000000"/>
        <name val="Verdana"/>
        <scheme val="none"/>
      </font>
      <fill>
        <patternFill>
          <bgColor rgb="FFFFFFFF"/>
        </patternFill>
      </fill>
      <border outline="0">
        <bottom style="thin">
          <color indexed="64"/>
        </bottom>
      </border>
    </odxf>
    <ndxf>
      <font>
        <b/>
        <sz val="12"/>
        <color rgb="FFFF0000"/>
        <name val="Verdana"/>
        <scheme val="none"/>
      </font>
      <fill>
        <patternFill>
          <bgColor theme="4" tint="0.59999389629810485"/>
        </patternFill>
      </fill>
      <border outline="0">
        <bottom/>
      </border>
    </ndxf>
  </rcc>
  <rfmt sheetId="2" sqref="E1813" start="0" length="0">
    <dxf>
      <fill>
        <patternFill>
          <bgColor theme="4" tint="0.59999389629810485"/>
        </patternFill>
      </fill>
      <border outline="0">
        <bottom/>
      </border>
    </dxf>
  </rfmt>
  <rfmt sheetId="2" sqref="F1813" start="0" length="0">
    <dxf>
      <fill>
        <patternFill patternType="solid">
          <bgColor theme="4" tint="0.59999389629810485"/>
        </patternFill>
      </fill>
      <border outline="0">
        <bottom/>
      </border>
    </dxf>
  </rfmt>
  <rcc rId="4583" sId="2">
    <nc r="G1813">
      <f>IFERROR(IF(ISERROR(SEARCH("dfgg",$B1812)),IF(H1813="",G1812+ROUNDUP(VLOOKUP(D1813,Feuil2!$B$2:$C$250,2,FALSE)*6,0)/6/24,G1812+ROUNDUP(VLOOKUP(D1813,Feuil2!$B$2:$C$250,2,FALSE)*6,0)/6/24+$I$1),G1812+(11/12/24)),"")</f>
    </nc>
  </rcc>
  <rfmt sheetId="2" sqref="H1813" start="0" length="0">
    <dxf>
      <numFmt numFmtId="0" formatCode="General"/>
    </dxf>
  </rfmt>
  <rcc rId="4584" sId="2">
    <nc r="J1813" t="inlineStr">
      <is>
        <t/>
      </is>
    </nc>
  </rcc>
  <rcc rId="4585" sId="2">
    <nc r="K1813" t="inlineStr">
      <is>
        <t/>
      </is>
    </nc>
  </rcc>
  <rfmt sheetId="2" sqref="L1813" start="0" length="0">
    <dxf>
      <numFmt numFmtId="19" formatCode="dd/mm/yyyy"/>
    </dxf>
  </rfmt>
  <rm rId="4586" sheetId="2" source="A1815:XFD1815" destination="A1821:XFD1821" sourceSheetId="2">
    <rfmt sheetId="2" xfDxf="1" sqref="A1821:XFD1821" start="0" length="0">
      <dxf>
        <alignment horizontal="center" vertical="center" readingOrder="0"/>
      </dxf>
    </rfmt>
    <rfmt sheetId="2" sqref="A1821" start="0" length="0">
      <dxf>
        <alignment horizontal="general" vertical="bottom" readingOrder="0"/>
      </dxf>
    </rfmt>
    <rfmt sheetId="2" sqref="B1821" start="0" length="0">
      <dxf>
        <font>
          <sz val="10"/>
          <color auto="1"/>
          <name val="MS Sans Serif"/>
          <scheme val="none"/>
        </font>
      </dxf>
    </rfmt>
    <rfmt sheetId="2" sqref="C1821" start="0" length="0">
      <dxf>
        <alignment horizontal="general" vertical="bottom" readingOrder="0"/>
      </dxf>
    </rfmt>
    <rfmt sheetId="2" sqref="D1821" start="0" length="0">
      <dxf>
        <alignment horizontal="general" vertical="bottom" readingOrder="0"/>
      </dxf>
    </rfmt>
    <rfmt sheetId="2" sqref="E1821" start="0" length="0">
      <dxf>
        <font>
          <sz val="10"/>
          <color auto="1"/>
          <name val="MS Sans Serif"/>
          <scheme val="none"/>
        </font>
      </dxf>
    </rfmt>
    <rfmt sheetId="2" sqref="F1821" start="0" length="0">
      <dxf>
        <font>
          <sz val="10"/>
          <color auto="1"/>
          <name val="MS Sans Serif"/>
          <scheme val="none"/>
        </font>
      </dxf>
    </rfmt>
    <rfmt sheetId="2" sqref="G1821" start="0" length="0">
      <dxf>
        <font>
          <sz val="10"/>
          <color auto="1"/>
          <name val="MS Sans Serif"/>
          <scheme val="none"/>
        </font>
      </dxf>
    </rfmt>
    <rfmt sheetId="2" sqref="H1821" start="0" length="0">
      <dxf>
        <font>
          <sz val="12"/>
          <color indexed="10"/>
          <name val="Calibri"/>
          <scheme val="minor"/>
        </font>
        <alignment wrapText="1" readingOrder="0"/>
      </dxf>
    </rfmt>
    <rfmt sheetId="2" sqref="J1821" start="0" length="0">
      <dxf>
        <numFmt numFmtId="167" formatCode="dd\.mm\.yyyy;@"/>
      </dxf>
    </rfmt>
  </rm>
  <rcc rId="4587" sId="2">
    <oc r="H1814" t="inlineStr">
      <is>
        <t>[GLACIER]</t>
      </is>
    </oc>
    <nc r="H1814" t="inlineStr">
      <is>
        <t>à voir demain si pas de kitkat faire sauces  caramel 22000048</t>
      </is>
    </nc>
  </rcc>
  <rrc rId="4588" sId="2" ref="A1815:XFD1815" action="deleteRow">
    <undo index="0" exp="area" ref3D="1" dr="$F$1:$F$1048576" dn="Z_F75A0FC8_0A1B_4DE0_9A32_5143F6752B3E_.wvu.Cols" sId="2"/>
    <rfmt sheetId="2" xfDxf="1" sqref="A1815:XFD1815" start="0" length="0">
      <dxf>
        <alignment horizontal="center" vertical="center" readingOrder="0"/>
      </dxf>
    </rfmt>
    <rfmt sheetId="2" sqref="A1815" start="0" length="0">
      <dxf>
        <alignment horizontal="general" vertical="bottom" readingOrder="0"/>
      </dxf>
    </rfmt>
    <rfmt sheetId="2" sqref="B1815" start="0" length="0">
      <dxf>
        <font>
          <sz val="10"/>
          <color auto="1"/>
          <name val="MS Sans Serif"/>
          <scheme val="none"/>
        </font>
      </dxf>
    </rfmt>
    <rfmt sheetId="2" sqref="C1815" start="0" length="0">
      <dxf>
        <alignment horizontal="general" vertical="bottom" readingOrder="0"/>
      </dxf>
    </rfmt>
    <rfmt sheetId="2" sqref="D1815" start="0" length="0">
      <dxf>
        <alignment horizontal="general" vertical="bottom" readingOrder="0"/>
      </dxf>
    </rfmt>
    <rfmt sheetId="2" sqref="E1815" start="0" length="0">
      <dxf>
        <font>
          <sz val="10"/>
          <color auto="1"/>
          <name val="MS Sans Serif"/>
          <scheme val="none"/>
        </font>
      </dxf>
    </rfmt>
    <rfmt sheetId="2" sqref="F1815" start="0" length="0">
      <dxf>
        <font>
          <sz val="10"/>
          <color auto="1"/>
          <name val="MS Sans Serif"/>
          <scheme val="none"/>
        </font>
      </dxf>
    </rfmt>
    <rfmt sheetId="2" sqref="G1815" start="0" length="0">
      <dxf>
        <font>
          <sz val="10"/>
          <color auto="1"/>
          <name val="MS Sans Serif"/>
          <scheme val="none"/>
        </font>
      </dxf>
    </rfmt>
    <rfmt sheetId="2" sqref="H1815" start="0" length="0">
      <dxf>
        <font>
          <sz val="12"/>
          <color indexed="10"/>
          <name val="Calibri"/>
          <scheme val="minor"/>
        </font>
        <alignment wrapText="1" readingOrder="0"/>
      </dxf>
    </rfmt>
    <rfmt sheetId="2" sqref="J1815" start="0" length="0">
      <dxf>
        <numFmt numFmtId="167" formatCode="dd\.mm\.yyyy;@"/>
      </dxf>
    </rfmt>
  </rrc>
  <rcc rId="4589" sId="2">
    <oc r="G1814">
      <f>IFERROR(IF(ISERROR(SEARCH("dfgg",$B1810)),IF(H1814="",G1810+ROUNDUP(VLOOKUP(D1814,Feuil2!$B$2:$C$250,2,FALSE)*6,0)/6/24,G1810+ROUNDUP(VLOOKUP(D1814,Feuil2!$B$2:$C$250,2,FALSE)*6,0)/6/24+$I$1),G1810+(11/12/24)),"")</f>
    </oc>
    <nc r="G1814">
      <f>IFERROR(IF(ISERROR(SEARCH("dfgg",$B1813)),IF(H1814="",G1813+ROUNDUP(VLOOKUP(D1814,Feuil2!$B$2:$C$250,2,FALSE)*6,0)/6/24,G1813+ROUNDUP(VLOOKUP(D1814,Feuil2!$B$2:$C$250,2,FALSE)*6,0)/6/24+$I$1),G1813+(11/12/24)),"")</f>
    </nc>
  </rcc>
  <rcc rId="4590" sId="2">
    <oc r="G1820">
      <f>IFERROR(IF(ISERROR(SEARCH("dfgg",$B1814)),IF(H1820="",G1814+ROUNDUP(VLOOKUP(D1820,Feuil2!$B$2:$C$250,2,FALSE)*6,0)/6/24,G1814+ROUNDUP(VLOOKUP(D1820,Feuil2!$B$2:$C$250,2,FALSE)*6,0)/6/24+$I$1),G1814+(11/12/24)),"")</f>
    </oc>
    <nc r="G1820"/>
  </rcc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Feuil2!$B$1:$C$210</formula>
    <oldFormula>Feuil2!$B$1:$C$208</oldFormula>
  </rdn>
  <rcv guid="{F75A0FC8-0A1B-4DE0-9A32-5143F6752B3E}" action="add"/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Feuil2!$B$1:$C$210</formula>
    <oldFormula>Feuil2!$B$1:$C$210</oldFormula>
  </rdn>
  <rcv guid="{FC7BEBEA-9A89-4726-BCEF-101025680359}" action="add"/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00" sId="2" xfDxf="1" dxf="1">
    <oc r="C1828">
      <v>3418740</v>
    </oc>
    <nc r="C1828">
      <v>3421463</v>
    </nc>
    <ndxf>
      <font>
        <sz val="12"/>
        <color rgb="FF000000"/>
        <name val="Verdana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601" sId="2">
    <oc r="D1828">
      <v>22000699</v>
    </oc>
    <nc r="D1828">
      <v>22000477</v>
    </nc>
  </rcc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Feuil2!$B$1:$C$210</formula>
    <oldFormula>Feuil2!$B$1:$C$210</oldFormula>
  </rdn>
  <rcv guid="{FC7BEBEA-9A89-4726-BCEF-101025680359}" action="add"/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Feuil2!$B$1:$C$210</formula>
    <oldFormula>Feuil2!$B$1:$C$210</oldFormula>
  </rdn>
  <rcv guid="{FC7BEBEA-9A89-4726-BCEF-101025680359}" action="add"/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10" sId="2">
    <oc r="H1841" t="inlineStr">
      <is>
        <t>[VAYRES] + recyclage</t>
      </is>
    </oc>
    <nc r="H1841" t="inlineStr">
      <is>
        <t>[VAYRES] + recyclage 136 KG lot F20509730001</t>
      </is>
    </nc>
  </rcc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Feuil2!$B$1:$C$210</formula>
    <oldFormula>Feuil2!$B$1:$C$210</oldFormula>
  </rdn>
  <rcv guid="{FC7BEBEA-9A89-4726-BCEF-101025680359}" action="add"/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2" customView="1" name="Z_9DC6467B_AE31_4A24_936A_03CCCA0C107D_.wvu.PrintArea" hidden="1" oldHidden="1">
    <formula>PHS!$A$1631:$I$1700</formula>
  </rdn>
  <rdn rId="0" localSheetId="2" customView="1" name="Z_9DC6467B_AE31_4A24_936A_03CCCA0C107D_.wvu.PrintTitles" hidden="1" oldHidden="1">
    <formula>PHS!$1:$1</formula>
  </rdn>
  <rdn rId="0" localSheetId="2" customView="1" name="Z_9DC6467B_AE31_4A24_936A_03CCCA0C107D_.wvu.Rows" hidden="1" oldHidden="1">
    <formula>PHS!$2:$1457</formula>
  </rdn>
  <rdn rId="0" localSheetId="3" customView="1" name="Z_9DC6467B_AE31_4A24_936A_03CCCA0C107D_.wvu.FilterData" hidden="1" oldHidden="1">
    <formula>Feuil2!$B$1:$C$210</formula>
  </rdn>
  <rcv guid="{9DC6467B-AE31-4A24-936A-03CCCA0C107D}" action="add"/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19" sId="2" ref="A1820:XFD1820" action="deleteRow">
    <undo index="65535" exp="area" ref3D="1" dr="$F$1:$F$1048576" dn="Z_F75A0FC8_0A1B_4DE0_9A32_5143F6752B3E_.wvu.Cols" sId="2"/>
    <rfmt sheetId="2" xfDxf="1" sqref="A1820:XFD1820" start="0" length="0">
      <dxf>
        <alignment horizontal="center" vertical="center"/>
      </dxf>
    </rfmt>
    <rfmt sheetId="2" sqref="A182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820" t="inlineStr">
        <is>
          <t>Enrob Batonnet KITKAT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C1820">
        <v>3139330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D1820">
        <v>22000475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E1820">
        <v>500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fmt sheetId="2" sqref="F1820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820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H1820" t="inlineStr">
        <is>
          <t>ajustement [GLACIER]</t>
        </is>
      </nc>
      <n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1820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1820" t="inlineStr">
        <is>
          <t>22.08.2019</t>
        </is>
      </nc>
      <ndxf>
        <numFmt numFmtId="167" formatCode="dd\.mm\.yyyy;@"/>
      </ndxf>
    </rcc>
    <rcc rId="0" sId="2">
      <nc r="K1820" t="inlineStr">
        <is>
          <t>PL001</t>
        </is>
      </nc>
    </rcc>
  </rrc>
  <rrc rId="4620" sId="2" ref="A1819:XFD1819" action="deleteRow">
    <undo index="65535" exp="area" ref3D="1" dr="$F$1:$F$1048576" dn="Z_F75A0FC8_0A1B_4DE0_9A32_5143F6752B3E_.wvu.Cols" sId="2"/>
    <rfmt sheetId="2" xfDxf="1" sqref="A1819:XFD1819" start="0" length="0">
      <dxf>
        <alignment horizontal="center" vertical="center"/>
      </dxf>
    </rfmt>
    <rfmt sheetId="2" sqref="A181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819" t="inlineStr">
        <is>
          <t>SCE Gout Caramel C11 PALL/0357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C1819">
        <v>3420593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D1819">
        <v>22000048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E1819">
        <v>1600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fmt sheetId="2" sqref="F1819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819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819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19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1819" t="inlineStr">
        <is>
          <t>28.08.2019</t>
        </is>
      </nc>
      <ndxf>
        <numFmt numFmtId="167" formatCode="dd\.mm\.yyyy;@"/>
      </ndxf>
    </rcc>
    <rcc rId="0" sId="2">
      <nc r="K1819" t="inlineStr">
        <is>
          <t>PL001</t>
        </is>
      </nc>
    </rcc>
  </rrc>
  <rrc rId="4621" sId="2" ref="A1815:XFD1815" action="deleteRow">
    <undo index="65535" exp="area" ref3D="1" dr="$F$1:$F$1048576" dn="Z_F75A0FC8_0A1B_4DE0_9A32_5143F6752B3E_.wvu.Cols" sId="2"/>
    <rfmt sheetId="2" xfDxf="1" sqref="A1815:XFD1815" start="0" length="0">
      <dxf>
        <alignment horizontal="center" vertical="center"/>
      </dxf>
    </rfmt>
    <rfmt sheetId="2" sqref="A1815" start="0" length="0">
      <dxf>
        <alignment horizontal="general" vertical="bottom"/>
      </dxf>
    </rfmt>
    <rfmt sheetId="2" sqref="B1815" start="0" length="0">
      <dxf>
        <font>
          <sz val="10"/>
          <color auto="1"/>
          <name val="MS Sans Serif"/>
          <family val="2"/>
          <scheme val="none"/>
        </font>
        <fill>
          <patternFill patternType="solid">
            <bgColor rgb="FFFF0000"/>
          </patternFill>
        </fill>
      </dxf>
    </rfmt>
    <rcc rId="0" sId="2" dxf="1">
      <nc r="C1815" t="inlineStr">
        <is>
          <t>ATTENTION OP À AVANCER, BESOIN 27.08.2019</t>
        </is>
      </nc>
      <ndxf>
        <font>
          <b/>
          <sz val="18"/>
          <color auto="1"/>
          <name val="Arial"/>
          <family val="2"/>
          <scheme val="none"/>
        </font>
        <fill>
          <patternFill patternType="solid">
            <bgColor rgb="FFFF0000"/>
          </patternFill>
        </fill>
      </ndxf>
    </rcc>
    <rfmt sheetId="2" sqref="D1815" start="0" length="0">
      <dxf>
        <fill>
          <patternFill patternType="solid">
            <bgColor rgb="FFFF0000"/>
          </patternFill>
        </fill>
        <alignment horizontal="general" vertical="bottom"/>
      </dxf>
    </rfmt>
    <rfmt sheetId="2" sqref="E1815" start="0" length="0">
      <dxf>
        <font>
          <sz val="10"/>
          <color auto="1"/>
          <name val="MS Sans Serif"/>
          <family val="2"/>
          <scheme val="none"/>
        </font>
        <fill>
          <patternFill patternType="solid">
            <bgColor rgb="FFFF0000"/>
          </patternFill>
        </fill>
      </dxf>
    </rfmt>
    <rfmt sheetId="2" sqref="F1815" start="0" length="0">
      <dxf>
        <font>
          <sz val="10"/>
          <color auto="1"/>
          <name val="MS Sans Serif"/>
          <family val="2"/>
          <scheme val="none"/>
        </font>
        <fill>
          <patternFill patternType="solid">
            <bgColor rgb="FFFF0000"/>
          </patternFill>
        </fill>
      </dxf>
    </rfmt>
    <rfmt sheetId="2" sqref="G1815" start="0" length="0">
      <dxf>
        <font>
          <sz val="10"/>
          <color auto="1"/>
          <name val="MS Sans Serif"/>
          <family val="2"/>
          <scheme val="none"/>
        </font>
      </dxf>
    </rfmt>
    <rfmt sheetId="2" sqref="H1815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15" start="0" length="0">
      <dxf>
        <numFmt numFmtId="167" formatCode="dd\.mm\.yyyy;@"/>
      </dxf>
    </rfmt>
  </rrc>
  <rrc rId="4622" sId="2" ref="A1815:XFD1815" action="insertRow">
    <undo index="65535" exp="area" ref3D="1" dr="$F$1:$F$1048576" dn="Z_F75A0FC8_0A1B_4DE0_9A32_5143F6752B3E_.wvu.Cols" sId="2"/>
  </rrc>
  <rfmt sheetId="2" sqref="B1815" start="0" length="0">
    <dxf>
      <font>
        <b/>
        <sz val="12"/>
        <color rgb="FFFF0000"/>
        <name val="MS Sans Serif"/>
      </font>
      <fill>
        <patternFill>
          <bgColor theme="4" tint="0.59999389629810485"/>
        </patternFill>
      </fill>
    </dxf>
  </rfmt>
  <rfmt sheetId="2" sqref="C1815" start="0" length="0">
    <dxf>
      <fill>
        <patternFill>
          <bgColor theme="4" tint="0.59999389629810485"/>
        </patternFill>
      </fill>
      <border outline="0">
        <bottom/>
      </border>
    </dxf>
  </rfmt>
  <rcc rId="4623" sId="2" odxf="1" dxf="1">
    <nc r="D1815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  <border outline="0">
        <bottom/>
      </border>
    </ndxf>
  </rcc>
  <rfmt sheetId="2" sqref="E1815" start="0" length="0">
    <dxf>
      <fill>
        <patternFill>
          <bgColor theme="4" tint="0.59999389629810485"/>
        </patternFill>
      </fill>
      <border outline="0">
        <bottom/>
      </border>
    </dxf>
  </rfmt>
  <rfmt sheetId="2" sqref="F1815" start="0" length="0">
    <dxf>
      <fill>
        <patternFill patternType="solid">
          <bgColor theme="4" tint="0.59999389629810485"/>
        </patternFill>
      </fill>
      <border outline="0">
        <bottom/>
      </border>
    </dxf>
  </rfmt>
  <rfmt sheetId="2" sqref="H1815" start="0" length="0">
    <dxf>
      <numFmt numFmtId="0" formatCode="General"/>
    </dxf>
  </rfmt>
  <rcc rId="4624" sId="2">
    <nc r="J1815" t="inlineStr">
      <is>
        <t/>
      </is>
    </nc>
  </rcc>
  <rcc rId="4625" sId="2">
    <nc r="K1815" t="inlineStr">
      <is>
        <t/>
      </is>
    </nc>
  </rcc>
  <rfmt sheetId="2" sqref="L1815" start="0" length="0">
    <dxf>
      <numFmt numFmtId="19" formatCode="dd/mm/yyyy"/>
    </dxf>
  </rfmt>
  <rcc rId="4626" sId="2">
    <nc r="G1815">
      <f>IFERROR(IF(ISERROR(SEARCH("dfgg",$B1814)),IF(H1815="",G1814+ROUNDUP(VLOOKUP(D1815,Feuil2!$B$2:$C$250,2,FALSE)*6,0)/6/24,G1814+ROUNDUP(VLOOKUP(D1815,Feuil2!$B$2:$C$250,2,FALSE)*6,0)/6/24+$I$1),G1814+(11/12/24)),"")</f>
    </nc>
  </rcc>
  <rcc rId="4627" sId="2">
    <nc r="G1816">
      <f>IFERROR(IF(ISERROR(SEARCH("dfgg",$B1815)),IF(H1816="",G1815+ROUNDUP(VLOOKUP(D1816,Feuil2!$B$2:$C$250,2,FALSE)*6,0)/6/24,G1815+ROUNDUP(VLOOKUP(D1816,Feuil2!$B$2:$C$250,2,FALSE)*6,0)/6/24+$I$1),G1815+(11/12/24)),"")</f>
    </nc>
  </rcc>
  <rcc rId="4628" sId="2">
    <nc r="G1817">
      <f>IFERROR(IF(ISERROR(SEARCH("dfgg",$B1816)),IF(H1817="",G1816+ROUNDUP(VLOOKUP(D1817,Feuil2!$B$2:$C$250,2,FALSE)*6,0)/6/24,G1816+ROUNDUP(VLOOKUP(D1817,Feuil2!$B$2:$C$250,2,FALSE)*6,0)/6/24+$I$1),G1816+(11/12/24)),"")</f>
    </nc>
  </rcc>
  <rrc rId="4629" sId="2" ref="A1833:XFD1833" action="insertRow">
    <undo index="65535" exp="area" ref3D="1" dr="$F$1:$F$1048576" dn="Z_F75A0FC8_0A1B_4DE0_9A32_5143F6752B3E_.wvu.Cols" sId="2"/>
  </rrc>
  <rm rId="4630" sheetId="2" source="A1818:XFD1818" destination="A1833:XFD1833" sourceSheetId="2">
    <rfmt sheetId="2" xfDxf="1" sqref="A1833:XFD1833" start="0" length="0">
      <dxf>
        <alignment horizontal="center" vertical="center"/>
      </dxf>
    </rfmt>
    <rfmt sheetId="2" sqref="A1833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33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833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833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833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83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833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83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33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33" start="0" length="0">
      <dxf>
        <numFmt numFmtId="167" formatCode="dd\.mm\.yyyy;@"/>
      </dxf>
    </rfmt>
  </rm>
  <rrc rId="4631" sId="2" ref="A1818:XFD1818" action="deleteRow">
    <undo index="65535" exp="area" ref3D="1" dr="$F$1:$F$1048576" dn="Z_F75A0FC8_0A1B_4DE0_9A32_5143F6752B3E_.wvu.Cols" sId="2"/>
    <rfmt sheetId="2" xfDxf="1" sqref="A1818:XFD1818" start="0" length="0">
      <dxf>
        <alignment horizontal="center" vertical="center"/>
      </dxf>
    </rfmt>
    <rfmt sheetId="2" sqref="A1818" start="0" length="0">
      <dxf>
        <alignment horizontal="general" vertical="bottom"/>
      </dxf>
    </rfmt>
    <rfmt sheetId="2" sqref="B1818" start="0" length="0">
      <dxf>
        <font>
          <sz val="10"/>
          <color auto="1"/>
          <name val="MS Sans Serif"/>
          <family val="2"/>
          <scheme val="none"/>
        </font>
      </dxf>
    </rfmt>
    <rfmt sheetId="2" sqref="C1818" start="0" length="0">
      <dxf>
        <alignment horizontal="general" vertical="bottom"/>
      </dxf>
    </rfmt>
    <rfmt sheetId="2" sqref="D1818" start="0" length="0">
      <dxf>
        <alignment horizontal="general" vertical="bottom"/>
      </dxf>
    </rfmt>
    <rfmt sheetId="2" sqref="E1818" start="0" length="0">
      <dxf>
        <font>
          <sz val="10"/>
          <color auto="1"/>
          <name val="MS Sans Serif"/>
          <family val="2"/>
          <scheme val="none"/>
        </font>
      </dxf>
    </rfmt>
    <rfmt sheetId="2" sqref="F1818" start="0" length="0">
      <dxf>
        <font>
          <sz val="10"/>
          <color auto="1"/>
          <name val="MS Sans Serif"/>
          <family val="2"/>
          <scheme val="none"/>
        </font>
      </dxf>
    </rfmt>
    <rfmt sheetId="2" sqref="G1818" start="0" length="0">
      <dxf>
        <font>
          <sz val="10"/>
          <color auto="1"/>
          <name val="MS Sans Serif"/>
          <family val="2"/>
          <scheme val="none"/>
        </font>
      </dxf>
    </rfmt>
    <rfmt sheetId="2" sqref="H1818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18" start="0" length="0">
      <dxf>
        <numFmt numFmtId="167" formatCode="dd\.mm\.yyyy;@"/>
      </dxf>
    </rfmt>
  </rrc>
  <rrc rId="4632" sId="2" ref="A1832:XFD1832" action="insertRow">
    <undo index="65535" exp="area" ref3D="1" dr="$F$1:$F$1048576" dn="Z_F75A0FC8_0A1B_4DE0_9A32_5143F6752B3E_.wvu.Cols" sId="2"/>
  </rrc>
  <rfmt sheetId="2" sqref="B1832" start="0" length="0">
    <dxf>
      <font>
        <b/>
        <sz val="12"/>
        <color rgb="FFFF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C1832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cc rId="4633" sId="2" odxf="1" dxf="1">
    <nc r="D1832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odxf>
    <n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ndxf>
  </rcc>
  <rfmt sheetId="2" sqref="E1832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F1832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  <border outline="0">
        <bottom/>
      </border>
    </dxf>
  </rfmt>
  <rcc rId="4634" sId="2">
    <oc r="G1831">
      <f>IFERROR(IF(ISERROR(SEARCH("dfgg",$B1830)),IF(H1831="",G1830+ROUNDUP(VLOOKUP(D1831,Feuil2!$B$2:$C$250,2,FALSE)*6,0)/6/24,G1830+ROUNDUP(VLOOKUP(D1831,Feuil2!$B$2:$C$250,2,FALSE)*6,0)/6/24+$I$1),G1830+(11/12/24)),"")</f>
    </oc>
    <nc r="G1831">
      <f>IFERROR(IF(ISERROR(SEARCH("dfgg",$B1830)),IF(H1831="",G1830+ROUNDUP(VLOOKUP(D1831,Feuil2!$B$2:$C$250,2,FALSE)*6,0)/6/24,G1830+ROUNDUP(VLOOKUP(D1831,Feuil2!$B$2:$C$250,2,FALSE)*6,0)/6/24+$I$1),G1830+(11/12/24)),"")</f>
    </nc>
  </rcc>
  <rcc rId="4635" sId="2">
    <nc r="G1832">
      <f>IFERROR(IF(ISERROR(SEARCH("dfgg",$B1831)),IF(H1832="",G1831+ROUNDUP(VLOOKUP(D1832,Feuil2!$B$2:$C$250,2,FALSE)*6,0)/6/24,G1831+ROUNDUP(VLOOKUP(D1832,Feuil2!$B$2:$C$250,2,FALSE)*6,0)/6/24+$I$1),G1831+(11/12/24)),"")</f>
    </nc>
  </rcc>
  <rcc rId="4636" sId="2" odxf="1" dxf="1">
    <nc r="G1833">
      <f>IFERROR(IF(ISERROR(SEARCH("dfgg",$B1832)),IF(H1833="",G1832+ROUNDUP(VLOOKUP(D1833,Feuil2!$B$2:$C$250,2,FALSE)*6,0)/6/24,G1832+ROUNDUP(VLOOKUP(D1833,Feuil2!$B$2:$C$250,2,FALSE)*6,0)/6/24+$I$1),G1832+(11/12/24)),"")</f>
    </nc>
    <odxf/>
    <ndxf/>
  </rcc>
  <rcc rId="4637" sId="2">
    <oc r="G1834">
      <f>IFERROR(IF(ISERROR(SEARCH("dfgg",$B1831)),IF(H1834="",G1831+ROUNDUP(VLOOKUP(D1834,Feuil2!$B$2:$C$250,2,FALSE)*6,0)/6/24,G1831+ROUNDUP(VLOOKUP(D1834,Feuil2!$B$2:$C$250,2,FALSE)*6,0)/6/24+$I$1),G1831+(11/12/24)),"")</f>
    </oc>
    <nc r="G1834">
      <f>IFERROR(IF(ISERROR(SEARCH("dfgg",$B1833)),IF(H1834="",G1833+ROUNDUP(VLOOKUP(D1834,Feuil2!$B$2:$C$250,2,FALSE)*6,0)/6/24,G1833+ROUNDUP(VLOOKUP(D1834,Feuil2!$B$2:$C$250,2,FALSE)*6,0)/6/24+$I$1),G1833+(11/12/24)),"")</f>
    </nc>
  </rcc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Feuil2!$B$1:$C$210</formula>
    <oldFormula>Feuil2!$B$1:$C$210</oldFormula>
  </rdn>
  <rcv guid="{FC7BEBEA-9A89-4726-BCEF-101025680359}" action="add"/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42" sId="2" ref="A1828:XFD1828" action="insertRow">
    <undo index="65535" exp="area" ref3D="1" dr="$F$1:$F$1048576" dn="Z_F75A0FC8_0A1B_4DE0_9A32_5143F6752B3E_.wvu.Cols" sId="2"/>
  </rrc>
  <rm rId="4643" sheetId="2" source="A1831:XFD1831" destination="A1828:XFD1828" sourceSheetId="2">
    <rfmt sheetId="2" xfDxf="1" sqref="A1828:XFD1828" start="0" length="0">
      <dxf>
        <alignment horizontal="center" vertical="center"/>
      </dxf>
    </rfmt>
    <rfmt sheetId="2" sqref="A1828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828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828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828" start="0" length="0">
      <dxf>
        <font>
          <b/>
          <sz val="26"/>
          <color rgb="FF000000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828" start="0" length="0">
      <dxf>
        <font>
          <sz val="12"/>
          <color rgb="FF000000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828" start="0" length="0">
      <dxf>
        <font>
          <sz val="12"/>
          <color indexed="10"/>
          <name val="Calibri"/>
          <family val="2"/>
          <scheme val="minor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828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828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828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28" start="0" length="0">
      <dxf>
        <numFmt numFmtId="167" formatCode="dd\.mm\.yyyy;@"/>
      </dxf>
    </rfmt>
  </rm>
  <rrc rId="4644" sId="2" ref="A1831:XFD1831" action="deleteRow">
    <undo index="65535" exp="area" ref3D="1" dr="$F$1:$F$1048576" dn="Z_F75A0FC8_0A1B_4DE0_9A32_5143F6752B3E_.wvu.Cols" sId="2"/>
    <rfmt sheetId="2" xfDxf="1" sqref="A1831:XFD1831" start="0" length="0">
      <dxf>
        <alignment horizontal="center" vertical="center"/>
      </dxf>
    </rfmt>
    <rfmt sheetId="2" sqref="A1831" start="0" length="0">
      <dxf>
        <alignment horizontal="general" vertical="bottom"/>
      </dxf>
    </rfmt>
    <rfmt sheetId="2" sqref="B1831" start="0" length="0">
      <dxf>
        <font>
          <sz val="10"/>
          <color auto="1"/>
          <name val="MS Sans Serif"/>
          <family val="2"/>
          <scheme val="none"/>
        </font>
      </dxf>
    </rfmt>
    <rfmt sheetId="2" sqref="C1831" start="0" length="0">
      <dxf>
        <alignment horizontal="general" vertical="bottom"/>
      </dxf>
    </rfmt>
    <rfmt sheetId="2" sqref="D1831" start="0" length="0">
      <dxf>
        <alignment horizontal="general" vertical="bottom"/>
      </dxf>
    </rfmt>
    <rfmt sheetId="2" sqref="E1831" start="0" length="0">
      <dxf>
        <font>
          <sz val="10"/>
          <color auto="1"/>
          <name val="MS Sans Serif"/>
          <family val="2"/>
          <scheme val="none"/>
        </font>
      </dxf>
    </rfmt>
    <rfmt sheetId="2" sqref="F1831" start="0" length="0">
      <dxf>
        <font>
          <sz val="10"/>
          <color auto="1"/>
          <name val="MS Sans Serif"/>
          <family val="2"/>
          <scheme val="none"/>
        </font>
      </dxf>
    </rfmt>
    <rfmt sheetId="2" sqref="G1831" start="0" length="0">
      <dxf>
        <font>
          <sz val="10"/>
          <color auto="1"/>
          <name val="MS Sans Serif"/>
          <family val="2"/>
          <scheme val="none"/>
        </font>
      </dxf>
    </rfmt>
    <rfmt sheetId="2" sqref="H183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31" start="0" length="0">
      <dxf>
        <numFmt numFmtId="167" formatCode="dd\.mm\.yyyy;@"/>
      </dxf>
    </rfmt>
  </rrc>
  <rrc rId="4645" sId="2" ref="A1836:XFD1838" action="insertRow">
    <undo index="65535" exp="area" ref3D="1" dr="$F$1:$F$1048576" dn="Z_F75A0FC8_0A1B_4DE0_9A32_5143F6752B3E_.wvu.Cols" sId="2"/>
  </rrc>
  <rm rId="4646" sheetId="2" source="A1828:XFD1830" destination="A1836:XFD1838" sourceSheetId="2">
    <rfmt sheetId="2" xfDxf="1" sqref="A1836:XFD1836" start="0" length="0">
      <dxf>
        <alignment horizontal="center" vertical="center"/>
      </dxf>
    </rfmt>
    <rfmt sheetId="2" xfDxf="1" sqref="A1837:XFD1837" start="0" length="0">
      <dxf>
        <alignment horizontal="center" vertical="center"/>
      </dxf>
    </rfmt>
    <rfmt sheetId="2" xfDxf="1" sqref="A1838:XFD1838" start="0" length="0">
      <dxf>
        <alignment horizontal="center" vertical="center"/>
      </dxf>
    </rfmt>
    <rfmt sheetId="2" sqref="A1836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836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836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bottom style="thin">
            <color indexed="64"/>
          </bottom>
        </border>
      </dxf>
    </rfmt>
    <rfmt sheetId="2" sqref="D1836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E1836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F183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bottom style="thin">
            <color indexed="64"/>
          </bottom>
        </border>
      </dxf>
    </rfmt>
    <rfmt sheetId="2" sqref="G1836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83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836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36" start="0" length="0">
      <dxf>
        <numFmt numFmtId="167" formatCode="dd\.mm\.yyyy;@"/>
      </dxf>
    </rfmt>
    <rfmt sheetId="2" sqref="A1837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837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837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bottom style="thin">
            <color indexed="64"/>
          </bottom>
        </border>
      </dxf>
    </rfmt>
    <rfmt sheetId="2" sqref="D1837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E1837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F183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bottom style="thin">
            <color indexed="64"/>
          </bottom>
        </border>
      </dxf>
    </rfmt>
    <rfmt sheetId="2" sqref="G1837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83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837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37" start="0" length="0">
      <dxf>
        <numFmt numFmtId="167" formatCode="dd\.mm\.yyyy;@"/>
      </dxf>
    </rfmt>
    <rfmt sheetId="2" sqref="A1838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838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83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bottom style="thin">
            <color indexed="64"/>
          </bottom>
        </border>
      </dxf>
    </rfmt>
    <rfmt sheetId="2" sqref="D183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E183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F183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bottom style="thin">
            <color indexed="64"/>
          </bottom>
        </border>
      </dxf>
    </rfmt>
    <rfmt sheetId="2" sqref="G1838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83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838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38" start="0" length="0">
      <dxf>
        <numFmt numFmtId="167" formatCode="dd\.mm\.yyyy;@"/>
      </dxf>
    </rfmt>
  </rm>
  <rrc rId="4647" sId="2" ref="A1828:XFD1828" action="deleteRow">
    <undo index="65535" exp="area" ref3D="1" dr="$F$1:$F$1048576" dn="Z_F75A0FC8_0A1B_4DE0_9A32_5143F6752B3E_.wvu.Cols" sId="2"/>
    <rfmt sheetId="2" xfDxf="1" sqref="A1828:XFD1828" start="0" length="0">
      <dxf>
        <alignment horizontal="center" vertical="center"/>
      </dxf>
    </rfmt>
    <rfmt sheetId="2" sqref="A1828" start="0" length="0">
      <dxf>
        <alignment horizontal="general" vertical="bottom"/>
      </dxf>
    </rfmt>
    <rfmt sheetId="2" sqref="B1828" start="0" length="0">
      <dxf>
        <font>
          <sz val="10"/>
          <color auto="1"/>
          <name val="MS Sans Serif"/>
          <family val="2"/>
          <scheme val="none"/>
        </font>
      </dxf>
    </rfmt>
    <rfmt sheetId="2" sqref="C1828" start="0" length="0">
      <dxf>
        <alignment horizontal="general" vertical="bottom"/>
      </dxf>
    </rfmt>
    <rfmt sheetId="2" sqref="D1828" start="0" length="0">
      <dxf>
        <alignment horizontal="general" vertical="bottom"/>
      </dxf>
    </rfmt>
    <rfmt sheetId="2" sqref="E1828" start="0" length="0">
      <dxf>
        <font>
          <sz val="10"/>
          <color auto="1"/>
          <name val="MS Sans Serif"/>
          <family val="2"/>
          <scheme val="none"/>
        </font>
      </dxf>
    </rfmt>
    <rfmt sheetId="2" sqref="F1828" start="0" length="0">
      <dxf>
        <font>
          <sz val="10"/>
          <color auto="1"/>
          <name val="MS Sans Serif"/>
          <family val="2"/>
          <scheme val="none"/>
        </font>
      </dxf>
    </rfmt>
    <rfmt sheetId="2" sqref="G1828" start="0" length="0">
      <dxf>
        <font>
          <sz val="10"/>
          <color auto="1"/>
          <name val="MS Sans Serif"/>
          <family val="2"/>
          <scheme val="none"/>
        </font>
      </dxf>
    </rfmt>
    <rfmt sheetId="2" sqref="H1828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28" start="0" length="0">
      <dxf>
        <numFmt numFmtId="167" formatCode="dd\.mm\.yyyy;@"/>
      </dxf>
    </rfmt>
  </rrc>
  <rrc rId="4648" sId="2" ref="A1828:XFD1828" action="deleteRow">
    <undo index="65535" exp="area" ref3D="1" dr="$F$1:$F$1048576" dn="Z_F75A0FC8_0A1B_4DE0_9A32_5143F6752B3E_.wvu.Cols" sId="2"/>
    <rfmt sheetId="2" xfDxf="1" sqref="A1828:XFD1828" start="0" length="0">
      <dxf>
        <alignment horizontal="center" vertical="center"/>
      </dxf>
    </rfmt>
    <rfmt sheetId="2" sqref="A1828" start="0" length="0">
      <dxf>
        <alignment horizontal="general" vertical="bottom"/>
      </dxf>
    </rfmt>
    <rfmt sheetId="2" sqref="B1828" start="0" length="0">
      <dxf>
        <font>
          <sz val="10"/>
          <color auto="1"/>
          <name val="MS Sans Serif"/>
          <family val="2"/>
          <scheme val="none"/>
        </font>
      </dxf>
    </rfmt>
    <rfmt sheetId="2" sqref="C1828" start="0" length="0">
      <dxf>
        <alignment horizontal="general" vertical="bottom"/>
      </dxf>
    </rfmt>
    <rfmt sheetId="2" sqref="D1828" start="0" length="0">
      <dxf>
        <alignment horizontal="general" vertical="bottom"/>
      </dxf>
    </rfmt>
    <rfmt sheetId="2" sqref="E1828" start="0" length="0">
      <dxf>
        <font>
          <sz val="10"/>
          <color auto="1"/>
          <name val="MS Sans Serif"/>
          <family val="2"/>
          <scheme val="none"/>
        </font>
      </dxf>
    </rfmt>
    <rfmt sheetId="2" sqref="F1828" start="0" length="0">
      <dxf>
        <font>
          <sz val="10"/>
          <color auto="1"/>
          <name val="MS Sans Serif"/>
          <family val="2"/>
          <scheme val="none"/>
        </font>
      </dxf>
    </rfmt>
    <rfmt sheetId="2" sqref="G1828" start="0" length="0">
      <dxf>
        <font>
          <sz val="10"/>
          <color auto="1"/>
          <name val="MS Sans Serif"/>
          <family val="2"/>
          <scheme val="none"/>
        </font>
      </dxf>
    </rfmt>
    <rfmt sheetId="2" sqref="H1828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28" start="0" length="0">
      <dxf>
        <numFmt numFmtId="167" formatCode="dd\.mm\.yyyy;@"/>
      </dxf>
    </rfmt>
  </rrc>
  <rrc rId="4649" sId="2" ref="A1828:XFD1828" action="deleteRow">
    <undo index="65535" exp="area" ref3D="1" dr="$F$1:$F$1048576" dn="Z_F75A0FC8_0A1B_4DE0_9A32_5143F6752B3E_.wvu.Cols" sId="2"/>
    <rfmt sheetId="2" xfDxf="1" sqref="A1828:XFD1828" start="0" length="0">
      <dxf>
        <alignment horizontal="center" vertical="center"/>
      </dxf>
    </rfmt>
    <rfmt sheetId="2" sqref="A1828" start="0" length="0">
      <dxf>
        <alignment horizontal="general" vertical="bottom"/>
      </dxf>
    </rfmt>
    <rfmt sheetId="2" sqref="B1828" start="0" length="0">
      <dxf>
        <font>
          <sz val="10"/>
          <color auto="1"/>
          <name val="MS Sans Serif"/>
          <family val="2"/>
          <scheme val="none"/>
        </font>
      </dxf>
    </rfmt>
    <rfmt sheetId="2" sqref="C1828" start="0" length="0">
      <dxf>
        <alignment horizontal="general" vertical="bottom"/>
      </dxf>
    </rfmt>
    <rfmt sheetId="2" sqref="D1828" start="0" length="0">
      <dxf>
        <alignment horizontal="general" vertical="bottom"/>
      </dxf>
    </rfmt>
    <rfmt sheetId="2" sqref="E1828" start="0" length="0">
      <dxf>
        <font>
          <sz val="10"/>
          <color auto="1"/>
          <name val="MS Sans Serif"/>
          <family val="2"/>
          <scheme val="none"/>
        </font>
      </dxf>
    </rfmt>
    <rfmt sheetId="2" sqref="F1828" start="0" length="0">
      <dxf>
        <font>
          <sz val="10"/>
          <color auto="1"/>
          <name val="MS Sans Serif"/>
          <family val="2"/>
          <scheme val="none"/>
        </font>
      </dxf>
    </rfmt>
    <rfmt sheetId="2" sqref="G1828" start="0" length="0">
      <dxf>
        <font>
          <sz val="10"/>
          <color auto="1"/>
          <name val="MS Sans Serif"/>
          <family val="2"/>
          <scheme val="none"/>
        </font>
      </dxf>
    </rfmt>
    <rfmt sheetId="2" sqref="H1828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28" start="0" length="0">
      <dxf>
        <numFmt numFmtId="167" formatCode="dd\.mm\.yyyy;@"/>
      </dxf>
    </rfmt>
  </rrc>
  <rcc rId="4650" sId="2">
    <oc r="G1828">
      <f>IFERROR(IF(ISERROR(SEARCH("dfgg",$B1833)),IF(H1828="",G1833+ROUNDUP(VLOOKUP(D1828,Feuil2!$B$2:$C$250,2,FALSE)*6,0)/6/24,G1833+ROUNDUP(VLOOKUP(D1828,Feuil2!$B$2:$C$250,2,FALSE)*6,0)/6/24+$I$1),G1833+(11/12/24)),"")</f>
    </oc>
    <nc r="G1828">
      <f>IFERROR(IF(ISERROR(SEARCH("dfgg",$B1827)),IF(H1828="",G1827+ROUNDUP(VLOOKUP(D1828,Feuil2!$B$2:$C$250,2,FALSE)*6,0)/6/24,G1827+ROUNDUP(VLOOKUP(D1828,Feuil2!$B$2:$C$250,2,FALSE)*6,0)/6/24+$I$1),G1827+(11/12/24)),"")</f>
    </nc>
  </rcc>
  <rcc rId="4651" sId="2">
    <oc r="G1830">
      <f>IFERROR(IF(ISERROR(SEARCH("dfgg",$B1829)),IF(H1830="",G1829+ROUNDUP(VLOOKUP(D1830,Feuil2!$B$2:$C$250,2,FALSE)*6,0)/6/24,G1829+ROUNDUP(VLOOKUP(D1830,Feuil2!$B$2:$C$250,2,FALSE)*6,0)/6/24+$I$1),G1829+(11/12/24)),"")</f>
    </oc>
    <nc r="G1830">
      <f>IFERROR(IF(ISERROR(SEARCH("dfgg",$B1829)),IF(H1830="",G1829+ROUNDUP(VLOOKUP(D1830,Feuil2!$B$2:$C$250,2,FALSE)*6,0)/6/24,G1829+ROUNDUP(VLOOKUP(D1830,Feuil2!$B$2:$C$250,2,FALSE)*6,0)/6/24+$I$1),G1829+(11/12/24)),"")</f>
    </nc>
  </rcc>
  <rcc rId="4652" sId="2">
    <oc r="G1831">
      <f>IFERROR(IF(ISERROR(SEARCH("dfgg",$B1830)),IF(H1831="",G1830+ROUNDUP(VLOOKUP(D1831,Feuil2!$B$2:$C$250,2,FALSE)*6,0)/6/24,G1830+ROUNDUP(VLOOKUP(D1831,Feuil2!$B$2:$C$250,2,FALSE)*6,0)/6/24+$I$1),G1830+(11/12/24)),"")</f>
    </oc>
    <nc r="G1831">
      <f>IFERROR(IF(ISERROR(SEARCH("dfgg",$B1830)),IF(H1831="",G1830+ROUNDUP(VLOOKUP(D1831,Feuil2!$B$2:$C$250,2,FALSE)*6,0)/6/24,G1830+ROUNDUP(VLOOKUP(D1831,Feuil2!$B$2:$C$250,2,FALSE)*6,0)/6/24+$I$1),G1830+(11/12/24)),"")</f>
    </nc>
  </rcc>
  <rcc rId="4653" sId="2">
    <oc r="G1832">
      <f>IFERROR(IF(ISERROR(SEARCH("dfgg",$B1831)),IF(H1832="",G1831+ROUNDUP(VLOOKUP(D1832,Feuil2!$B$2:$C$250,2,FALSE)*6,0)/6/24,G1831+ROUNDUP(VLOOKUP(D1832,Feuil2!$B$2:$C$250,2,FALSE)*6,0)/6/24+$I$1),G1831+(11/12/24)),"")</f>
    </oc>
    <nc r="G1832">
      <f>IFERROR(IF(ISERROR(SEARCH("dfgg",$B1831)),IF(H1832="",G1831+ROUNDUP(VLOOKUP(D1832,Feuil2!$B$2:$C$250,2,FALSE)*6,0)/6/24,G1831+ROUNDUP(VLOOKUP(D1832,Feuil2!$B$2:$C$250,2,FALSE)*6,0)/6/24+$I$1),G1831+(11/12/24)),"")</f>
    </nc>
  </rcc>
  <rcc rId="4654" sId="2">
    <oc r="G1833">
      <f>IFERROR(IF(ISERROR(SEARCH("dfgg",$B1835)),IF(H1833="",G1835+ROUNDUP(VLOOKUP(D1833,Feuil2!$B$2:$C$250,2,FALSE)*6,0)/6/24,G1835+ROUNDUP(VLOOKUP(D1833,Feuil2!$B$2:$C$250,2,FALSE)*6,0)/6/24+$I$1),G1835+(11/12/24)),"")</f>
    </oc>
    <nc r="G1833">
      <f>IFERROR(IF(ISERROR(SEARCH("dfgg",$B1832)),IF(H1833="",G1832+ROUNDUP(VLOOKUP(D1833,Feuil2!$B$2:$C$250,2,FALSE)*6,0)/6/24,G1832+ROUNDUP(VLOOKUP(D1833,Feuil2!$B$2:$C$250,2,FALSE)*6,0)/6/24+$I$1),G1832+(11/12/24)),"")</f>
    </nc>
  </rcc>
  <rcc rId="4655" sId="2">
    <oc r="G1834">
      <f>IFERROR(IF(ISERROR(SEARCH("dfgg",$B1827)),IF(H1834="",G1827+ROUNDUP(VLOOKUP(D1834,Feuil2!$B$2:$C$250,2,FALSE)*6,0)/6/24,G1827+ROUNDUP(VLOOKUP(D1834,Feuil2!$B$2:$C$250,2,FALSE)*6,0)/6/24+$I$1),G1827+(11/12/24)),"")</f>
    </oc>
    <nc r="G1834">
      <f>IFERROR(IF(ISERROR(SEARCH("dfgg",$B1833)),IF(H1834="",G1833+ROUNDUP(VLOOKUP(D1834,Feuil2!$B$2:$C$250,2,FALSE)*6,0)/6/24,G1833+ROUNDUP(VLOOKUP(D1834,Feuil2!$B$2:$C$250,2,FALSE)*6,0)/6/24+$I$1),G1833+(11/12/24)),"")</f>
    </nc>
  </rcc>
  <rcc rId="4656" sId="2">
    <oc r="G1835">
      <f>IFERROR(IF(ISERROR(SEARCH("dfgg",$B1834)),IF(H1835="",G1834+ROUNDUP(VLOOKUP(D1835,Feuil2!$B$2:$C$250,2,FALSE)*6,0)/6/24,G1834+ROUNDUP(VLOOKUP(D1835,Feuil2!$B$2:$C$250,2,FALSE)*6,0)/6/24+$I$1),G1834+(11/12/24)),"")</f>
    </oc>
    <nc r="G1835">
      <f>IFERROR(IF(ISERROR(SEARCH("dfgg",$B1834)),IF(H1835="",G1834+ROUNDUP(VLOOKUP(D1835,Feuil2!$B$2:$C$250,2,FALSE)*6,0)/6/24,G1834+ROUNDUP(VLOOKUP(D1835,Feuil2!$B$2:$C$250,2,FALSE)*6,0)/6/24+$I$1),G1834+(11/12/24)),"")</f>
    </nc>
  </rcc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Feuil2!$B$1:$C$210</formula>
    <oldFormula>Feuil2!$B$1:$C$210</oldFormula>
  </rdn>
  <rcv guid="{FC7BEBEA-9A89-4726-BCEF-101025680359}" action="add"/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Feuil2!$B$1:$C$210</formula>
    <oldFormula>Feuil2!$B$1:$C$210</oldFormula>
  </rdn>
  <rcv guid="{F75A0FC8-0A1B-4DE0-9A32-5143F6752B3E}" action="add"/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Feuil2!$B$1:$C$210</formula>
    <oldFormula>Feuil2!$B$1:$C$210</oldFormula>
  </rdn>
  <rcv guid="{F75A0FC8-0A1B-4DE0-9A32-5143F6752B3E}" action="add"/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71" sId="2" xfDxf="1" dxf="1">
    <oc r="B1825" t="inlineStr">
      <is>
        <t>SCE Fruit Rouges C3 FUT/35348</t>
      </is>
    </oc>
    <nc r="B1825" t="inlineStr">
      <is>
        <t>SCE Fruit Rouges C3 PALL/35348</t>
      </is>
    </nc>
    <ndxf>
      <font>
        <sz val="12"/>
        <name val="Verdana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Feuil2!$B$1:$C$210</formula>
    <oldFormula>Feuil2!$B$1:$C$210</oldFormula>
  </rdn>
  <rcv guid="{FC7BEBEA-9A89-4726-BCEF-101025680359}" action="add"/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76" sId="2" ref="A1855:XFD1855" action="insertRow">
    <undo index="65535" exp="area" ref3D="1" dr="$F$1:$F$1048576" dn="Z_F75A0FC8_0A1B_4DE0_9A32_5143F6752B3E_.wvu.Cols" sId="2"/>
  </rrc>
  <rrc rId="4677" sId="2" ref="A1843:XFD1843" action="insertRow">
    <undo index="65535" exp="area" ref3D="1" dr="$F$1:$F$1048576" dn="Z_F75A0FC8_0A1B_4DE0_9A32_5143F6752B3E_.wvu.Cols" sId="2"/>
  </rrc>
  <rm rId="4678" sheetId="2" source="A1826:XFD1826" destination="A1843:XFD1843" sourceSheetId="2">
    <rfmt sheetId="2" xfDxf="1" sqref="A1843:XFD1843" start="0" length="0">
      <dxf>
        <alignment horizontal="center" vertical="center"/>
      </dxf>
    </rfmt>
    <rfmt sheetId="2" sqref="A184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843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843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bottom style="thin">
            <color indexed="64"/>
          </bottom>
        </border>
      </dxf>
    </rfmt>
    <rfmt sheetId="2" sqref="D1843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E1843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F184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bottom style="thin">
            <color indexed="64"/>
          </bottom>
        </border>
      </dxf>
    </rfmt>
    <rfmt sheetId="2" sqref="G1843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84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843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43" start="0" length="0">
      <dxf>
        <numFmt numFmtId="167" formatCode="dd\.mm\.yyyy;@"/>
      </dxf>
    </rfmt>
  </rm>
  <rrc rId="4679" sId="2" ref="A1826:XFD1826" action="deleteRow">
    <undo index="65535" exp="area" ref3D="1" dr="$F$1:$F$1048576" dn="Z_F75A0FC8_0A1B_4DE0_9A32_5143F6752B3E_.wvu.Cols" sId="2"/>
    <rfmt sheetId="2" xfDxf="1" sqref="A1826:XFD1826" start="0" length="0">
      <dxf>
        <alignment horizontal="center" vertical="center"/>
      </dxf>
    </rfmt>
    <rfmt sheetId="2" sqref="A1826" start="0" length="0">
      <dxf>
        <alignment horizontal="general" vertical="bottom"/>
      </dxf>
    </rfmt>
    <rfmt sheetId="2" sqref="B1826" start="0" length="0">
      <dxf>
        <font>
          <sz val="10"/>
          <color auto="1"/>
          <name val="MS Sans Serif"/>
          <family val="2"/>
          <scheme val="none"/>
        </font>
      </dxf>
    </rfmt>
    <rfmt sheetId="2" sqref="C1826" start="0" length="0">
      <dxf>
        <alignment horizontal="general" vertical="bottom"/>
      </dxf>
    </rfmt>
    <rfmt sheetId="2" sqref="D1826" start="0" length="0">
      <dxf>
        <alignment horizontal="general" vertical="bottom"/>
      </dxf>
    </rfmt>
    <rfmt sheetId="2" sqref="E1826" start="0" length="0">
      <dxf>
        <font>
          <sz val="10"/>
          <color auto="1"/>
          <name val="MS Sans Serif"/>
          <family val="2"/>
          <scheme val="none"/>
        </font>
      </dxf>
    </rfmt>
    <rfmt sheetId="2" sqref="F1826" start="0" length="0">
      <dxf>
        <font>
          <sz val="10"/>
          <color auto="1"/>
          <name val="MS Sans Serif"/>
          <family val="2"/>
          <scheme val="none"/>
        </font>
      </dxf>
    </rfmt>
    <rfmt sheetId="2" sqref="G1826" start="0" length="0">
      <dxf>
        <font>
          <sz val="10"/>
          <color auto="1"/>
          <name val="MS Sans Serif"/>
          <family val="2"/>
          <scheme val="none"/>
        </font>
      </dxf>
    </rfmt>
    <rfmt sheetId="2" sqref="H1826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26" start="0" length="0">
      <dxf>
        <numFmt numFmtId="167" formatCode="dd\.mm\.yyyy;@"/>
      </dxf>
    </rfmt>
  </rrc>
  <rcc rId="4680" sId="2">
    <oc r="G1840">
      <f>IFERROR(IF(ISERROR(SEARCH("dfgg",$B1839)),IF(H1840="",G1839+ROUNDUP(VLOOKUP(D1840,Feuil2!$B$2:$C$250,2,FALSE)*6,0)/6/24,G1839+ROUNDUP(VLOOKUP(D1840,Feuil2!$B$2:$C$250,2,FALSE)*6,0)/6/24+$I$1),G1839+(11/12/24)),"")</f>
    </oc>
    <nc r="G1840">
      <f>IFERROR(IF(ISERROR(SEARCH("dfgg",$B1839)),IF(H1840="",G1839+ROUNDUP(VLOOKUP(D1840,Feuil2!$B$2:$C$250,2,FALSE)*6,0)/6/24,G1839+ROUNDUP(VLOOKUP(D1840,Feuil2!$B$2:$C$250,2,FALSE)*6,0)/6/24+$I$1),G1839+(11/12/24)),"")</f>
    </nc>
  </rcc>
  <rcc rId="4681" sId="2">
    <oc r="G1841">
      <f>IFERROR(IF(ISERROR(SEARCH("dfgg",$B1840)),IF(H1841="",G1840+ROUNDUP(VLOOKUP(D1841,Feuil2!$B$2:$C$250,2,FALSE)*6,0)/6/24,G1840+ROUNDUP(VLOOKUP(D1841,Feuil2!$B$2:$C$250,2,FALSE)*6,0)/6/24+$I$1),G1840+(11/12/24)),"")</f>
    </oc>
    <nc r="G1841">
      <f>IFERROR(IF(ISERROR(SEARCH("dfgg",$B1840)),IF(H1841="",G1840+ROUNDUP(VLOOKUP(D1841,Feuil2!$B$2:$C$250,2,FALSE)*6,0)/6/24,G1840+ROUNDUP(VLOOKUP(D1841,Feuil2!$B$2:$C$250,2,FALSE)*6,0)/6/24+$I$1),G1840+(11/12/24)),"")</f>
    </nc>
  </rcc>
  <rcc rId="4682" sId="2">
    <oc r="G1842">
      <f>IFERROR(IF(ISERROR(SEARCH("dfgg",$B1825)),IF(H1842="",G1825+ROUNDUP(VLOOKUP(D1842,Feuil2!$B$2:$C$250,2,FALSE)*6,0)/6/24,G1825+ROUNDUP(VLOOKUP(D1842,Feuil2!$B$2:$C$250,2,FALSE)*6,0)/6/24+$I$1),G1825+(11/12/24)),"")</f>
    </oc>
    <nc r="G1842">
      <f>IFERROR(IF(ISERROR(SEARCH("dfgg",$B1841)),IF(H1842="",G1841+ROUNDUP(VLOOKUP(D1842,Feuil2!$B$2:$C$250,2,FALSE)*6,0)/6/24,G1841+ROUNDUP(VLOOKUP(D1842,Feuil2!$B$2:$C$250,2,FALSE)*6,0)/6/24+$I$1),G1841+(11/12/24)),"")</f>
    </nc>
  </rcc>
  <rcc rId="4683" sId="2" xfDxf="1" dxf="1">
    <nc r="C1855">
      <v>3426390</v>
    </nc>
    <ndxf>
      <font>
        <sz val="12"/>
        <color rgb="FF000000"/>
        <name val="Verdana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684" sId="2" xfDxf="1" dxf="1">
    <nc r="B1855" t="inlineStr">
      <is>
        <t>SCE Choc-Noisette C3 PALL/0336</t>
      </is>
    </nc>
    <ndxf>
      <font>
        <sz val="12"/>
        <name val="Verdana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685" sId="2">
    <nc r="D1855">
      <v>22000060</v>
    </nc>
  </rcc>
  <rcc rId="4686" sId="2">
    <nc r="E1855">
      <v>1100</v>
    </nc>
  </rcc>
  <rrc rId="4687" sId="2" ref="A1856:XFD1856" action="insertRow">
    <undo index="65535" exp="area" ref3D="1" dr="$F$1:$F$1048576" dn="Z_F75A0FC8_0A1B_4DE0_9A32_5143F6752B3E_.wvu.Cols" sId="2"/>
  </rrc>
  <rcc rId="4688" sId="2">
    <nc r="G1855">
      <f>IFERROR(IF(ISERROR(SEARCH("dfgg",$B1854)),IF(H1855="",G1854+ROUNDUP(VLOOKUP(D1855,Feuil2!$B$2:$C$250,2,FALSE)*6,0)/6/24,G1854+ROUNDUP(VLOOKUP(D1855,Feuil2!$B$2:$C$250,2,FALSE)*6,0)/6/24+$I$1),G1854+(11/12/24)),"")</f>
    </nc>
  </rcc>
  <rrc rId="4689" sId="3" eol="1" ref="A211:XFD211" action="insertRow"/>
  <rcc rId="4690" sId="3">
    <nc r="B211">
      <v>22000060</v>
    </nc>
  </rcc>
  <rcc rId="4691" sId="3">
    <nc r="C211">
      <v>2.5</v>
    </nc>
  </rcc>
  <rcc rId="4692" sId="2">
    <nc r="H1855" t="inlineStr">
      <is>
        <t>[VAYRES]</t>
      </is>
    </nc>
  </rcc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Feuil2!$B$1:$C$210</formula>
    <oldFormula>Feuil2!$B$1:$C$210</oldFormula>
  </rdn>
  <rcv guid="{FC7BEBEA-9A89-4726-BCEF-101025680359}" action="add"/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97" sId="2">
    <nc r="I1842" t="inlineStr">
      <is>
        <t>pas fait</t>
      </is>
    </nc>
  </rcc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8" sId="2" ref="A1853:XFD1853" action="insertRow">
    <undo index="65535" exp="area" ref3D="1" dr="$F$1:$F$1048576" dn="Z_F75A0FC8_0A1B_4DE0_9A32_5143F6752B3E_.wvu.Cols" sId="2"/>
  </rrc>
  <rm rId="4699" sheetId="2" source="A1834:XFD1834" destination="A1853:XFD1853" sourceSheetId="2">
    <rfmt sheetId="2" xfDxf="1" sqref="A1853:XFD1853" start="0" length="0">
      <dxf>
        <alignment horizontal="center" vertical="center"/>
      </dxf>
    </rfmt>
    <rfmt sheetId="2" sqref="A1853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853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853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853" start="0" length="0">
      <dxf>
        <font>
          <b/>
          <sz val="26"/>
          <color rgb="FF000000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853" start="0" length="0">
      <dxf>
        <font>
          <sz val="12"/>
          <color rgb="FF000000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853" start="0" length="0">
      <dxf>
        <font>
          <sz val="12"/>
          <color indexed="10"/>
          <name val="Calibri"/>
          <family val="2"/>
          <scheme val="minor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853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853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853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53" start="0" length="0">
      <dxf>
        <numFmt numFmtId="167" formatCode="dd\.mm\.yyyy;@"/>
      </dxf>
    </rfmt>
  </rm>
  <rrc rId="4700" sId="2" ref="A1834:XFD1834" action="deleteRow">
    <undo index="65535" exp="area" ref3D="1" dr="$F$1:$F$1048576" dn="Z_F75A0FC8_0A1B_4DE0_9A32_5143F6752B3E_.wvu.Cols" sId="2"/>
    <rfmt sheetId="2" xfDxf="1" sqref="A1834:XFD1834" start="0" length="0">
      <dxf>
        <alignment horizontal="center" vertical="center"/>
      </dxf>
    </rfmt>
    <rfmt sheetId="2" sqref="A1834" start="0" length="0">
      <dxf>
        <alignment horizontal="general" vertical="bottom"/>
      </dxf>
    </rfmt>
    <rfmt sheetId="2" sqref="B1834" start="0" length="0">
      <dxf>
        <font>
          <sz val="10"/>
          <color auto="1"/>
          <name val="MS Sans Serif"/>
          <family val="2"/>
          <scheme val="none"/>
        </font>
      </dxf>
    </rfmt>
    <rfmt sheetId="2" sqref="C1834" start="0" length="0">
      <dxf>
        <alignment horizontal="general" vertical="bottom"/>
      </dxf>
    </rfmt>
    <rfmt sheetId="2" sqref="D1834" start="0" length="0">
      <dxf>
        <alignment horizontal="general" vertical="bottom"/>
      </dxf>
    </rfmt>
    <rfmt sheetId="2" sqref="E1834" start="0" length="0">
      <dxf>
        <font>
          <sz val="10"/>
          <color auto="1"/>
          <name val="MS Sans Serif"/>
          <family val="2"/>
          <scheme val="none"/>
        </font>
      </dxf>
    </rfmt>
    <rfmt sheetId="2" sqref="F1834" start="0" length="0">
      <dxf>
        <font>
          <sz val="10"/>
          <color auto="1"/>
          <name val="MS Sans Serif"/>
          <family val="2"/>
          <scheme val="none"/>
        </font>
      </dxf>
    </rfmt>
    <rfmt sheetId="2" sqref="G1834" start="0" length="0">
      <dxf>
        <font>
          <sz val="10"/>
          <color auto="1"/>
          <name val="MS Sans Serif"/>
          <family val="2"/>
          <scheme val="none"/>
        </font>
      </dxf>
    </rfmt>
    <rfmt sheetId="2" sqref="H1834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34" start="0" length="0">
      <dxf>
        <numFmt numFmtId="167" formatCode="dd\.mm\.yyyy;@"/>
      </dxf>
    </rfmt>
  </rrc>
  <rfmt sheetId="2" sqref="A185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2" sqref="B1856" start="0" length="0">
    <dxf>
      <font>
        <sz val="12"/>
        <name val="MS Sans Serif"/>
      </font>
      <fill>
        <patternFill patternType="none">
          <bgColor indexed="65"/>
        </patternFill>
      </fill>
      <alignment wrapText="0"/>
      <border outline="0">
        <left/>
        <top/>
        <bottom/>
      </border>
    </dxf>
  </rfmt>
  <rfmt sheetId="2" sqref="C1856" start="0" length="0">
    <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  <bottom/>
      </border>
    </dxf>
  </rfmt>
  <rfmt sheetId="2" sqref="D1856" start="0" length="0">
    <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  <bottom/>
      </border>
    </dxf>
  </rfmt>
  <rfmt sheetId="2" sqref="E1856" start="0" length="0">
    <dxf>
      <font>
        <sz val="12"/>
        <color rgb="FF000000"/>
        <name val="MS Sans Serif"/>
      </font>
      <fill>
        <patternFill patternType="none">
          <bgColor indexed="65"/>
        </patternFill>
      </fill>
      <alignment wrapText="0"/>
      <border outline="0">
        <top/>
        <bottom/>
      </border>
    </dxf>
  </rfmt>
  <rfmt sheetId="2" sqref="F1856" start="0" length="0">
    <dxf>
      <font>
        <sz val="12"/>
        <color indexed="10"/>
        <name val="MS Sans Serif"/>
        <scheme val="minor"/>
      </font>
      <numFmt numFmtId="0" formatCode="General"/>
      <alignment wrapText="0"/>
      <border outline="0">
        <right/>
        <top/>
        <bottom/>
      </border>
    </dxf>
  </rfmt>
  <rfmt sheetId="2" sqref="G1856" start="0" length="0">
    <dxf>
      <font>
        <b val="0"/>
        <sz val="11"/>
        <name val="MS Sans Serif"/>
      </font>
      <numFmt numFmtId="0" formatCode="General"/>
      <border outline="0">
        <left/>
        <right/>
        <top/>
        <bottom/>
      </border>
    </dxf>
  </rfmt>
  <rfmt sheetId="2" sqref="H1856" start="0" length="0">
    <dxf>
      <numFmt numFmtId="0" formatCode="General"/>
      <border outline="0">
        <left/>
        <right/>
        <top/>
        <bottom/>
      </border>
    </dxf>
  </rfmt>
  <rfmt sheetId="2" sqref="I1856" start="0" length="0">
    <dxf>
      <font>
        <b val="0"/>
        <sz val="10"/>
        <color auto="1"/>
        <name val="Arial"/>
        <family val="2"/>
        <scheme val="none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dxf>
  </rfmt>
  <rrc rId="4701" sId="2" ref="A1856:XFD1857" action="insertRow">
    <undo index="65535" exp="area" ref3D="1" dr="$F$1:$F$1048576" dn="Z_F75A0FC8_0A1B_4DE0_9A32_5143F6752B3E_.wvu.Cols" sId="2"/>
  </rrc>
  <rfmt sheetId="2" sqref="A1856" start="0" length="0">
    <dxf>
      <fill>
        <patternFill patternType="none">
          <bgColor indexed="65"/>
        </patternFill>
      </fill>
    </dxf>
  </rfmt>
  <rfmt sheetId="2" sqref="B1856" start="0" length="0">
    <dxf>
      <font>
        <sz val="12"/>
        <name val="MS Sans Serif"/>
      </font>
      <fill>
        <patternFill patternType="none">
          <bgColor indexed="65"/>
        </patternFill>
      </fill>
      <alignment wrapText="0"/>
    </dxf>
  </rfmt>
  <rfmt sheetId="2" sqref="C1856" start="0" length="0">
    <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</dxf>
  </rfmt>
  <rfmt sheetId="2" sqref="D1856" start="0" length="0">
    <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</dxf>
  </rfmt>
  <rfmt sheetId="2" sqref="E1856" start="0" length="0">
    <dxf>
      <font>
        <sz val="12"/>
        <color rgb="FF000000"/>
        <name val="MS Sans Serif"/>
      </font>
      <fill>
        <patternFill patternType="none">
          <bgColor indexed="65"/>
        </patternFill>
      </fill>
      <alignment wrapText="0"/>
    </dxf>
  </rfmt>
  <rfmt sheetId="2" sqref="F1856" start="0" length="0">
    <dxf>
      <font>
        <sz val="12"/>
        <color indexed="10"/>
        <name val="MS Sans Serif"/>
        <scheme val="minor"/>
      </font>
      <numFmt numFmtId="0" formatCode="General"/>
      <alignment wrapText="0"/>
    </dxf>
  </rfmt>
  <rfmt sheetId="2" sqref="G1856" start="0" length="0">
    <dxf>
      <font>
        <b val="0"/>
        <sz val="11"/>
        <name val="MS Sans Serif"/>
      </font>
      <numFmt numFmtId="0" formatCode="General"/>
    </dxf>
  </rfmt>
  <rfmt sheetId="2" sqref="H1856" start="0" length="0">
    <dxf>
      <numFmt numFmtId="0" formatCode="General"/>
    </dxf>
  </rfmt>
  <rfmt sheetId="2" sqref="I1856" start="0" length="0">
    <dxf>
      <font>
        <b val="0"/>
        <sz val="10"/>
        <color auto="1"/>
        <name val="Arial"/>
        <family val="2"/>
        <scheme val="none"/>
      </font>
      <numFmt numFmtId="0" formatCode="General"/>
      <fill>
        <patternFill patternType="none">
          <bgColor indexed="65"/>
        </patternFill>
      </fill>
    </dxf>
  </rfmt>
  <rfmt sheetId="2" sqref="A1857" start="0" length="0">
    <dxf>
      <fill>
        <patternFill patternType="none">
          <bgColor indexed="65"/>
        </patternFill>
      </fill>
    </dxf>
  </rfmt>
  <rfmt sheetId="2" sqref="B1857" start="0" length="0">
    <dxf>
      <font>
        <sz val="12"/>
        <name val="MS Sans Serif"/>
      </font>
      <fill>
        <patternFill patternType="none">
          <bgColor indexed="65"/>
        </patternFill>
      </fill>
      <alignment wrapText="0"/>
    </dxf>
  </rfmt>
  <rfmt sheetId="2" sqref="C1857" start="0" length="0">
    <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</dxf>
  </rfmt>
  <rfmt sheetId="2" sqref="D1857" start="0" length="0">
    <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</dxf>
  </rfmt>
  <rfmt sheetId="2" sqref="E1857" start="0" length="0">
    <dxf>
      <font>
        <sz val="12"/>
        <color rgb="FF000000"/>
        <name val="MS Sans Serif"/>
      </font>
      <fill>
        <patternFill patternType="none">
          <bgColor indexed="65"/>
        </patternFill>
      </fill>
      <alignment wrapText="0"/>
    </dxf>
  </rfmt>
  <rfmt sheetId="2" sqref="F1857" start="0" length="0">
    <dxf>
      <font>
        <sz val="12"/>
        <color indexed="10"/>
        <name val="MS Sans Serif"/>
        <scheme val="minor"/>
      </font>
      <numFmt numFmtId="0" formatCode="General"/>
      <alignment wrapText="0"/>
    </dxf>
  </rfmt>
  <rfmt sheetId="2" sqref="G1857" start="0" length="0">
    <dxf>
      <font>
        <b val="0"/>
        <sz val="11"/>
        <name val="MS Sans Serif"/>
      </font>
      <numFmt numFmtId="0" formatCode="General"/>
    </dxf>
  </rfmt>
  <rfmt sheetId="2" sqref="H1857" start="0" length="0">
    <dxf>
      <numFmt numFmtId="0" formatCode="General"/>
    </dxf>
  </rfmt>
  <rfmt sheetId="2" sqref="I1857" start="0" length="0">
    <dxf>
      <font>
        <b val="0"/>
        <sz val="10"/>
        <color auto="1"/>
        <name val="Arial"/>
        <family val="2"/>
        <scheme val="none"/>
      </font>
      <numFmt numFmtId="0" formatCode="General"/>
      <fill>
        <patternFill patternType="none">
          <bgColor indexed="65"/>
        </patternFill>
      </fill>
    </dxf>
  </rfmt>
  <rcc rId="4702" sId="2">
    <oc r="E1835">
      <v>900</v>
    </oc>
    <nc r="E1835">
      <v>1600</v>
    </nc>
  </rcc>
  <rrc rId="4703" sId="2" ref="A1834:XFD1834" action="insertRow">
    <undo index="65535" exp="area" ref3D="1" dr="$F$1:$F$1048576" dn="Z_F75A0FC8_0A1B_4DE0_9A32_5143F6752B3E_.wvu.Cols" sId="2"/>
  </rrc>
  <rm rId="4704" sheetId="2" source="A1836:XFD1836" destination="A1834:XFD1834" sourceSheetId="2">
    <rfmt sheetId="2" xfDxf="1" sqref="A1834:XFD1834" start="0" length="0">
      <dxf>
        <alignment horizontal="center" vertical="center"/>
      </dxf>
    </rfmt>
    <rfmt sheetId="2" sqref="A1834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834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834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bottom style="thin">
            <color indexed="64"/>
          </bottom>
        </border>
      </dxf>
    </rfmt>
    <rfmt sheetId="2" sqref="D1834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E1834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F183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bottom style="thin">
            <color indexed="64"/>
          </bottom>
        </border>
      </dxf>
    </rfmt>
    <rfmt sheetId="2" sqref="G1834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83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83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34" start="0" length="0">
      <dxf>
        <numFmt numFmtId="167" formatCode="dd\.mm\.yyyy;@"/>
      </dxf>
    </rfmt>
  </rm>
  <rrc rId="4705" sId="2" ref="A1836:XFD1836" action="deleteRow">
    <undo index="65535" exp="area" ref3D="1" dr="$F$1:$F$1048576" dn="Z_F75A0FC8_0A1B_4DE0_9A32_5143F6752B3E_.wvu.Cols" sId="2"/>
    <rfmt sheetId="2" xfDxf="1" sqref="A1836:XFD1836" start="0" length="0">
      <dxf>
        <alignment horizontal="center" vertical="center"/>
      </dxf>
    </rfmt>
    <rfmt sheetId="2" sqref="A1836" start="0" length="0">
      <dxf>
        <alignment horizontal="general" vertical="bottom"/>
      </dxf>
    </rfmt>
    <rfmt sheetId="2" sqref="B1836" start="0" length="0">
      <dxf>
        <font>
          <sz val="10"/>
          <color auto="1"/>
          <name val="MS Sans Serif"/>
          <family val="2"/>
          <scheme val="none"/>
        </font>
      </dxf>
    </rfmt>
    <rfmt sheetId="2" sqref="C1836" start="0" length="0">
      <dxf>
        <alignment horizontal="general" vertical="bottom"/>
      </dxf>
    </rfmt>
    <rfmt sheetId="2" sqref="D1836" start="0" length="0">
      <dxf>
        <alignment horizontal="general" vertical="bottom"/>
      </dxf>
    </rfmt>
    <rfmt sheetId="2" sqref="E1836" start="0" length="0">
      <dxf>
        <font>
          <sz val="10"/>
          <color auto="1"/>
          <name val="MS Sans Serif"/>
          <family val="2"/>
          <scheme val="none"/>
        </font>
      </dxf>
    </rfmt>
    <rfmt sheetId="2" sqref="F1836" start="0" length="0">
      <dxf>
        <font>
          <sz val="10"/>
          <color auto="1"/>
          <name val="MS Sans Serif"/>
          <family val="2"/>
          <scheme val="none"/>
        </font>
      </dxf>
    </rfmt>
    <rfmt sheetId="2" sqref="G1836" start="0" length="0">
      <dxf>
        <font>
          <sz val="10"/>
          <color auto="1"/>
          <name val="MS Sans Serif"/>
          <family val="2"/>
          <scheme val="none"/>
        </font>
      </dxf>
    </rfmt>
    <rfmt sheetId="2" sqref="H1836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36" start="0" length="0">
      <dxf>
        <numFmt numFmtId="167" formatCode="dd\.mm\.yyyy;@"/>
      </dxf>
    </rfmt>
  </rrc>
  <rrc rId="4706" sId="2" ref="A1834:XFD1834" action="insertRow">
    <undo index="65535" exp="area" ref3D="1" dr="$F$1:$F$1048576" dn="Z_F75A0FC8_0A1B_4DE0_9A32_5143F6752B3E_.wvu.Cols" sId="2"/>
  </rrc>
  <rfmt sheetId="2" sqref="B1834" start="0" length="0">
    <dxf>
      <font>
        <b/>
        <sz val="12"/>
        <color rgb="FFFF0000"/>
        <name val="MS Sans Serif"/>
      </font>
      <fill>
        <patternFill>
          <bgColor theme="4" tint="0.59999389629810485"/>
        </patternFill>
      </fill>
    </dxf>
  </rfmt>
  <rfmt sheetId="2" sqref="C1834" start="0" length="0">
    <dxf>
      <fill>
        <patternFill>
          <bgColor theme="4" tint="0.59999389629810485"/>
        </patternFill>
      </fill>
      <border outline="0">
        <bottom/>
      </border>
    </dxf>
  </rfmt>
  <rcc rId="4707" sId="2" odxf="1" dxf="1">
    <nc r="D1834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  <border outline="0">
        <bottom/>
      </border>
    </ndxf>
  </rcc>
  <rfmt sheetId="2" sqref="E1834" start="0" length="0">
    <dxf>
      <fill>
        <patternFill>
          <bgColor theme="4" tint="0.59999389629810485"/>
        </patternFill>
      </fill>
      <border outline="0">
        <bottom/>
      </border>
    </dxf>
  </rfmt>
  <rfmt sheetId="2" sqref="F1834" start="0" length="0">
    <dxf>
      <fill>
        <patternFill patternType="solid">
          <bgColor theme="4" tint="0.59999389629810485"/>
        </patternFill>
      </fill>
      <border outline="0">
        <bottom/>
      </border>
    </dxf>
  </rfmt>
  <rcc rId="4708" sId="2">
    <nc r="G1834">
      <f>IFERROR(IF(ISERROR(SEARCH("dfgg",$B1833)),IF(H1834="",G1833+ROUNDUP(VLOOKUP(D1834,Feuil2!$B$2:$C$251,2,FALSE)*6,0)/6/24,G1833+ROUNDUP(VLOOKUP(D1834,Feuil2!$B$2:$C$251,2,FALSE)*6,0)/6/24+$I$1),G1833+(11/12/24)),"")</f>
    </nc>
  </rcc>
  <rfmt sheetId="2" sqref="H1834" start="0" length="0">
    <dxf>
      <numFmt numFmtId="0" formatCode="General"/>
    </dxf>
  </rfmt>
  <rcc rId="4709" sId="2">
    <nc r="J1834" t="inlineStr">
      <is>
        <t/>
      </is>
    </nc>
  </rcc>
  <rcc rId="4710" sId="2">
    <nc r="K1834" t="inlineStr">
      <is>
        <t/>
      </is>
    </nc>
  </rcc>
  <rfmt sheetId="2" sqref="L1834" start="0" length="0">
    <dxf>
      <numFmt numFmtId="19" formatCode="dd/mm/yyyy"/>
    </dxf>
  </rfmt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Feuil2!$B$1:$C$211</formula>
    <oldFormula>Feuil2!$B$1:$C$210</oldFormula>
  </rdn>
  <rcv guid="{FC7BEBEA-9A89-4726-BCEF-101025680359}" action="add"/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15" sId="2">
    <oc r="G1834">
      <f>IFERROR(IF(ISERROR(SEARCH("dfgg",$B1833)),IF(H1834="",G1833+ROUNDUP(VLOOKUP(D1834,Feuil2!$B$2:$C$251,2,FALSE)*6,0)/6/24,G1833+ROUNDUP(VLOOKUP(D1834,Feuil2!$B$2:$C$251,2,FALSE)*6,0)/6/24+$I$1),G1833+(11/12/24)),"")</f>
    </oc>
    <nc r="G1834">
      <f>IFERROR(IF(ISERROR(SEARCH("dfgg",$B1833)),IF(H1834="",G1833+ROUNDUP(VLOOKUP(D1834,Feuil2!$B$2:$C$251,2,FALSE)*6,0)/6/24,G1833+ROUNDUP(VLOOKUP(D1834,Feuil2!$B$2:$C$251,2,FALSE)*6,0)/6/24+$I$1),G1833+(11/12/24)),"")</f>
    </nc>
  </rcc>
  <rcc rId="4716" sId="2">
    <oc r="G1835">
      <f>IFERROR(IF(ISERROR(SEARCH("dfgg",$B1836)),IF(H1835="",G1836+ROUNDUP(VLOOKUP(D1835,Feuil2!$B$2:$C$251,2,FALSE)*6,0)/6/24,G1836+ROUNDUP(VLOOKUP(D1835,Feuil2!$B$2:$C$251,2,FALSE)*6,0)/6/24+$I$1),G1836+(11/12/24)),"")</f>
    </oc>
    <nc r="G1835">
      <f>IFERROR(IF(ISERROR(SEARCH("dfgg",$B1834)),IF(H1835="",G1834+ROUNDUP(VLOOKUP(D1835,Feuil2!$B$2:$C$251,2,FALSE)*6,0)/6/24,G1834+ROUNDUP(VLOOKUP(D1835,Feuil2!$B$2:$C$251,2,FALSE)*6,0)/6/24+$I$1),G1834+(11/12/24)),"")</f>
    </nc>
  </rcc>
  <rcc rId="4717" sId="2">
    <oc r="G1837">
      <f>IFERROR(IF(ISERROR(SEARCH("dfgg",$B1835)),IF(H1837="",G1835+ROUNDUP(VLOOKUP(D1837,Feuil2!$B$2:$C$251,2,FALSE)*6,0)/6/24,G1835+ROUNDUP(VLOOKUP(D1837,Feuil2!$B$2:$C$251,2,FALSE)*6,0)/6/24+$I$1),G1835+(11/12/24)),"")</f>
    </oc>
    <nc r="G1837">
      <f>IFERROR(IF(ISERROR(SEARCH("dfgg",$B1836)),IF(H1837="",G1836+ROUNDUP(VLOOKUP(D1837,Feuil2!$B$2:$C$251,2,FALSE)*6,0)/6/24,G1836+ROUNDUP(VLOOKUP(D1837,Feuil2!$B$2:$C$251,2,FALSE)*6,0)/6/24+$I$1),G1836+(11/12/24)),"")</f>
    </nc>
  </rcc>
  <rrc rId="4718" sId="2" ref="A1837:XFD1837" action="deleteRow">
    <undo index="45" exp="ref" v="1" dr="G1837" r="G1838" sId="2"/>
    <undo index="25" exp="ref" v="1" dr="G1837" r="G1838" sId="2"/>
    <undo index="9" exp="ref" v="1" dr="G1837" r="G1838" sId="2"/>
    <undo index="1" exp="ref" v="1" dr="$B1837" r="G1838" sId="2"/>
    <undo index="65535" exp="area" ref3D="1" dr="$F$1:$F$1048576" dn="Z_F75A0FC8_0A1B_4DE0_9A32_5143F6752B3E_.wvu.Cols" sId="2"/>
    <rfmt sheetId="2" xfDxf="1" sqref="A1837:XFD1837" start="0" length="0">
      <dxf>
        <alignment horizontal="center" vertical="center"/>
      </dxf>
    </rfmt>
    <rfmt sheetId="2" sqref="A1837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837" t="inlineStr">
        <is>
          <t>Enrob Buche Mang-Passion PALL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C1837">
        <v>3418739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D1837">
        <v>22000685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E1837">
        <v>900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fmt sheetId="2" sqref="F183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837">
        <f>IFERROR(IF(ISERROR(SEARCH("dfgg",$B1836)),IF(H1837="",G1836+ROUNDUP(VLOOKUP(D1837,Feuil2!$B$2:$C$251,2,FALSE)*6,0)/6/24,G1836+ROUNDUP(VLOOKUP(D1837,Feuil2!$B$2:$C$251,2,FALSE)*6,0)/6/24+$I$1),G1836+(11/12/24)),"")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83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37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1837" t="inlineStr">
        <is>
          <t>30.08.2019</t>
        </is>
      </nc>
      <ndxf>
        <numFmt numFmtId="167" formatCode="dd\.mm\.yyyy;@"/>
      </ndxf>
    </rcc>
    <rcc rId="0" sId="2">
      <nc r="K1837" t="inlineStr">
        <is>
          <t>PL001</t>
        </is>
      </nc>
    </rcc>
  </rrc>
  <rrc rId="4719" sId="2" ref="A1837:XFD1837" action="deleteRow">
    <undo index="45" exp="ref" v="1" dr="G1837" r="G1838" sId="2"/>
    <undo index="25" exp="ref" v="1" dr="G1837" r="G1838" sId="2"/>
    <undo index="9" exp="ref" v="1" dr="G1837" r="G1838" sId="2"/>
    <undo index="1" exp="ref" v="1" dr="$B1837" r="G1838" sId="2"/>
    <undo index="65535" exp="area" ref3D="1" dr="$F$1:$F$1048576" dn="Z_F75A0FC8_0A1B_4DE0_9A32_5143F6752B3E_.wvu.Cols" sId="2"/>
    <rfmt sheetId="2" xfDxf="1" sqref="A1837:XFD1837" start="0" length="0">
      <dxf>
        <alignment horizontal="center" vertical="center"/>
      </dxf>
    </rfmt>
    <rfmt sheetId="2" sqref="A1837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37" start="0" length="0">
      <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837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cc rId="0" sId="2" dxf="1">
      <nc r="D1837" t="inlineStr">
        <is>
          <t>RINÇAGE</t>
        </is>
      </nc>
      <n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ndxf>
    </rcc>
    <rfmt sheetId="2" sqref="E1837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837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837">
        <f>IFERROR(IF(ISERROR(SEARCH("dfgg",#REF!)),IF(H1837="",#REF!+ROUNDUP(VLOOKUP(D1837,Feuil2!$B$2:$C$251,2,FALSE)*6,0)/6/24,#REF!+ROUNDUP(VLOOKUP(D1837,Feuil2!$B$2:$C$251,2,FALSE)*6,0)/6/24+$I$1),#REF!+(11/12/24)),"")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83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37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37" start="0" length="0">
      <dxf>
        <numFmt numFmtId="167" formatCode="dd\.mm\.yyyy;@"/>
      </dxf>
    </rfmt>
  </rrc>
  <rrc rId="4720" sId="2" ref="A1840:XFD1840" action="insertRow">
    <undo index="65535" exp="area" ref3D="1" dr="$F$1:$F$1048576" dn="Z_F75A0FC8_0A1B_4DE0_9A32_5143F6752B3E_.wvu.Cols" sId="2"/>
  </rrc>
  <rfmt sheetId="2" sqref="A1840" start="0" length="0">
    <dxf>
      <font>
        <b val="0"/>
        <sz val="10"/>
        <color auto="1"/>
        <name val="Arial"/>
        <family val="2"/>
        <scheme val="none"/>
      </font>
      <alignment horizontal="general" vertical="bottom"/>
    </dxf>
  </rfmt>
  <rfmt sheetId="2" sqref="B1840" start="0" length="0">
    <dxf>
      <font>
        <b/>
        <sz val="12"/>
        <color rgb="FFFF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C1840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cc rId="4721" sId="2" odxf="1" dxf="1">
    <nc r="D1840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odxf>
    <n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ndxf>
  </rcc>
  <rfmt sheetId="2" sqref="E1840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F1840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  <border outline="0">
        <bottom/>
      </border>
    </dxf>
  </rfmt>
  <rrc rId="4722" sId="2" ref="A1837:XFD1837" action="insertRow">
    <undo index="65535" exp="area" ref3D="1" dr="$F$1:$F$1048576" dn="Z_F75A0FC8_0A1B_4DE0_9A32_5143F6752B3E_.wvu.Cols" sId="2"/>
  </rrc>
  <rfmt sheetId="2" sqref="A1837" start="0" length="0">
    <dxf>
      <border outline="0">
        <top style="thin">
          <color indexed="64"/>
        </top>
      </border>
    </dxf>
  </rfmt>
  <rfmt sheetId="2" sqref="B1837" start="0" length="0">
    <dxf>
      <font>
        <sz val="12"/>
        <color rgb="FFFF0000"/>
        <name val="MS Sans Serif"/>
      </font>
      <fill>
        <patternFill>
          <bgColor theme="4" tint="0.59999389629810485"/>
        </patternFill>
      </fill>
      <border outline="0">
        <top style="thin">
          <color indexed="64"/>
        </top>
      </border>
    </dxf>
  </rfmt>
  <rfmt sheetId="2" sqref="C1837" start="0" length="0">
    <dxf>
      <font>
        <b val="0"/>
        <sz val="12"/>
        <color rgb="FF000000"/>
        <name val="Verdana"/>
      </font>
      <fill>
        <patternFill>
          <bgColor theme="4" tint="0.59999389629810485"/>
        </patternFill>
      </fill>
      <alignment wrapText="1"/>
      <border outline="0">
        <top style="thin">
          <color indexed="64"/>
        </top>
        <bottom/>
      </border>
    </dxf>
  </rfmt>
  <rcc rId="4723" sId="2" odxf="1" dxf="1">
    <nc r="D1837" t="inlineStr">
      <is>
        <t>NEP</t>
      </is>
    </nc>
    <odxf>
      <font>
        <sz val="26"/>
        <color rgb="FF000000"/>
        <name val="MS Sans Serif"/>
      </font>
      <fill>
        <patternFill>
          <bgColor theme="0"/>
        </patternFill>
      </fill>
      <alignment wrapText="0"/>
      <border outline="0">
        <top/>
        <bottom style="thin">
          <color indexed="64"/>
        </bottom>
      </border>
    </odxf>
    <ndxf>
      <font>
        <sz val="12"/>
        <color rgb="FFFF0000"/>
        <name val="Verdana"/>
      </font>
      <fill>
        <patternFill>
          <bgColor theme="4" tint="0.59999389629810485"/>
        </patternFill>
      </fill>
      <alignment wrapText="1"/>
      <border outline="0">
        <top style="thin">
          <color indexed="64"/>
        </top>
        <bottom/>
      </border>
    </ndxf>
  </rcc>
  <rfmt sheetId="2" sqref="E1837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alignment wrapText="1"/>
      <border outline="0">
        <top style="thin">
          <color indexed="64"/>
        </top>
        <bottom/>
      </border>
    </dxf>
  </rfmt>
  <rfmt sheetId="2" sqref="F1837" start="0" length="0">
    <dxf>
      <numFmt numFmtId="21" formatCode="dd\-mmm"/>
      <fill>
        <patternFill>
          <bgColor theme="4" tint="0.59999389629810485"/>
        </patternFill>
      </fill>
      <alignment wrapText="1"/>
      <border outline="0">
        <top style="thin">
          <color indexed="64"/>
        </top>
        <bottom/>
      </border>
    </dxf>
  </rfmt>
  <rfmt sheetId="2" sqref="G1837" start="0" length="0">
    <dxf>
      <font>
        <b/>
        <sz val="11"/>
        <name val="MS Sans Serif"/>
      </font>
      <fill>
        <patternFill patternType="none">
          <bgColor indexed="65"/>
        </patternFill>
      </fill>
      <border outline="0">
        <top style="thin">
          <color indexed="64"/>
        </top>
      </border>
    </dxf>
  </rfmt>
  <rfmt sheetId="2" sqref="H1837" start="0" length="0">
    <dxf>
      <border outline="0">
        <top style="thin">
          <color indexed="64"/>
        </top>
      </border>
    </dxf>
  </rfmt>
  <rcc rId="4724" sId="2">
    <nc r="J1837" t="inlineStr">
      <is>
        <t/>
      </is>
    </nc>
  </rcc>
  <rcc rId="4725" sId="2">
    <nc r="K1837" t="inlineStr">
      <is>
        <t/>
      </is>
    </nc>
  </rcc>
  <rfmt sheetId="2" sqref="L1837" start="0" length="0">
    <dxf>
      <numFmt numFmtId="19" formatCode="dd/mm/yyyy"/>
    </dxf>
  </rfmt>
  <rrc rId="4726" sId="2" ref="A1837:XFD1837" action="insertRow">
    <undo index="65535" exp="area" ref3D="1" dr="$F$1:$F$1048576" dn="Z_F75A0FC8_0A1B_4DE0_9A32_5143F6752B3E_.wvu.Cols" sId="2"/>
  </rrc>
  <rfmt sheetId="2" sqref="A1837" start="0" length="0">
    <dxf>
      <font>
        <b/>
        <sz val="8"/>
        <color auto="1"/>
        <name val="Arial"/>
        <family val="2"/>
        <scheme val="none"/>
      </font>
      <alignment horizontal="center" vertical="center"/>
      <border outline="0">
        <top style="thin">
          <color indexed="64"/>
        </top>
      </border>
    </dxf>
  </rfmt>
  <rcc rId="4727" sId="2" odxf="1" dxf="1">
    <nc r="B1837" t="inlineStr">
      <is>
        <t>SCE Gout Caramel C11 PALL/0357</t>
      </is>
    </nc>
    <odxf>
      <font>
        <b/>
        <sz val="12"/>
        <name val="MS Sans Serif"/>
      </font>
      <fill>
        <patternFill>
          <bgColor theme="0"/>
        </patternFill>
      </fill>
      <border outline="0">
        <top/>
      </border>
    </odxf>
    <ndxf>
      <font>
        <b val="0"/>
        <sz val="12"/>
        <name val="Verdana"/>
      </font>
      <fill>
        <patternFill>
          <bgColor rgb="FFFFFFFF"/>
        </patternFill>
      </fill>
      <border outline="0">
        <top style="thin">
          <color indexed="64"/>
        </top>
      </border>
    </ndxf>
  </rcc>
  <rfmt sheetId="2" sqref="C1837" start="0" length="0">
    <dxf>
      <font>
        <b val="0"/>
        <sz val="12"/>
        <color rgb="FF000000"/>
        <name val="Verdana"/>
      </font>
      <fill>
        <patternFill>
          <bgColor rgb="FFFFC000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cc rId="4728" sId="2" odxf="1" dxf="1">
    <nc r="D1837">
      <v>22000048</v>
    </nc>
    <odxf>
      <font>
        <b/>
        <sz val="26"/>
        <color rgb="FF000000"/>
        <name val="MS Sans Serif"/>
      </font>
      <fill>
        <patternFill>
          <bgColor theme="0"/>
        </patternFill>
      </fill>
      <alignment wrapText="0"/>
      <border outline="0">
        <top/>
        <bottom/>
      </border>
    </odxf>
    <ndxf>
      <font>
        <b val="0"/>
        <sz val="12"/>
        <color rgb="FF000000"/>
        <name val="Verdana"/>
      </font>
      <fill>
        <patternFill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cc rId="4729" sId="2" odxf="1" dxf="1">
    <nc r="E1837">
      <v>1600</v>
    </nc>
    <odxf>
      <font>
        <sz val="12"/>
        <color rgb="FF000000"/>
        <name val="MS Sans Serif"/>
      </font>
      <fill>
        <patternFill>
          <bgColor theme="0"/>
        </patternFill>
      </fill>
      <alignment wrapText="0"/>
      <border outline="0">
        <top/>
        <bottom/>
      </border>
    </odxf>
    <ndxf>
      <font>
        <sz val="12"/>
        <color rgb="FF000000"/>
        <name val="Verdana"/>
      </font>
      <fill>
        <patternFill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37" start="0" length="0">
    <dxf>
      <numFmt numFmtId="21" formatCode="dd\-mmm"/>
      <fill>
        <patternFill patternType="none">
          <bgColor indexed="65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G1837" start="0" length="0">
    <dxf>
      <font>
        <b/>
        <sz val="11"/>
        <name val="MS Sans Serif"/>
      </font>
      <fill>
        <patternFill patternType="none">
          <bgColor indexed="65"/>
        </patternFill>
      </fill>
      <border outline="0">
        <top style="thin">
          <color indexed="64"/>
        </top>
      </border>
    </dxf>
  </rfmt>
  <rfmt sheetId="2" sqref="H1837" start="0" length="0">
    <dxf>
      <numFmt numFmtId="21" formatCode="dd\-mmm"/>
      <border outline="0">
        <top style="thin">
          <color indexed="64"/>
        </top>
      </border>
    </dxf>
  </rfmt>
  <rcc rId="4730" sId="2">
    <nc r="J1837" t="inlineStr">
      <is>
        <t>28.08.2019</t>
      </is>
    </nc>
  </rcc>
  <rcc rId="4731" sId="2">
    <nc r="K1837" t="inlineStr">
      <is>
        <t>PL001</t>
      </is>
    </nc>
  </rcc>
  <rcc rId="4732" sId="2" odxf="1" dxf="1">
    <nc r="G1837">
      <f>IFERROR(IF(ISERROR(SEARCH("dfgg",$B1836)),IF(H1837="",G1836+ROUNDUP(VLOOKUP(D1837,Feuil2!$B$2:$C$251,2,FALSE)*6,0)/6/24,G1836+ROUNDUP(VLOOKUP(D1837,Feuil2!$B$2:$C$251,2,FALSE)*6,0)/6/24+$I$1),G1836+(11/12/24)),"")</f>
    </nc>
    <ndxf/>
  </rcc>
  <rcc rId="4733" sId="2">
    <nc r="G1838">
      <f>IFERROR(IF(ISERROR(SEARCH("dfgg",$B1837)),IF(H1838="",G1837+ROUNDUP(VLOOKUP(D1838,Feuil2!$B$2:$C$251,2,FALSE)*6,0)/6/24,G1837+ROUNDUP(VLOOKUP(D1838,Feuil2!$B$2:$C$251,2,FALSE)*6,0)/6/24+$I$1),G1837+(11/12/24)),"")</f>
    </nc>
  </rcc>
  <rcc rId="4734" sId="2">
    <oc r="G1839">
      <f>IFERROR(IF(ISERROR(SEARCH("dfgg",#REF!)),IF(H1837="",#REF!+ROUNDUP(VLOOKUP(D1837,Feuil2!$B$2:$C$251,2,FALSE)*6,0)/6/24,#REF!+ROUNDUP(VLOOKUP(D1837,Feuil2!$B$2:$C$251,2,FALSE)*6,0)/6/24+$I$1),#REF!+(11/12/24)),"")</f>
    </oc>
    <nc r="G1839">
      <f>IFERROR(IF(ISERROR(SEARCH("dfgg",$B1838)),IF(H1839="",G1838+ROUNDUP(VLOOKUP(D1839,Feuil2!$B$2:$C$251,2,FALSE)*6,0)/6/24,G1838+ROUNDUP(VLOOKUP(D1839,Feuil2!$B$2:$C$251,2,FALSE)*6,0)/6/24+$I$1),G1838+(11/12/24)),"")</f>
    </nc>
  </rcc>
  <rcc rId="4735" sId="2">
    <oc r="G1840">
      <f>IFERROR(IF(ISERROR(SEARCH("dfgg",$B1837)),IF(H1838="",G1837+ROUNDUP(VLOOKUP(D1838,Feuil2!$B$2:$C$251,2,FALSE)*6,0)/6/24,G1837+ROUNDUP(VLOOKUP(D1838,Feuil2!$B$2:$C$251,2,FALSE)*6,0)/6/24+$I$1),G1837+(11/12/24)),"")</f>
    </oc>
    <nc r="G1840">
      <f>IFERROR(IF(ISERROR(SEARCH("dfgg",$B1839)),IF(H1840="",G1839+ROUNDUP(VLOOKUP(D1840,Feuil2!$B$2:$C$251,2,FALSE)*6,0)/6/24,G1839+ROUNDUP(VLOOKUP(D1840,Feuil2!$B$2:$C$251,2,FALSE)*6,0)/6/24+$I$1),G1839+(11/12/24)),"")</f>
    </nc>
  </rcc>
  <rcc rId="4736" sId="2">
    <oc r="G1841">
      <f>IFERROR(IF(ISERROR(SEARCH("dfgg",$B1838)),IF(H1839="",G1838+ROUNDUP(VLOOKUP(D1839,Feuil2!$B$2:$C$251,2,FALSE)*6,0)/6/24,G1838+ROUNDUP(VLOOKUP(D1839,Feuil2!$B$2:$C$251,2,FALSE)*6,0)/6/24+$I$1),G1838+(11/12/24)),"")</f>
    </oc>
    <nc r="G1841">
      <f>IFERROR(IF(ISERROR(SEARCH("dfgg",$B1840)),IF(H1841="",G1840+ROUNDUP(VLOOKUP(D1841,Feuil2!$B$2:$C$251,2,FALSE)*6,0)/6/24,G1840+ROUNDUP(VLOOKUP(D1841,Feuil2!$B$2:$C$251,2,FALSE)*6,0)/6/24+$I$1),G1840+(11/12/24)),"")</f>
    </nc>
  </rcc>
  <rcc rId="4737" sId="2">
    <nc r="G1842">
      <f>IFERROR(IF(ISERROR(SEARCH("dfgg",$B1841)),IF(H1842="",G1841+ROUNDUP(VLOOKUP(D1842,Feuil2!$B$2:$C$251,2,FALSE)*6,0)/6/24,G1841+ROUNDUP(VLOOKUP(D1842,Feuil2!$B$2:$C$251,2,FALSE)*6,0)/6/24+$I$1),G1841+(11/12/24)),"")</f>
    </nc>
  </rcc>
  <rcc rId="4738" sId="2">
    <oc r="G1843">
      <f>IFERROR(IF(ISERROR(SEARCH("dfgg",$B1839)),IF(H1841="",G1839+ROUNDUP(VLOOKUP(D1841,Feuil2!$B$2:$C$251,2,FALSE)*6,0)/6/24,G1839+ROUNDUP(VLOOKUP(D1841,Feuil2!$B$2:$C$251,2,FALSE)*6,0)/6/24+$I$1),G1839+(11/12/24)),"")</f>
    </oc>
    <nc r="G1843">
      <f>IFERROR(IF(ISERROR(SEARCH("dfgg",$B1842)),IF(H1843="",G1842+ROUNDUP(VLOOKUP(D1843,Feuil2!$B$2:$C$251,2,FALSE)*6,0)/6/24,G1842+ROUNDUP(VLOOKUP(D1843,Feuil2!$B$2:$C$251,2,FALSE)*6,0)/6/24+$I$1),G1842+(11/12/24)),"")</f>
    </nc>
  </rcc>
  <rcc rId="4739" sId="2">
    <oc r="G1854">
      <f>IFERROR(IF(ISERROR(SEARCH("dfgg",$B1833)),IF(H1854="",G1833+ROUNDUP(VLOOKUP(D1854,Feuil2!$B$2:$C$251,2,FALSE)*6,0)/6/24,G1833+ROUNDUP(VLOOKUP(D1854,Feuil2!$B$2:$C$251,2,FALSE)*6,0)/6/24+$I$1),G1833+(11/12/24)),"")</f>
    </oc>
    <nc r="G1854">
      <f>IFERROR(IF(ISERROR(SEARCH("dfgg",$B1853)),IF(H1854="",G1853+ROUNDUP(VLOOKUP(D1854,Feuil2!$B$2:$C$251,2,FALSE)*6,0)/6/24,G1853+ROUNDUP(VLOOKUP(D1854,Feuil2!$B$2:$C$251,2,FALSE)*6,0)/6/24+$I$1),G1853+(11/12/24)),"")</f>
    </nc>
  </rcc>
  <rcc rId="4740" sId="2">
    <oc r="G1855">
      <f>IFERROR(IF(ISERROR(SEARCH("dfgg",$B1853)),IF(H1855="",G1853+ROUNDUP(VLOOKUP(D1855,Feuil2!$B$2:$C$251,2,FALSE)*6,0)/6/24,G1853+ROUNDUP(VLOOKUP(D1855,Feuil2!$B$2:$C$251,2,FALSE)*6,0)/6/24+$I$1),G1853+(11/12/24)),"")</f>
    </oc>
    <nc r="G1855">
      <f>IFERROR(IF(ISERROR(SEARCH("dfgg",$B1854)),IF(H1855="",G1854+ROUNDUP(VLOOKUP(D1855,Feuil2!$B$2:$C$251,2,FALSE)*6,0)/6/24,G1854+ROUNDUP(VLOOKUP(D1855,Feuil2!$B$2:$C$251,2,FALSE)*6,0)/6/24+$I$1),G1854+(11/12/24)),"")</f>
    </nc>
  </rcc>
  <rcc rId="4741" sId="2">
    <oc r="G1856">
      <f>IFERROR(IF(ISERROR(SEARCH("dfgg",$B1855)),IF(H1856="",G1855+ROUNDUP(VLOOKUP(D1856,Feuil2!$B$2:$C$251,2,FALSE)*6,0)/6/24,G1855+ROUNDUP(VLOOKUP(D1856,Feuil2!$B$2:$C$251,2,FALSE)*6,0)/6/24+$I$1),G1855+(11/12/24)),"")</f>
    </oc>
    <nc r="G1856">
      <f>IFERROR(IF(ISERROR(SEARCH("dfgg",$B1855)),IF(H1856="",G1855+ROUNDUP(VLOOKUP(D1856,Feuil2!$B$2:$C$251,2,FALSE)*6,0)/6/24,G1855+ROUNDUP(VLOOKUP(D1856,Feuil2!$B$2:$C$251,2,FALSE)*6,0)/6/24+$I$1),G1855+(11/12/24)),"")</f>
    </nc>
  </rcc>
  <rcc rId="4742" sId="2">
    <oc r="G1857">
      <f>IFERROR(IF(ISERROR(SEARCH("dfgg",$B1856)),IF(H1857="",G1856+ROUNDUP(VLOOKUP(D1857,Feuil2!$B$2:$C$251,2,FALSE)*6,0)/6/24,G1856+ROUNDUP(VLOOKUP(D1857,Feuil2!$B$2:$C$251,2,FALSE)*6,0)/6/24+$I$1),G1856+(11/12/24)),"")</f>
    </oc>
    <nc r="G1857">
      <f>IFERROR(IF(ISERROR(SEARCH("dfgg",$B1856)),IF(H1857="",G1856+ROUNDUP(VLOOKUP(D1857,Feuil2!$B$2:$C$251,2,FALSE)*6,0)/6/24,G1856+ROUNDUP(VLOOKUP(D1857,Feuil2!$B$2:$C$251,2,FALSE)*6,0)/6/24+$I$1),G1856+(11/12/24)),"")</f>
    </nc>
  </rcc>
  <rcc rId="4743" sId="2" xfDxf="1" dxf="1">
    <nc r="C1837">
      <v>3420803</v>
    </nc>
    <ndxf>
      <font>
        <sz val="12"/>
        <color rgb="FF000000"/>
        <name val="Verdana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Feuil2!$B$1:$C$211</formula>
    <oldFormula>Feuil2!$B$1:$C$210</oldFormula>
  </rdn>
  <rcv guid="{F75A0FC8-0A1B-4DE0-9A32-5143F6752B3E}" action="add"/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0E8011E-8CC6-40AA-A1BE-46C0FB529EE2}" action="delete"/>
  <rdn rId="0" localSheetId="2" customView="1" name="Z_80E8011E_8CC6_40AA_A1BE_46C0FB529EE2_.wvu.PrintArea" hidden="1" oldHidden="1">
    <formula>PHS!$B$201:$I$224</formula>
    <oldFormula>PHS!$B$201:$I$224</oldFormula>
  </rdn>
  <rdn rId="0" localSheetId="2" customView="1" name="Z_80E8011E_8CC6_40AA_A1BE_46C0FB529EE2_.wvu.PrintTitles" hidden="1" oldHidden="1">
    <formula>PHS!$1:$1</formula>
    <oldFormula>PHS!$1:$1</oldFormula>
  </rdn>
  <rdn rId="0" localSheetId="3" customView="1" name="Z_80E8011E_8CC6_40AA_A1BE_46C0FB529EE2_.wvu.FilterData" hidden="1" oldHidden="1">
    <formula>Feuil2!$B$1:$C$211</formula>
    <oldFormula>Feuil2!$B$1:$C$208</oldFormula>
  </rdn>
  <rcv guid="{80E8011E-8CC6-40AA-A1BE-46C0FB529EE2}" action="add"/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Feuil2!$B$1:$C$211</formula>
    <oldFormula>Feuil2!$B$1:$C$211</oldFormula>
  </rdn>
  <rcv guid="{FC7BEBEA-9A89-4726-BCEF-101025680359}" action="add"/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756" sId="2" ref="A1853:XFD1854" action="insertRow">
    <undo index="65535" exp="area" ref3D="1" dr="$F$1:$F$1048576" dn="Z_F75A0FC8_0A1B_4DE0_9A32_5143F6752B3E_.wvu.Cols" sId="2"/>
  </rrc>
  <rm rId="4757" sheetId="2" source="A1840:XFD1841" destination="A1853:XFD1854" sourceSheetId="2">
    <rfmt sheetId="2" xfDxf="1" sqref="A1853:XFD1853" start="0" length="0">
      <dxf>
        <alignment horizontal="center" vertical="center"/>
      </dxf>
    </rfmt>
    <rfmt sheetId="2" xfDxf="1" sqref="A1854:XFD1854" start="0" length="0">
      <dxf>
        <alignment horizontal="center" vertical="center"/>
      </dxf>
    </rfmt>
    <rfmt sheetId="2" sqref="A1853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853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853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bottom style="thin">
            <color indexed="64"/>
          </bottom>
        </border>
      </dxf>
    </rfmt>
    <rfmt sheetId="2" sqref="D1853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E1853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F185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bottom style="thin">
            <color indexed="64"/>
          </bottom>
        </border>
      </dxf>
    </rfmt>
    <rfmt sheetId="2" sqref="G1853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85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853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53" start="0" length="0">
      <dxf>
        <numFmt numFmtId="167" formatCode="dd\.mm\.yyyy;@"/>
      </dxf>
    </rfmt>
    <rfmt sheetId="2" sqref="A1854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854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854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bottom style="thin">
            <color indexed="64"/>
          </bottom>
        </border>
      </dxf>
    </rfmt>
    <rfmt sheetId="2" sqref="D1854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E1854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F185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bottom style="thin">
            <color indexed="64"/>
          </bottom>
        </border>
      </dxf>
    </rfmt>
    <rfmt sheetId="2" sqref="G1854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85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85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54" start="0" length="0">
      <dxf>
        <numFmt numFmtId="167" formatCode="dd\.mm\.yyyy;@"/>
      </dxf>
    </rfmt>
  </rm>
  <rrc rId="4758" sId="2" ref="A1840:XFD1840" action="deleteRow">
    <undo index="65535" exp="area" ref3D="1" dr="$F$1:$F$1048576" dn="Z_F75A0FC8_0A1B_4DE0_9A32_5143F6752B3E_.wvu.Cols" sId="2"/>
    <rfmt sheetId="2" xfDxf="1" sqref="A1840:XFD1840" start="0" length="0">
      <dxf>
        <alignment horizontal="center" vertical="center"/>
      </dxf>
    </rfmt>
    <rfmt sheetId="2" sqref="A1840" start="0" length="0">
      <dxf>
        <alignment horizontal="general" vertical="bottom"/>
      </dxf>
    </rfmt>
    <rfmt sheetId="2" sqref="B1840" start="0" length="0">
      <dxf>
        <font>
          <sz val="10"/>
          <color auto="1"/>
          <name val="MS Sans Serif"/>
          <family val="2"/>
          <scheme val="none"/>
        </font>
      </dxf>
    </rfmt>
    <rfmt sheetId="2" sqref="C1840" start="0" length="0">
      <dxf>
        <alignment horizontal="general" vertical="bottom"/>
      </dxf>
    </rfmt>
    <rfmt sheetId="2" sqref="D1840" start="0" length="0">
      <dxf>
        <alignment horizontal="general" vertical="bottom"/>
      </dxf>
    </rfmt>
    <rfmt sheetId="2" sqref="E1840" start="0" length="0">
      <dxf>
        <font>
          <sz val="10"/>
          <color auto="1"/>
          <name val="MS Sans Serif"/>
          <family val="2"/>
          <scheme val="none"/>
        </font>
      </dxf>
    </rfmt>
    <rfmt sheetId="2" sqref="F1840" start="0" length="0">
      <dxf>
        <font>
          <sz val="10"/>
          <color auto="1"/>
          <name val="MS Sans Serif"/>
          <family val="2"/>
          <scheme val="none"/>
        </font>
      </dxf>
    </rfmt>
    <rfmt sheetId="2" sqref="G1840" start="0" length="0">
      <dxf>
        <font>
          <sz val="10"/>
          <color auto="1"/>
          <name val="MS Sans Serif"/>
          <family val="2"/>
          <scheme val="none"/>
        </font>
      </dxf>
    </rfmt>
    <rfmt sheetId="2" sqref="H1840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40" start="0" length="0">
      <dxf>
        <numFmt numFmtId="167" formatCode="dd\.mm\.yyyy;@"/>
      </dxf>
    </rfmt>
  </rrc>
  <rrc rId="4759" sId="2" ref="A1840:XFD1840" action="deleteRow">
    <undo index="65535" exp="area" ref3D="1" dr="$F$1:$F$1048576" dn="Z_F75A0FC8_0A1B_4DE0_9A32_5143F6752B3E_.wvu.Cols" sId="2"/>
    <rfmt sheetId="2" xfDxf="1" sqref="A1840:XFD1840" start="0" length="0">
      <dxf>
        <alignment horizontal="center" vertical="center"/>
      </dxf>
    </rfmt>
    <rfmt sheetId="2" sqref="A1840" start="0" length="0">
      <dxf>
        <alignment horizontal="general" vertical="bottom"/>
      </dxf>
    </rfmt>
    <rfmt sheetId="2" sqref="B1840" start="0" length="0">
      <dxf>
        <font>
          <sz val="10"/>
          <color auto="1"/>
          <name val="MS Sans Serif"/>
          <family val="2"/>
          <scheme val="none"/>
        </font>
      </dxf>
    </rfmt>
    <rfmt sheetId="2" sqref="C1840" start="0" length="0">
      <dxf>
        <alignment horizontal="general" vertical="bottom"/>
      </dxf>
    </rfmt>
    <rfmt sheetId="2" sqref="D1840" start="0" length="0">
      <dxf>
        <alignment horizontal="general" vertical="bottom"/>
      </dxf>
    </rfmt>
    <rfmt sheetId="2" sqref="E1840" start="0" length="0">
      <dxf>
        <font>
          <sz val="10"/>
          <color auto="1"/>
          <name val="MS Sans Serif"/>
          <family val="2"/>
          <scheme val="none"/>
        </font>
      </dxf>
    </rfmt>
    <rfmt sheetId="2" sqref="F1840" start="0" length="0">
      <dxf>
        <font>
          <sz val="10"/>
          <color auto="1"/>
          <name val="MS Sans Serif"/>
          <family val="2"/>
          <scheme val="none"/>
        </font>
      </dxf>
    </rfmt>
    <rfmt sheetId="2" sqref="G1840" start="0" length="0">
      <dxf>
        <font>
          <sz val="10"/>
          <color auto="1"/>
          <name val="MS Sans Serif"/>
          <family val="2"/>
          <scheme val="none"/>
        </font>
      </dxf>
    </rfmt>
    <rfmt sheetId="2" sqref="H1840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40" start="0" length="0">
      <dxf>
        <numFmt numFmtId="167" formatCode="dd\.mm\.yyyy;@"/>
      </dxf>
    </rfmt>
  </rrc>
  <rfmt sheetId="2" sqref="B1851" start="0" length="0">
    <dxf>
      <font>
        <sz val="12"/>
        <color rgb="FFFF0000"/>
        <name val="MS Sans Serif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C1851" start="0" length="0">
    <dxf>
      <font>
        <b val="0"/>
        <sz val="12"/>
        <color rgb="FF000000"/>
        <name val="Verdana"/>
      </font>
      <fill>
        <patternFill>
          <bgColor theme="4" tint="0.59999389629810485"/>
        </patternFill>
      </fill>
    </dxf>
  </rfmt>
  <rcc rId="4760" sId="2" odxf="1" dxf="1">
    <oc r="D1851" t="inlineStr">
      <is>
        <t>RINÇAGE</t>
      </is>
    </oc>
    <nc r="D1851" t="inlineStr">
      <is>
        <t>NEP</t>
      </is>
    </nc>
    <odxf>
      <font>
        <sz val="12"/>
        <color rgb="FF000000"/>
        <name val="Verdana"/>
      </font>
      <fill>
        <patternFill>
          <bgColor theme="9" tint="0.59999389629810485"/>
        </patternFill>
      </fill>
    </odxf>
    <ndxf>
      <font>
        <sz val="12"/>
        <color rgb="FFFF0000"/>
        <name val="Verdana"/>
      </font>
      <fill>
        <patternFill>
          <bgColor theme="4" tint="0.59999389629810485"/>
        </patternFill>
      </fill>
    </ndxf>
  </rcc>
  <rfmt sheetId="2" sqref="E1851" start="0" length="0">
    <dxf>
      <font>
        <b val="0"/>
        <sz val="12"/>
        <color rgb="FF000000"/>
        <name val="Verdana"/>
      </font>
      <fill>
        <patternFill>
          <bgColor theme="4" tint="0.59999389629810485"/>
        </patternFill>
      </fill>
    </dxf>
  </rfmt>
  <rfmt sheetId="2" sqref="F1851" start="0" length="0">
    <dxf>
      <font>
        <b val="0"/>
        <sz val="12"/>
        <color indexed="10"/>
        <name val="Calibri"/>
        <scheme val="minor"/>
      </font>
      <fill>
        <patternFill>
          <bgColor theme="4" tint="0.59999389629810485"/>
        </patternFill>
      </fill>
    </dxf>
  </rfmt>
  <rfmt sheetId="2" sqref="G1851" start="0" length="0">
    <dxf/>
  </rfmt>
  <rfmt sheetId="2" sqref="H1851" start="0" length="0">
    <dxf>
      <numFmt numFmtId="0" formatCode="General"/>
    </dxf>
  </rfmt>
  <rcc rId="4761" sId="2">
    <nc r="J1851" t="inlineStr">
      <is>
        <t/>
      </is>
    </nc>
  </rcc>
  <rcc rId="4762" sId="2">
    <nc r="K1851" t="inlineStr">
      <is>
        <t/>
      </is>
    </nc>
  </rcc>
  <rfmt sheetId="2" sqref="L1851" start="0" length="0">
    <dxf>
      <numFmt numFmtId="19" formatCode="dd/mm/yyyy"/>
    </dxf>
  </rfmt>
  <rcc rId="4763" sId="2" odxf="1" dxf="1">
    <oc r="G1851">
      <f>IFERROR(IF(ISERROR(SEARCH("dfgg",$B1839)),IF(H1851="",G1839+ROUNDUP(VLOOKUP(D1851,Feuil2!$B$2:$C$251,2,FALSE)*6,0)/6/24,G1839+ROUNDUP(VLOOKUP(D1851,Feuil2!$B$2:$C$251,2,FALSE)*6,0)/6/24+$I$1),G1839+(11/12/24)),"")</f>
    </oc>
    <nc r="G1851">
      <f>IFERROR(IF(ISERROR(SEARCH("dfgg",$B1850)),IF(H1851="",G1850+ROUNDUP(VLOOKUP(D1851,Feuil2!$B$2:$C$251,2,FALSE)*6,0)/6/24,G1850+ROUNDUP(VLOOKUP(D1851,Feuil2!$B$2:$C$251,2,FALSE)*6,0)/6/24+$I$1),G1850+(11/12/24)),"")</f>
    </nc>
    <ndxf/>
  </rcc>
  <rcc rId="4764" sId="2">
    <oc r="G1852">
      <f>IFERROR(IF(ISERROR(SEARCH("dfgg",$B1851)),IF(H1852="",G1851+ROUNDUP(VLOOKUP(D1852,Feuil2!$B$2:$C$251,2,FALSE)*6,0)/6/24,G1851+ROUNDUP(VLOOKUP(D1852,Feuil2!$B$2:$C$251,2,FALSE)*6,0)/6/24+$I$1),G1851+(11/12/24)),"")</f>
    </oc>
    <nc r="G1852">
      <f>IFERROR(IF(ISERROR(SEARCH("dfgg",$B1851)),IF(H1852="",G1851+ROUNDUP(VLOOKUP(D1852,Feuil2!$B$2:$C$251,2,FALSE)*6,0)/6/24,G1851+ROUNDUP(VLOOKUP(D1852,Feuil2!$B$2:$C$251,2,FALSE)*6,0)/6/24+$I$1),G1851+(11/12/24)),"")</f>
    </nc>
  </rcc>
  <rcc rId="4765" sId="2">
    <oc r="G1840">
      <f>IFERROR(IF(ISERROR(SEARCH("dfgg",$B1852)),IF(H1840="",G1852+ROUNDUP(VLOOKUP(D1840,Feuil2!$B$2:$C$251,2,FALSE)*6,0)/6/24,G1852+ROUNDUP(VLOOKUP(D1840,Feuil2!$B$2:$C$251,2,FALSE)*6,0)/6/24+$I$1),G1852+(11/12/24)),"")</f>
    </oc>
    <nc r="G1840">
      <f>IFERROR(IF(ISERROR(SEARCH("dfgg",$B1839)),IF(H1840="",G1839+ROUNDUP(VLOOKUP(D1840,Feuil2!$B$2:$C$251,2,FALSE)*6,0)/6/24,G1839+ROUNDUP(VLOOKUP(D1840,Feuil2!$B$2:$C$251,2,FALSE)*6,0)/6/24+$I$1),G1839+(11/12/24)),"")</f>
    </nc>
  </rcc>
  <rcc rId="4766" sId="2">
    <oc r="G1841">
      <f>IFERROR(IF(ISERROR(SEARCH("dfgg",$B1840)),IF(H1841="",G1840+ROUNDUP(VLOOKUP(D1841,Feuil2!$B$2:$C$251,2,FALSE)*6,0)/6/24,G1840+ROUNDUP(VLOOKUP(D1841,Feuil2!$B$2:$C$251,2,FALSE)*6,0)/6/24+$I$1),G1840+(11/12/24)),"")</f>
    </oc>
    <nc r="G1841">
      <f>IFERROR(IF(ISERROR(SEARCH("dfgg",$B1840)),IF(H1841="",G1840+ROUNDUP(VLOOKUP(D1841,Feuil2!$B$2:$C$251,2,FALSE)*6,0)/6/24,G1840+ROUNDUP(VLOOKUP(D1841,Feuil2!$B$2:$C$251,2,FALSE)*6,0)/6/24+$I$1),G1840+(11/12/24)),"")</f>
    </nc>
  </rcc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Feuil2!$B$1:$C$211</formula>
    <oldFormula>Feuil2!$B$1:$C$211</oldFormula>
  </rdn>
  <rcv guid="{FC7BEBEA-9A89-4726-BCEF-101025680359}" action="add"/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71" sId="2" numFmtId="23">
    <oc r="G1838">
      <f>IFERROR(IF(ISERROR(SEARCH("dfgg",$B1837)),IF(H1838="",G1837+ROUNDUP(VLOOKUP(D1838,Feuil2!$B$2:$C$251,2,FALSE)*6,0)/6/24,G1837+ROUNDUP(VLOOKUP(D1838,Feuil2!$B$2:$C$251,2,FALSE)*6,0)/6/24+$I$1),G1837+(11/12/24)),"")</f>
    </oc>
    <nc r="G1838">
      <v>43705.541666666664</v>
    </nc>
  </rcc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772" sId="2" ref="A1858:XFD1858" action="insertRow">
    <undo index="65535" exp="area" ref3D="1" dr="$F$1:$F$1048576" dn="Z_F75A0FC8_0A1B_4DE0_9A32_5143F6752B3E_.wvu.Cols" sId="2"/>
  </rrc>
  <rm rId="4773" sheetId="2" source="A1854:XFD1854" destination="A1858:XFD1858" sourceSheetId="2">
    <rfmt sheetId="2" xfDxf="1" sqref="A1858:XFD1858" start="0" length="0">
      <dxf>
        <alignment horizontal="center" vertical="center"/>
      </dxf>
    </rfmt>
    <rfmt sheetId="2" sqref="A1858" start="0" length="0">
      <dxf>
        <fill>
          <patternFill patternType="solid">
            <bgColor rgb="FFFFFFCC"/>
          </patternFill>
        </fill>
        <alignment horizontal="general" vertical="bottom"/>
      </dxf>
    </rfmt>
    <rfmt sheetId="2" sqref="B1858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</dxf>
    </rfmt>
    <rfmt sheetId="2" sqref="C185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</dxf>
    </rfmt>
    <rfmt sheetId="2" sqref="D185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</dxf>
    </rfmt>
    <rfmt sheetId="2" sqref="E185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</dxf>
    </rfmt>
    <rfmt sheetId="2" sqref="F185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</dxf>
    </rfmt>
    <rfmt sheetId="2" sqref="G1858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</dxf>
    </rfmt>
    <rfmt sheetId="2" sqref="H185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</dxf>
    </rfmt>
    <rfmt sheetId="2" sqref="I1858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</dxf>
    </rfmt>
    <rfmt sheetId="2" sqref="J1858" start="0" length="0">
      <dxf>
        <numFmt numFmtId="167" formatCode="dd\.mm\.yyyy;@"/>
      </dxf>
    </rfmt>
  </rm>
  <rrc rId="4774" sId="2" ref="A1854:XFD1854" action="deleteRow">
    <undo index="65535" exp="area" ref3D="1" dr="$F$1:$F$1048576" dn="Z_F75A0FC8_0A1B_4DE0_9A32_5143F6752B3E_.wvu.Cols" sId="2"/>
    <rfmt sheetId="2" xfDxf="1" sqref="A1854:XFD1854" start="0" length="0">
      <dxf>
        <alignment horizontal="center" vertical="center"/>
      </dxf>
    </rfmt>
    <rfmt sheetId="2" sqref="A1854" start="0" length="0">
      <dxf>
        <alignment horizontal="general" vertical="bottom"/>
      </dxf>
    </rfmt>
    <rfmt sheetId="2" sqref="B1854" start="0" length="0">
      <dxf>
        <font>
          <sz val="10"/>
          <color auto="1"/>
          <name val="MS Sans Serif"/>
          <family val="2"/>
          <scheme val="none"/>
        </font>
      </dxf>
    </rfmt>
    <rfmt sheetId="2" sqref="C1854" start="0" length="0">
      <dxf>
        <alignment horizontal="general" vertical="bottom"/>
      </dxf>
    </rfmt>
    <rfmt sheetId="2" sqref="D1854" start="0" length="0">
      <dxf>
        <alignment horizontal="general" vertical="bottom"/>
      </dxf>
    </rfmt>
    <rfmt sheetId="2" sqref="E1854" start="0" length="0">
      <dxf>
        <font>
          <sz val="10"/>
          <color auto="1"/>
          <name val="MS Sans Serif"/>
          <family val="2"/>
          <scheme val="none"/>
        </font>
      </dxf>
    </rfmt>
    <rfmt sheetId="2" sqref="F1854" start="0" length="0">
      <dxf>
        <font>
          <sz val="10"/>
          <color auto="1"/>
          <name val="MS Sans Serif"/>
          <family val="2"/>
          <scheme val="none"/>
        </font>
      </dxf>
    </rfmt>
    <rfmt sheetId="2" sqref="G1854" start="0" length="0">
      <dxf>
        <font>
          <sz val="10"/>
          <color auto="1"/>
          <name val="MS Sans Serif"/>
          <family val="2"/>
          <scheme val="none"/>
        </font>
      </dxf>
    </rfmt>
    <rfmt sheetId="2" sqref="H1854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54" start="0" length="0">
      <dxf>
        <numFmt numFmtId="167" formatCode="dd\.mm\.yyyy;@"/>
      </dxf>
    </rfmt>
  </rrc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Feuil2!$B$1:$C$211</formula>
    <oldFormula>Feuil2!$B$1:$C$211</oldFormula>
  </rdn>
  <rcv guid="{FC7BEBEA-9A89-4726-BCEF-101025680359}" action="add"/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79" sId="2" odxf="1" dxf="1">
    <oc r="H1843" t="inlineStr">
      <is>
        <t>Démarrage 19H Jeudi 29.08 [Z.500]</t>
      </is>
    </oc>
    <nc r="H1843" t="inlineStr">
      <is>
        <t>[Z.500]</t>
      </is>
    </nc>
    <ndxf/>
  </rcc>
  <rcc rId="4780" sId="2">
    <oc r="H1844" t="inlineStr">
      <is>
        <t>[Z.500]</t>
      </is>
    </oc>
    <nc r="H1844" t="inlineStr">
      <is>
        <t>[Z.500] recyclage</t>
      </is>
    </nc>
  </rcc>
  <rcc rId="4781" sId="2">
    <oc r="E1844">
      <v>1000</v>
    </oc>
    <nc r="E1844">
      <v>1130</v>
    </nc>
  </rcc>
  <rm rId="4782" sheetId="2" source="A1850:XFD1850" destination="A1866:XFD1866" sourceSheetId="2">
    <rfmt sheetId="2" xfDxf="1" sqref="A1866:XFD1866" start="0" length="0">
      <dxf>
        <alignment horizontal="center" vertical="center" readingOrder="0"/>
      </dxf>
    </rfmt>
    <rfmt sheetId="2" sqref="A1866" start="0" length="0">
      <dxf>
        <alignment horizontal="general" vertical="bottom" readingOrder="0"/>
      </dxf>
    </rfmt>
    <rfmt sheetId="2" sqref="B1866" start="0" length="0">
      <dxf>
        <font>
          <sz val="10"/>
          <color auto="1"/>
          <name val="MS Sans Serif"/>
          <scheme val="none"/>
        </font>
      </dxf>
    </rfmt>
    <rfmt sheetId="2" sqref="C1866" start="0" length="0">
      <dxf>
        <alignment horizontal="general" vertical="bottom" readingOrder="0"/>
      </dxf>
    </rfmt>
    <rfmt sheetId="2" sqref="D1866" start="0" length="0">
      <dxf>
        <alignment horizontal="general" vertical="bottom" readingOrder="0"/>
      </dxf>
    </rfmt>
    <rfmt sheetId="2" sqref="E1866" start="0" length="0">
      <dxf>
        <font>
          <sz val="10"/>
          <color auto="1"/>
          <name val="MS Sans Serif"/>
          <scheme val="none"/>
        </font>
      </dxf>
    </rfmt>
    <rfmt sheetId="2" sqref="F1866" start="0" length="0">
      <dxf>
        <font>
          <sz val="10"/>
          <color auto="1"/>
          <name val="MS Sans Serif"/>
          <scheme val="none"/>
        </font>
      </dxf>
    </rfmt>
    <rfmt sheetId="2" sqref="G1866" start="0" length="0">
      <dxf>
        <font>
          <sz val="10"/>
          <color auto="1"/>
          <name val="MS Sans Serif"/>
          <scheme val="none"/>
        </font>
      </dxf>
    </rfmt>
    <rfmt sheetId="2" sqref="H1866" start="0" length="0">
      <dxf>
        <font>
          <sz val="12"/>
          <color indexed="10"/>
          <name val="Calibri"/>
          <scheme val="minor"/>
        </font>
        <alignment wrapText="1" readingOrder="0"/>
      </dxf>
    </rfmt>
    <rfmt sheetId="2" sqref="J1866" start="0" length="0">
      <dxf>
        <numFmt numFmtId="167" formatCode="dd\.mm\.yyyy;@"/>
      </dxf>
    </rfmt>
  </rm>
  <rrc rId="4783" sId="2" ref="A1850:XFD1850" action="deleteRow">
    <undo index="0" exp="area" ref3D="1" dr="$F$1:$F$1048576" dn="Z_F75A0FC8_0A1B_4DE0_9A32_5143F6752B3E_.wvu.Cols" sId="2"/>
    <rfmt sheetId="2" xfDxf="1" sqref="A1850:XFD1850" start="0" length="0">
      <dxf>
        <alignment horizontal="center" vertical="center" readingOrder="0"/>
      </dxf>
    </rfmt>
    <rfmt sheetId="2" sqref="A1850" start="0" length="0">
      <dxf>
        <alignment horizontal="general" vertical="bottom" readingOrder="0"/>
      </dxf>
    </rfmt>
    <rfmt sheetId="2" sqref="B1850" start="0" length="0">
      <dxf>
        <font>
          <sz val="10"/>
          <color auto="1"/>
          <name val="MS Sans Serif"/>
          <scheme val="none"/>
        </font>
      </dxf>
    </rfmt>
    <rfmt sheetId="2" sqref="C1850" start="0" length="0">
      <dxf>
        <alignment horizontal="general" vertical="bottom" readingOrder="0"/>
      </dxf>
    </rfmt>
    <rfmt sheetId="2" sqref="D1850" start="0" length="0">
      <dxf>
        <alignment horizontal="general" vertical="bottom" readingOrder="0"/>
      </dxf>
    </rfmt>
    <rfmt sheetId="2" sqref="E1850" start="0" length="0">
      <dxf>
        <font>
          <sz val="10"/>
          <color auto="1"/>
          <name val="MS Sans Serif"/>
          <scheme val="none"/>
        </font>
      </dxf>
    </rfmt>
    <rfmt sheetId="2" sqref="F1850" start="0" length="0">
      <dxf>
        <font>
          <sz val="10"/>
          <color auto="1"/>
          <name val="MS Sans Serif"/>
          <scheme val="none"/>
        </font>
      </dxf>
    </rfmt>
    <rfmt sheetId="2" sqref="G1850" start="0" length="0">
      <dxf>
        <font>
          <sz val="10"/>
          <color auto="1"/>
          <name val="MS Sans Serif"/>
          <scheme val="none"/>
        </font>
      </dxf>
    </rfmt>
    <rfmt sheetId="2" sqref="H1850" start="0" length="0">
      <dxf>
        <font>
          <sz val="12"/>
          <color indexed="10"/>
          <name val="Calibri"/>
          <scheme val="minor"/>
        </font>
        <alignment wrapText="1" readingOrder="0"/>
      </dxf>
    </rfmt>
    <rfmt sheetId="2" sqref="J1850" start="0" length="0">
      <dxf>
        <numFmt numFmtId="167" formatCode="dd\.mm\.yyyy;@"/>
      </dxf>
    </rfmt>
  </rrc>
  <rrc rId="4784" sId="2" ref="A1853:XFD1853" action="insertRow">
    <undo index="0" exp="area" ref3D="1" dr="$F$1:$F$1048576" dn="Z_F75A0FC8_0A1B_4DE0_9A32_5143F6752B3E_.wvu.Cols" sId="2"/>
  </rrc>
  <rm rId="4785" sheetId="2" source="A1851:XFD1851" destination="A1853:XFD1853" sourceSheetId="2">
    <rfmt sheetId="2" xfDxf="1" sqref="A1853:XFD1853" start="0" length="0">
      <dxf>
        <alignment horizontal="center" vertical="center" readingOrder="0"/>
      </dxf>
    </rfmt>
    <rfmt sheetId="2" sqref="A1853" start="0" length="0">
      <dxf>
        <fill>
          <patternFill patternType="solid">
            <bgColor rgb="FFFFFFCC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853" start="0" length="0">
      <dxf>
        <font>
          <b/>
          <sz val="12"/>
          <color auto="1"/>
          <name val="MS Sans Serif"/>
          <scheme val="none"/>
        </font>
        <fill>
          <patternFill patternType="solid">
            <bgColor theme="0"/>
          </patternFill>
        </fill>
        <alignment wrapText="1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2" sqref="C1853" start="0" length="0">
      <dxf>
        <font>
          <b/>
          <sz val="12"/>
          <color rgb="FF000000"/>
          <name val="Verdana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853" start="0" length="0">
      <dxf>
        <font>
          <b/>
          <sz val="26"/>
          <color rgb="FF000000"/>
          <name val="MS Sans Serif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853" start="0" length="0">
      <dxf>
        <font>
          <sz val="12"/>
          <color rgb="FF000000"/>
          <name val="MS Sans Serif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853" start="0" length="0">
      <dxf>
        <font>
          <sz val="12"/>
          <color indexed="10"/>
          <name val="Calibri"/>
          <scheme val="minor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853" start="0" length="0">
      <dxf>
        <font>
          <sz val="12"/>
          <color auto="1"/>
          <name val="MS Sans Serif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853" start="0" length="0">
      <dxf>
        <font>
          <sz val="12"/>
          <color indexed="10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853" start="0" length="0">
      <dxf>
        <font>
          <b/>
          <sz val="12"/>
          <color auto="1"/>
          <name val="MS Sans Serif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53" start="0" length="0">
      <dxf>
        <numFmt numFmtId="167" formatCode="dd\.mm\.yyyy;@"/>
      </dxf>
    </rfmt>
  </rm>
  <rrc rId="4786" sId="2" ref="A1853:XFD1853" action="insertRow">
    <undo index="0" exp="area" ref3D="1" dr="$F$1:$F$1048576" dn="Z_F75A0FC8_0A1B_4DE0_9A32_5143F6752B3E_.wvu.Cols" sId="2"/>
  </rrc>
  <rrc rId="4787" sId="2" ref="A1851:XFD1851" action="deleteRow">
    <undo index="0" exp="area" ref3D="1" dr="$F$1:$F$1048576" dn="Z_F75A0FC8_0A1B_4DE0_9A32_5143F6752B3E_.wvu.Cols" sId="2"/>
    <rfmt sheetId="2" xfDxf="1" sqref="A1851:XFD1851" start="0" length="0">
      <dxf>
        <alignment horizontal="center" vertical="center" readingOrder="0"/>
      </dxf>
    </rfmt>
    <rfmt sheetId="2" sqref="A1851" start="0" length="0">
      <dxf>
        <alignment horizontal="general" vertical="bottom" readingOrder="0"/>
      </dxf>
    </rfmt>
    <rfmt sheetId="2" sqref="B1851" start="0" length="0">
      <dxf>
        <font>
          <sz val="10"/>
          <color auto="1"/>
          <name val="MS Sans Serif"/>
          <scheme val="none"/>
        </font>
      </dxf>
    </rfmt>
    <rfmt sheetId="2" sqref="C1851" start="0" length="0">
      <dxf>
        <alignment horizontal="general" vertical="bottom" readingOrder="0"/>
      </dxf>
    </rfmt>
    <rfmt sheetId="2" sqref="D1851" start="0" length="0">
      <dxf>
        <alignment horizontal="general" vertical="bottom" readingOrder="0"/>
      </dxf>
    </rfmt>
    <rfmt sheetId="2" sqref="E1851" start="0" length="0">
      <dxf>
        <font>
          <sz val="10"/>
          <color auto="1"/>
          <name val="MS Sans Serif"/>
          <scheme val="none"/>
        </font>
      </dxf>
    </rfmt>
    <rfmt sheetId="2" sqref="F1851" start="0" length="0">
      <dxf>
        <font>
          <sz val="10"/>
          <color auto="1"/>
          <name val="MS Sans Serif"/>
          <scheme val="none"/>
        </font>
      </dxf>
    </rfmt>
    <rfmt sheetId="2" sqref="G1851" start="0" length="0">
      <dxf>
        <font>
          <sz val="10"/>
          <color auto="1"/>
          <name val="MS Sans Serif"/>
          <scheme val="none"/>
        </font>
      </dxf>
    </rfmt>
    <rfmt sheetId="2" sqref="H1851" start="0" length="0">
      <dxf>
        <font>
          <sz val="12"/>
          <color indexed="10"/>
          <name val="Calibri"/>
          <scheme val="minor"/>
        </font>
        <alignment wrapText="1" readingOrder="0"/>
      </dxf>
    </rfmt>
    <rfmt sheetId="2" sqref="J1851" start="0" length="0">
      <dxf>
        <numFmt numFmtId="167" formatCode="dd\.mm\.yyyy;@"/>
      </dxf>
    </rfmt>
  </rrc>
  <rrc rId="4788" sId="2" ref="A1854:XFD1854" action="insertRow">
    <undo index="0" exp="area" ref3D="1" dr="$F$1:$F$1048576" dn="Z_F75A0FC8_0A1B_4DE0_9A32_5143F6752B3E_.wvu.Cols" sId="2"/>
  </rrc>
  <rfmt sheetId="2" sqref="A1854" start="0" length="0">
    <dxf>
      <font>
        <b val="0"/>
        <sz val="10"/>
        <color auto="1"/>
        <name val="Arial"/>
        <scheme val="none"/>
      </font>
      <alignment horizontal="general" vertical="bottom" readingOrder="0"/>
    </dxf>
  </rfmt>
  <rfmt sheetId="2" sqref="B1854" start="0" length="0">
    <dxf>
      <font>
        <b/>
        <sz val="12"/>
        <color rgb="FFFF0000"/>
        <name val="MS Sans Serif"/>
        <scheme val="none"/>
      </font>
      <fill>
        <patternFill>
          <bgColor theme="4" tint="0.59999389629810485"/>
        </patternFill>
      </fill>
    </dxf>
  </rfmt>
  <rfmt sheetId="2" sqref="C1854" start="0" length="0">
    <dxf>
      <font>
        <sz val="12"/>
        <color rgb="FF000000"/>
        <name val="Verdana"/>
        <scheme val="none"/>
      </font>
      <fill>
        <patternFill>
          <bgColor theme="4" tint="0.59999389629810485"/>
        </patternFill>
      </fill>
      <border outline="0">
        <bottom/>
      </border>
    </dxf>
  </rfmt>
  <rcc rId="4789" sId="2" odxf="1" dxf="1">
    <nc r="D1854" t="inlineStr">
      <is>
        <t>NEP</t>
      </is>
    </nc>
    <odxf>
      <font>
        <b val="0"/>
        <sz val="12"/>
        <color rgb="FF000000"/>
        <name val="Verdana"/>
        <scheme val="none"/>
      </font>
      <fill>
        <patternFill>
          <bgColor rgb="FFFFFFFF"/>
        </patternFill>
      </fill>
      <border outline="0">
        <bottom style="thin">
          <color indexed="64"/>
        </bottom>
      </border>
    </odxf>
    <ndxf>
      <font>
        <b/>
        <sz val="12"/>
        <color rgb="FFFF0000"/>
        <name val="Verdana"/>
        <scheme val="none"/>
      </font>
      <fill>
        <patternFill>
          <bgColor theme="4" tint="0.59999389629810485"/>
        </patternFill>
      </fill>
      <border outline="0">
        <bottom/>
      </border>
    </ndxf>
  </rcc>
  <rfmt sheetId="2" sqref="E1854" start="0" length="0">
    <dxf>
      <font>
        <sz val="12"/>
        <color rgb="FF000000"/>
        <name val="Verdana"/>
        <scheme val="none"/>
      </font>
      <fill>
        <patternFill>
          <bgColor theme="4" tint="0.59999389629810485"/>
        </patternFill>
      </fill>
      <border outline="0">
        <bottom/>
      </border>
    </dxf>
  </rfmt>
  <rfmt sheetId="2" sqref="F1854" start="0" length="0">
    <dxf>
      <fill>
        <patternFill patternType="solid">
          <bgColor theme="4" tint="0.59999389629810485"/>
        </patternFill>
      </fill>
      <border outline="0">
        <bottom/>
      </border>
    </dxf>
  </rfmt>
  <rfmt sheetId="2" sqref="H1854" start="0" length="0">
    <dxf>
      <numFmt numFmtId="0" formatCode="General"/>
    </dxf>
  </rfmt>
  <rcc rId="4790" sId="2">
    <nc r="J1854" t="inlineStr">
      <is>
        <t/>
      </is>
    </nc>
  </rcc>
  <rcc rId="4791" sId="2">
    <nc r="K1854" t="inlineStr">
      <is>
        <t/>
      </is>
    </nc>
  </rcc>
  <rfmt sheetId="2" sqref="L1854" start="0" length="0">
    <dxf>
      <numFmt numFmtId="19" formatCode="dd/mm/yyyy"/>
    </dxf>
  </rfmt>
  <rrc rId="4792" sId="2" ref="A1850:XFD1850" action="deleteRow">
    <undo index="45" exp="ref" v="1" dr="G1850" r="G1853" sId="2"/>
    <undo index="25" exp="ref" v="1" dr="G1850" r="G1853" sId="2"/>
    <undo index="9" exp="ref" v="1" dr="G1850" r="G1853" sId="2"/>
    <undo index="1" exp="ref" v="1" dr="$B1850" r="G1853" sId="2"/>
    <undo index="0" exp="area" ref3D="1" dr="$F$1:$F$1048576" dn="Z_F75A0FC8_0A1B_4DE0_9A32_5143F6752B3E_.wvu.Cols" sId="2"/>
    <rfmt sheetId="2" xfDxf="1" sqref="A1850:XFD1850" start="0" length="0">
      <dxf>
        <alignment horizontal="center" vertical="center" readingOrder="0"/>
      </dxf>
    </rfmt>
    <rfmt sheetId="2" sqref="A1850" start="0" length="0">
      <dxf>
        <fill>
          <patternFill patternType="solid">
            <bgColor rgb="FFFFFFCC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50" start="0" length="0">
      <dxf>
        <font>
          <b/>
          <sz val="12"/>
          <color rgb="FFFF0000"/>
          <name val="MS Sans Serif"/>
          <scheme val="none"/>
        </font>
        <fill>
          <patternFill patternType="solid">
            <bgColor theme="4" tint="0.59999389629810485"/>
          </patternFill>
        </fill>
        <alignment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850" start="0" length="0">
      <dxf>
        <font>
          <sz val="12"/>
          <color rgb="FF000000"/>
          <name val="Verdana"/>
          <scheme val="none"/>
        </font>
        <fill>
          <patternFill patternType="solid">
            <bgColor theme="4" tint="0.59999389629810485"/>
          </patternFill>
        </fill>
        <alignment wrapText="1" readingOrder="0"/>
        <border outline="0">
          <top style="thin">
            <color indexed="64"/>
          </top>
        </border>
      </dxf>
    </rfmt>
    <rcc rId="0" sId="2" dxf="1">
      <nc r="D1850" t="inlineStr">
        <is>
          <t>NEP</t>
        </is>
      </nc>
      <ndxf>
        <font>
          <b/>
          <sz val="12"/>
          <color rgb="FFFF0000"/>
          <name val="Verdana"/>
          <scheme val="none"/>
        </font>
        <fill>
          <patternFill patternType="solid">
            <bgColor theme="4" tint="0.59999389629810485"/>
          </patternFill>
        </fill>
        <alignment wrapText="1" readingOrder="0"/>
        <border outline="0">
          <top style="thin">
            <color indexed="64"/>
          </top>
        </border>
      </ndxf>
    </rcc>
    <rfmt sheetId="2" sqref="E1850" start="0" length="0">
      <dxf>
        <font>
          <sz val="12"/>
          <color rgb="FF000000"/>
          <name val="Verdana"/>
          <scheme val="none"/>
        </font>
        <fill>
          <patternFill patternType="solid">
            <bgColor theme="4" tint="0.59999389629810485"/>
          </patternFill>
        </fill>
        <alignment wrapText="1" readingOrder="0"/>
        <border outline="0">
          <top style="thin">
            <color indexed="64"/>
          </top>
        </border>
      </dxf>
    </rfmt>
    <rfmt sheetId="2" sqref="F1850" start="0" length="0">
      <dxf>
        <font>
          <sz val="12"/>
          <color indexed="10"/>
          <name val="Calibri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 readingOrder="0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850">
        <f>IFERROR(IF(ISERROR(SEARCH("dfgg",$B1867)),IF(H1850="",G1867+ROUNDUP(VLOOKUP(D1850,Feuil2!$B$2:$C$251,2,FALSE)*6,0)/6/24,G1867+ROUNDUP(VLOOKUP(D1850,Feuil2!$B$2:$C$251,2,FALSE)*6,0)/6/24+$I$1),G1867+(11/12/24)),"")</f>
      </nc>
      <ndxf>
        <font>
          <b/>
          <sz val="11"/>
          <color auto="1"/>
          <name val="MS Sans Serif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850" start="0" length="0">
      <dxf>
        <font>
          <sz val="12"/>
          <color indexed="10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50" start="0" length="0">
      <dxf>
        <font>
          <b/>
          <sz val="12"/>
          <color auto="1"/>
          <name val="MS Sans Serif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1850" t="inlineStr">
        <is>
          <t/>
        </is>
      </nc>
      <ndxf>
        <numFmt numFmtId="167" formatCode="dd\.mm\.yyyy;@"/>
      </ndxf>
    </rcc>
    <rcc rId="0" sId="2">
      <nc r="K1850" t="inlineStr">
        <is>
          <t/>
        </is>
      </nc>
    </rcc>
    <rfmt sheetId="2" sqref="L1850" start="0" length="0">
      <dxf>
        <numFmt numFmtId="19" formatCode="dd/mm/yyyy"/>
      </dxf>
    </rfmt>
  </rrc>
  <rrc rId="4793" sId="2" ref="A1851:XFD1851" action="deleteRow">
    <undo index="45" exp="ref" v="1" dr="G1851" r="G1852" sId="2"/>
    <undo index="25" exp="ref" v="1" dr="G1851" r="G1852" sId="2"/>
    <undo index="9" exp="ref" v="1" dr="G1851" r="G1852" sId="2"/>
    <undo index="1" exp="ref" v="1" dr="$B1851" r="G1852" sId="2"/>
    <undo index="0" exp="area" ref3D="1" dr="$F$1:$F$1048576" dn="Z_F75A0FC8_0A1B_4DE0_9A32_5143F6752B3E_.wvu.Cols" sId="2"/>
    <rfmt sheetId="2" xfDxf="1" sqref="A1851:XFD1851" start="0" length="0">
      <dxf>
        <alignment horizontal="center" vertical="center" readingOrder="0"/>
      </dxf>
    </rfmt>
    <rfmt sheetId="2" sqref="A1851" start="0" length="0">
      <dxf>
        <fill>
          <patternFill patternType="solid">
            <bgColor rgb="FFFFFFCC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851" start="0" length="0">
      <dxf>
        <font>
          <b/>
          <sz val="12"/>
          <color auto="1"/>
          <name val="MS Sans Serif"/>
          <scheme val="none"/>
        </font>
        <fill>
          <patternFill patternType="solid">
            <bgColor theme="0"/>
          </patternFill>
        </fill>
        <alignment wrapText="1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2" sqref="C1851" start="0" length="0">
      <dxf>
        <font>
          <b/>
          <sz val="12"/>
          <color rgb="FF000000"/>
          <name val="Verdana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851" start="0" length="0">
      <dxf>
        <font>
          <b/>
          <sz val="26"/>
          <color rgb="FF000000"/>
          <name val="MS Sans Serif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E1851" start="0" length="0">
      <dxf>
        <font>
          <sz val="12"/>
          <color rgb="FF000000"/>
          <name val="MS Sans Serif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851" start="0" length="0">
      <dxf>
        <font>
          <sz val="12"/>
          <color indexed="10"/>
          <name val="Calibri"/>
          <scheme val="minor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851" start="0" length="0">
      <dxf>
        <font>
          <sz val="12"/>
          <color auto="1"/>
          <name val="MS Sans Serif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851" start="0" length="0">
      <dxf>
        <font>
          <sz val="12"/>
          <color indexed="10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851" start="0" length="0">
      <dxf>
        <font>
          <b/>
          <sz val="12"/>
          <color auto="1"/>
          <name val="MS Sans Serif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51" start="0" length="0">
      <dxf>
        <numFmt numFmtId="167" formatCode="dd\.mm\.yyyy;@"/>
      </dxf>
    </rfmt>
  </rrc>
  <rcc rId="4794" sId="2">
    <oc r="G1851">
      <f>IFERROR(IF(ISERROR(SEARCH("dfgg",#REF!)),IF(H1852="",#REF!+ROUNDUP(VLOOKUP(D1852,Feuil2!$B$2:$C$251,2,FALSE)*6,0)/6/24,#REF!+ROUNDUP(VLOOKUP(D1852,Feuil2!$B$2:$C$251,2,FALSE)*6,0)/6/24+$I$1),#REF!+(11/12/24)),"")</f>
    </oc>
    <nc r="G1851">
      <f>IFERROR(IF(ISERROR(SEARCH("dfgg",$B1850)),IF(H1851="",G1850+ROUNDUP(VLOOKUP(D1851,Feuil2!$B$2:$C$251,2,FALSE)*6,0)/6/24,G1850+ROUNDUP(VLOOKUP(D1851,Feuil2!$B$2:$C$251,2,FALSE)*6,0)/6/24+$I$1),G1850+(11/12/24)),"")</f>
    </nc>
  </rcc>
  <rrc rId="4795" sId="2" ref="A1855:XFD1855" action="insertRow">
    <undo index="0" exp="area" ref3D="1" dr="$F$1:$F$1048576" dn="Z_F75A0FC8_0A1B_4DE0_9A32_5143F6752B3E_.wvu.Cols" sId="2"/>
  </rrc>
  <rfmt sheetId="2" sqref="B1855" start="0" length="0">
    <dxf>
      <font>
        <b/>
        <sz val="12"/>
        <color rgb="FFFF0000"/>
        <name val="MS Sans Serif"/>
        <scheme val="none"/>
      </font>
      <fill>
        <patternFill>
          <bgColor theme="4" tint="0.59999389629810485"/>
        </patternFill>
      </fill>
    </dxf>
  </rfmt>
  <rfmt sheetId="2" sqref="C1855" start="0" length="0">
    <dxf>
      <font>
        <sz val="12"/>
        <color rgb="FF000000"/>
        <name val="Verdana"/>
        <scheme val="none"/>
      </font>
      <fill>
        <patternFill>
          <bgColor theme="4" tint="0.59999389629810485"/>
        </patternFill>
      </fill>
      <border outline="0">
        <bottom/>
      </border>
    </dxf>
  </rfmt>
  <rcc rId="4796" sId="2" odxf="1" dxf="1">
    <nc r="D1855" t="inlineStr">
      <is>
        <t>NEP</t>
      </is>
    </nc>
    <odxf>
      <font>
        <b val="0"/>
        <sz val="12"/>
        <color rgb="FF000000"/>
        <name val="Verdana"/>
        <scheme val="none"/>
      </font>
      <fill>
        <patternFill>
          <bgColor rgb="FFFFFFFF"/>
        </patternFill>
      </fill>
      <border outline="0">
        <bottom style="thin">
          <color indexed="64"/>
        </bottom>
      </border>
    </odxf>
    <ndxf>
      <font>
        <b/>
        <sz val="12"/>
        <color rgb="FFFF0000"/>
        <name val="Verdana"/>
        <scheme val="none"/>
      </font>
      <fill>
        <patternFill>
          <bgColor theme="4" tint="0.59999389629810485"/>
        </patternFill>
      </fill>
      <border outline="0">
        <bottom/>
      </border>
    </ndxf>
  </rcc>
  <rfmt sheetId="2" sqref="E1855" start="0" length="0">
    <dxf>
      <font>
        <sz val="12"/>
        <color rgb="FF000000"/>
        <name val="Verdana"/>
        <scheme val="none"/>
      </font>
      <fill>
        <patternFill>
          <bgColor theme="4" tint="0.59999389629810485"/>
        </patternFill>
      </fill>
      <border outline="0">
        <bottom/>
      </border>
    </dxf>
  </rfmt>
  <rfmt sheetId="2" sqref="F1855" start="0" length="0">
    <dxf>
      <fill>
        <patternFill patternType="solid">
          <bgColor theme="4" tint="0.59999389629810485"/>
        </patternFill>
      </fill>
      <border outline="0">
        <bottom/>
      </border>
    </dxf>
  </rfmt>
  <rfmt sheetId="2" sqref="H1855" start="0" length="0">
    <dxf>
      <numFmt numFmtId="0" formatCode="General"/>
    </dxf>
  </rfmt>
  <rcc rId="4797" sId="2">
    <nc r="J1855" t="inlineStr">
      <is>
        <t/>
      </is>
    </nc>
  </rcc>
  <rcc rId="4798" sId="2">
    <nc r="K1855" t="inlineStr">
      <is>
        <t/>
      </is>
    </nc>
  </rcc>
  <rfmt sheetId="2" sqref="L1855" start="0" length="0">
    <dxf>
      <numFmt numFmtId="19" formatCode="dd/mm/yyyy"/>
    </dxf>
  </rfmt>
  <rrc rId="4799" sId="2" ref="A1857:XFD1857" action="insertRow">
    <undo index="0" exp="area" ref3D="1" dr="$F$1:$F$1048576" dn="Z_F75A0FC8_0A1B_4DE0_9A32_5143F6752B3E_.wvu.Cols" sId="2"/>
  </rrc>
  <rfmt sheetId="2" sqref="B1857" start="0" length="0">
    <dxf>
      <font>
        <b/>
        <sz val="12"/>
        <color rgb="FFFF0000"/>
        <name val="MS Sans Serif"/>
        <scheme val="none"/>
      </font>
      <fill>
        <patternFill>
          <bgColor theme="4" tint="0.59999389629810485"/>
        </patternFill>
      </fill>
    </dxf>
  </rfmt>
  <rfmt sheetId="2" sqref="C1857" start="0" length="0">
    <dxf>
      <font>
        <sz val="12"/>
        <color rgb="FF000000"/>
        <name val="Verdana"/>
        <scheme val="none"/>
      </font>
      <fill>
        <patternFill>
          <bgColor theme="4" tint="0.59999389629810485"/>
        </patternFill>
      </fill>
      <border outline="0">
        <bottom/>
      </border>
    </dxf>
  </rfmt>
  <rcc rId="4800" sId="2" odxf="1" dxf="1">
    <nc r="D1857" t="inlineStr">
      <is>
        <t>NEP</t>
      </is>
    </nc>
    <odxf>
      <font>
        <b val="0"/>
        <sz val="12"/>
        <color rgb="FF000000"/>
        <name val="Verdana"/>
        <scheme val="none"/>
      </font>
      <fill>
        <patternFill>
          <bgColor rgb="FFFFFFFF"/>
        </patternFill>
      </fill>
      <border outline="0">
        <bottom style="thin">
          <color indexed="64"/>
        </bottom>
      </border>
    </odxf>
    <ndxf>
      <font>
        <b/>
        <sz val="12"/>
        <color rgb="FFFF0000"/>
        <name val="Verdana"/>
        <scheme val="none"/>
      </font>
      <fill>
        <patternFill>
          <bgColor theme="4" tint="0.59999389629810485"/>
        </patternFill>
      </fill>
      <border outline="0">
        <bottom/>
      </border>
    </ndxf>
  </rcc>
  <rfmt sheetId="2" sqref="E1857" start="0" length="0">
    <dxf>
      <font>
        <sz val="12"/>
        <color rgb="FF000000"/>
        <name val="Verdana"/>
        <scheme val="none"/>
      </font>
      <fill>
        <patternFill>
          <bgColor theme="4" tint="0.59999389629810485"/>
        </patternFill>
      </fill>
      <border outline="0">
        <bottom/>
      </border>
    </dxf>
  </rfmt>
  <rfmt sheetId="2" sqref="F1857" start="0" length="0">
    <dxf>
      <fill>
        <patternFill patternType="solid">
          <bgColor theme="4" tint="0.59999389629810485"/>
        </patternFill>
      </fill>
      <border outline="0">
        <bottom/>
      </border>
    </dxf>
  </rfmt>
  <rfmt sheetId="2" sqref="H1857" start="0" length="0">
    <dxf>
      <numFmt numFmtId="0" formatCode="General"/>
    </dxf>
  </rfmt>
  <rcc rId="4801" sId="2">
    <nc r="J1857" t="inlineStr">
      <is>
        <t/>
      </is>
    </nc>
  </rcc>
  <rcc rId="4802" sId="2">
    <nc r="K1857" t="inlineStr">
      <is>
        <t/>
      </is>
    </nc>
  </rcc>
  <rfmt sheetId="2" sqref="L1857" start="0" length="0">
    <dxf>
      <numFmt numFmtId="19" formatCode="dd/mm/yyyy"/>
    </dxf>
  </rfmt>
  <rcc rId="4803" sId="2">
    <nc r="G1852">
      <f>IFERROR(IF(ISERROR(SEARCH("dfgg",$B1851)),IF(H1852="",G1851+ROUNDUP(VLOOKUP(D1852,Feuil2!$B$2:$C$251,2,FALSE)*6,0)/6/24,G1851+ROUNDUP(VLOOKUP(D1852,Feuil2!$B$2:$C$251,2,FALSE)*6,0)/6/24+$I$1),G1851+(11/12/24)),"")</f>
    </nc>
  </rcc>
  <rcc rId="4804" sId="2">
    <oc r="G1853">
      <f>IFERROR(IF(ISERROR(SEARCH("dfgg",$B1856)),IF(H1853="",G1856+ROUNDUP(VLOOKUP(D1853,Feuil2!$B$2:$C$251,2,FALSE)*6,0)/6/24,G1856+ROUNDUP(VLOOKUP(D1853,Feuil2!$B$2:$C$251,2,FALSE)*6,0)/6/24+$I$1),G1856+(11/12/24)),"")</f>
    </oc>
    <nc r="G1853">
      <f>IFERROR(IF(ISERROR(SEARCH("dfgg",$B1852)),IF(H1853="",G1852+ROUNDUP(VLOOKUP(D1853,Feuil2!$B$2:$C$251,2,FALSE)*6,0)/6/24,G1852+ROUNDUP(VLOOKUP(D1853,Feuil2!$B$2:$C$251,2,FALSE)*6,0)/6/24+$I$1),G1852+(11/12/24)),"")</f>
    </nc>
  </rcc>
  <rcc rId="4805" sId="2">
    <oc r="G1854">
      <f>IFERROR(IF(ISERROR(SEARCH("dfgg",$B1853)),IF(H1854="",G1853+ROUNDUP(VLOOKUP(D1854,Feuil2!$B$2:$C$251,2,FALSE)*6,0)/6/24,G1853+ROUNDUP(VLOOKUP(D1854,Feuil2!$B$2:$C$251,2,FALSE)*6,0)/6/24+$I$1),G1853+(11/12/24)),"")</f>
    </oc>
    <nc r="G1854">
      <f>IFERROR(IF(ISERROR(SEARCH("dfgg",$B1853)),IF(H1854="",G1853+ROUNDUP(VLOOKUP(D1854,Feuil2!$B$2:$C$251,2,FALSE)*6,0)/6/24,G1853+ROUNDUP(VLOOKUP(D1854,Feuil2!$B$2:$C$251,2,FALSE)*6,0)/6/24+$I$1),G1853+(11/12/24)),"")</f>
    </nc>
  </rcc>
  <rcc rId="4806" sId="2">
    <nc r="G1855">
      <f>IFERROR(IF(ISERROR(SEARCH("dfgg",$B1854)),IF(H1855="",G1854+ROUNDUP(VLOOKUP(D1855,Feuil2!$B$2:$C$251,2,FALSE)*6,0)/6/24,G1854+ROUNDUP(VLOOKUP(D1855,Feuil2!$B$2:$C$251,2,FALSE)*6,0)/6/24+$I$1),G1854+(11/12/24)),"")</f>
    </nc>
  </rcc>
  <rcc rId="4807" sId="2">
    <oc r="G1856">
      <f>IFERROR(IF(ISERROR(SEARCH("dfgg",$B1854)),IF(H1855="",G1854+ROUNDUP(VLOOKUP(D1855,Feuil2!$B$2:$C$251,2,FALSE)*6,0)/6/24,G1854+ROUNDUP(VLOOKUP(D1855,Feuil2!$B$2:$C$251,2,FALSE)*6,0)/6/24+$I$1),G1854+(11/12/24)),"")</f>
    </oc>
    <nc r="G1856">
      <f>IFERROR(IF(ISERROR(SEARCH("dfgg",$B1855)),IF(H1856="",G1855+ROUNDUP(VLOOKUP(D1856,Feuil2!$B$2:$C$251,2,FALSE)*6,0)/6/24,G1855+ROUNDUP(VLOOKUP(D1856,Feuil2!$B$2:$C$251,2,FALSE)*6,0)/6/24+$I$1),G1855+(11/12/24)),"")</f>
    </nc>
  </rcc>
  <rcc rId="4808" sId="2">
    <nc r="G1857">
      <f>IFERROR(IF(ISERROR(SEARCH("dfgg",$B1856)),IF(H1857="",G1856+ROUNDUP(VLOOKUP(D1857,Feuil2!$B$2:$C$251,2,FALSE)*6,0)/6/24,G1856+ROUNDUP(VLOOKUP(D1857,Feuil2!$B$2:$C$251,2,FALSE)*6,0)/6/24+$I$1),G1856+(11/12/24)),"")</f>
    </nc>
  </rcc>
  <rcc rId="4809" sId="2">
    <oc r="G1858">
      <f>IFERROR(IF(ISERROR(SEARCH("dfgg",$B1850)),IF(H1856="",G1850+ROUNDUP(VLOOKUP(D1856,Feuil2!$B$2:$C$251,2,FALSE)*6,0)/6/24,G1850+ROUNDUP(VLOOKUP(D1856,Feuil2!$B$2:$C$251,2,FALSE)*6,0)/6/24+$I$1),G1850+(11/12/24)),"")</f>
    </oc>
    <nc r="G1858">
      <f>IFERROR(IF(ISERROR(SEARCH("dfgg",$B1857)),IF(H1858="",G1857+ROUNDUP(VLOOKUP(D1858,Feuil2!$B$2:$C$251,2,FALSE)*6,0)/6/24,G1857+ROUNDUP(VLOOKUP(D1858,Feuil2!$B$2:$C$251,2,FALSE)*6,0)/6/24+$I$1),G1857+(11/12/24)),"")</f>
    </nc>
  </rcc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Feuil2!$B$1:$C$211</formula>
    <oldFormula>Feuil2!$B$1:$C$211</oldFormula>
  </rdn>
  <rcv guid="{F75A0FC8-0A1B-4DE0-9A32-5143F6752B3E}" action="add"/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15" sId="2">
    <nc r="I1843" t="inlineStr">
      <is>
        <t>fait</t>
      </is>
    </nc>
  </rcc>
  <rcc rId="4816" sId="2">
    <nc r="I1844" t="inlineStr">
      <is>
        <t>recyclage</t>
      </is>
    </nc>
  </rcc>
  <rcc rId="4817" sId="2">
    <nc r="I1845" t="inlineStr">
      <is>
        <t>fait</t>
      </is>
    </nc>
  </rcc>
  <rcc rId="4818" sId="2">
    <nc r="I1846" t="inlineStr">
      <is>
        <t>à recycler</t>
      </is>
    </nc>
  </rcc>
  <rcc rId="4819" sId="2">
    <nc r="I1847" t="inlineStr">
      <is>
        <t>lancement</t>
      </is>
    </nc>
  </rcc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20" sId="2" odxf="1" dxf="1">
    <oc r="D1855" t="inlineStr">
      <is>
        <t>NEP</t>
      </is>
    </oc>
    <nc r="D1855" t="inlineStr">
      <is>
        <t>RINÇAGE</t>
      </is>
    </nc>
    <odxf>
      <font>
        <sz val="12"/>
        <color rgb="FFFF0000"/>
        <name val="Verdana"/>
        <scheme val="none"/>
      </font>
    </odxf>
    <ndxf>
      <font>
        <sz val="12"/>
        <color rgb="FFFF0000"/>
        <name val="Verdana"/>
        <scheme val="none"/>
      </font>
    </ndxf>
  </rcc>
  <rcc rId="4821" sId="2" odxf="1" dxf="1">
    <nc r="C1855" t="inlineStr">
      <is>
        <t>DOUBLE</t>
      </is>
    </nc>
    <odxf>
      <font>
        <sz val="12"/>
        <color rgb="FF000000"/>
        <name val="Verdana"/>
        <scheme val="none"/>
      </font>
    </odxf>
    <ndxf>
      <font>
        <sz val="12"/>
        <color rgb="FF000000"/>
        <name val="Verdana"/>
        <scheme val="none"/>
      </font>
    </ndxf>
  </rcc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22" sId="2">
    <oc r="B1851" t="inlineStr">
      <is>
        <t>SCE Framboise C3 PALL/35143</t>
      </is>
    </oc>
    <nc r="B1851" t="inlineStr">
      <is>
        <t xml:space="preserve"> </t>
      </is>
    </nc>
  </rcc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823" sId="2" ref="A1862:XFD1862" action="insertRow">
    <undo index="65535" exp="area" ref3D="1" dr="$F$1:$F$1048576" dn="Z_F75A0FC8_0A1B_4DE0_9A32_5143F6752B3E_.wvu.Cols" sId="2"/>
  </rrc>
  <rm rId="4824" sheetId="2" source="A1854:XFD1854" destination="A1862:XFD1862" sourceSheetId="2">
    <rfmt sheetId="2" xfDxf="1" sqref="A1862:XFD1862" start="0" length="0">
      <dxf>
        <alignment horizontal="center" vertical="center"/>
      </dxf>
    </rfmt>
    <rfmt sheetId="2" sqref="A1862" start="0" length="0">
      <dxf>
        <alignment horizontal="general" vertical="bottom"/>
      </dxf>
    </rfmt>
    <rfmt sheetId="2" sqref="B1862" start="0" length="0">
      <dxf>
        <font>
          <sz val="12"/>
          <color auto="1"/>
          <name val="MS Sans Serif"/>
          <family val="2"/>
          <scheme val="none"/>
        </font>
      </dxf>
    </rfmt>
    <rfmt sheetId="2" sqref="C1862" start="0" length="0">
      <dxf>
        <alignment horizontal="general" vertical="top"/>
      </dxf>
    </rfmt>
    <rfmt sheetId="2" sqref="D1862" start="0" length="0">
      <dxf>
        <alignment horizontal="general" vertical="top"/>
      </dxf>
    </rfmt>
    <rfmt sheetId="2" sqref="E1862" start="0" length="0">
      <dxf>
        <font>
          <sz val="12"/>
          <color rgb="FF000000"/>
          <name val="MS Sans Serif"/>
          <family val="2"/>
          <scheme val="none"/>
        </font>
      </dxf>
    </rfmt>
    <rfmt sheetId="2" sqref="F1862" start="0" length="0">
      <dxf>
        <font>
          <sz val="12"/>
          <color indexed="10"/>
          <name val="Calibri"/>
          <family val="2"/>
          <scheme val="minor"/>
        </font>
      </dxf>
    </rfmt>
    <rfmt sheetId="2" sqref="G1862" start="0" length="0">
      <dxf>
        <font>
          <sz val="11"/>
          <color auto="1"/>
          <name val="MS Sans Serif"/>
          <family val="2"/>
          <scheme val="none"/>
        </font>
      </dxf>
    </rfmt>
    <rfmt sheetId="2" sqref="H186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I1862" start="0" length="0">
      <dxf/>
    </rfmt>
    <rfmt sheetId="2" sqref="J1862" start="0" length="0">
      <dxf>
        <numFmt numFmtId="167" formatCode="dd\.mm\.yyyy;@"/>
      </dxf>
    </rfmt>
  </rm>
  <rrc rId="4825" sId="2" ref="A1854:XFD1854" action="deleteRow">
    <undo index="65535" exp="area" ref3D="1" dr="$F$1:$F$1048576" dn="Z_F75A0FC8_0A1B_4DE0_9A32_5143F6752B3E_.wvu.Cols" sId="2"/>
    <rfmt sheetId="2" xfDxf="1" sqref="A1854:XFD1854" start="0" length="0">
      <dxf>
        <alignment horizontal="center" vertical="center"/>
      </dxf>
    </rfmt>
    <rfmt sheetId="2" sqref="A1854" start="0" length="0">
      <dxf>
        <alignment horizontal="general" vertical="bottom"/>
      </dxf>
    </rfmt>
    <rfmt sheetId="2" sqref="B1854" start="0" length="0">
      <dxf>
        <font>
          <sz val="10"/>
          <color auto="1"/>
          <name val="MS Sans Serif"/>
          <family val="2"/>
          <scheme val="none"/>
        </font>
      </dxf>
    </rfmt>
    <rfmt sheetId="2" sqref="C1854" start="0" length="0">
      <dxf>
        <alignment horizontal="general" vertical="bottom"/>
      </dxf>
    </rfmt>
    <rfmt sheetId="2" sqref="D1854" start="0" length="0">
      <dxf>
        <alignment horizontal="general" vertical="bottom"/>
      </dxf>
    </rfmt>
    <rfmt sheetId="2" sqref="E1854" start="0" length="0">
      <dxf>
        <font>
          <sz val="10"/>
          <color auto="1"/>
          <name val="MS Sans Serif"/>
          <family val="2"/>
          <scheme val="none"/>
        </font>
      </dxf>
    </rfmt>
    <rfmt sheetId="2" sqref="F1854" start="0" length="0">
      <dxf>
        <font>
          <sz val="10"/>
          <color auto="1"/>
          <name val="MS Sans Serif"/>
          <family val="2"/>
          <scheme val="none"/>
        </font>
      </dxf>
    </rfmt>
    <rfmt sheetId="2" sqref="G1854" start="0" length="0">
      <dxf>
        <font>
          <sz val="10"/>
          <color auto="1"/>
          <name val="MS Sans Serif"/>
          <family val="2"/>
          <scheme val="none"/>
        </font>
      </dxf>
    </rfmt>
    <rfmt sheetId="2" sqref="H1854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54" start="0" length="0">
      <dxf>
        <numFmt numFmtId="167" formatCode="dd\.mm\.yyyy;@"/>
      </dxf>
    </rfmt>
  </rrc>
  <rcc rId="4826" sId="2">
    <oc r="G1852">
      <f>IFERROR(IF(ISERROR(SEARCH("dfgg",$B1851)),IF(H1852="",G1851+ROUNDUP(VLOOKUP(D1852,Feuil2!$B$2:$C$251,2,FALSE)*6,0)/6/24,G1851+ROUNDUP(VLOOKUP(D1852,Feuil2!$B$2:$C$251,2,FALSE)*6,0)/6/24+$I$1),G1851+(11/12/24)),"")</f>
    </oc>
    <nc r="G1852">
      <f>IFERROR(IF(ISERROR(SEARCH("dfgg",$B1851)),IF(H1852="",G1851+ROUNDUP(VLOOKUP(D1852,Feuil2!$B$2:$C$251,2,FALSE)*6,0)/6/24,G1851+ROUNDUP(VLOOKUP(D1852,Feuil2!$B$2:$C$251,2,FALSE)*6,0)/6/24+$I$1),G1851+(11/12/24)),"")</f>
    </nc>
  </rcc>
  <rcc rId="4827" sId="2">
    <oc r="G1856">
      <f>IFERROR(IF(ISERROR(SEARCH("dfgg",$B1855)),IF(H1856="",G1855+ROUNDUP(VLOOKUP(D1856,Feuil2!$B$2:$C$251,2,FALSE)*6,0)/6/24,G1855+ROUNDUP(VLOOKUP(D1856,Feuil2!$B$2:$C$251,2,FALSE)*6,0)/6/24+$I$1),G1855+(11/12/24)),"")</f>
    </oc>
    <nc r="G1856">
      <f>IFERROR(IF(ISERROR(SEARCH("dfgg",$B1855)),IF(H1856="",G1855+ROUNDUP(VLOOKUP(D1856,Feuil2!$B$2:$C$251,2,FALSE)*6,0)/6/24,G1855+ROUNDUP(VLOOKUP(D1856,Feuil2!$B$2:$C$251,2,FALSE)*6,0)/6/24+$I$1),G1855+(11/12/24)),"")</f>
    </nc>
  </rcc>
  <rcc rId="4828" sId="2">
    <oc r="G1857">
      <f>IFERROR(IF(ISERROR(SEARCH("dfgg",$B1856)),IF(H1857="",G1856+ROUNDUP(VLOOKUP(D1857,Feuil2!$B$2:$C$251,2,FALSE)*6,0)/6/24,G1856+ROUNDUP(VLOOKUP(D1857,Feuil2!$B$2:$C$251,2,FALSE)*6,0)/6/24+$I$1),G1856+(11/12/24)),"")</f>
    </oc>
    <nc r="G1857">
      <f>IFERROR(IF(ISERROR(SEARCH("dfgg",$B1856)),IF(H1857="",G1856+ROUNDUP(VLOOKUP(D1857,Feuil2!$B$2:$C$251,2,FALSE)*6,0)/6/24,G1856+ROUNDUP(VLOOKUP(D1857,Feuil2!$B$2:$C$251,2,FALSE)*6,0)/6/24+$I$1),G1856+(11/12/24)),"")</f>
    </nc>
  </rcc>
  <rrc rId="4829" sId="2" ref="A1858:XFD1858" action="insertRow">
    <undo index="65535" exp="area" ref3D="1" dr="$F$1:$F$1048576" dn="Z_F75A0FC8_0A1B_4DE0_9A32_5143F6752B3E_.wvu.Cols" sId="2"/>
  </rrc>
  <rfmt sheetId="2" sqref="A185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858" start="0" length="0">
    <dxf>
      <font>
        <b/>
        <sz val="12"/>
        <color rgb="FFFF0000"/>
        <name val="MS Sans Serif"/>
      </font>
      <fill>
        <patternFill>
          <bgColor theme="4" tint="0.59999389629810485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2" sqref="C1858" start="0" length="0">
    <dxf>
      <fill>
        <patternFill>
          <bgColor theme="4" tint="0.59999389629810485"/>
        </patternFill>
      </fill>
      <border outline="0">
        <top style="thin">
          <color indexed="64"/>
        </top>
      </border>
    </dxf>
  </rfmt>
  <rcc rId="4830" sId="2" odxf="1" dxf="1">
    <nc r="D1858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top/>
      </border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  <border outline="0">
        <top style="thin">
          <color indexed="64"/>
        </top>
      </border>
    </ndxf>
  </rcc>
  <rfmt sheetId="2" sqref="E1858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border outline="0">
        <top style="thin">
          <color indexed="64"/>
        </top>
      </border>
    </dxf>
  </rfmt>
  <rfmt sheetId="2" sqref="F1858" start="0" length="0">
    <dxf>
      <fill>
        <patternFill patternType="solid">
          <bgColor theme="4" tint="0.59999389629810485"/>
        </patternFill>
      </fill>
      <border outline="0">
        <right style="thin">
          <color indexed="64"/>
        </right>
        <top style="thin">
          <color indexed="64"/>
        </top>
      </border>
    </dxf>
  </rfmt>
  <rfmt sheetId="2" sqref="G185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58" start="0" length="0">
    <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5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831" sId="2">
    <nc r="J1858" t="inlineStr">
      <is>
        <t/>
      </is>
    </nc>
  </rcc>
  <rcc rId="4832" sId="2">
    <nc r="K1858" t="inlineStr">
      <is>
        <t/>
      </is>
    </nc>
  </rcc>
  <rfmt sheetId="2" sqref="L1858" start="0" length="0">
    <dxf>
      <numFmt numFmtId="19" formatCode="dd/mm/yyyy"/>
    </dxf>
  </rfmt>
  <rfmt sheetId="2" xfDxf="1" sqref="C1859" start="0" length="0">
    <dxf/>
  </rfmt>
  <rfmt sheetId="2" xfDxf="1" sqref="D1859" start="0" length="0">
    <dxf/>
  </rfmt>
  <rfmt sheetId="2" xfDxf="1" sqref="B1859" start="0" length="0">
    <dxf>
      <font>
        <sz val="12"/>
        <name val="MS Sans Serif"/>
      </font>
      <alignment horizontal="center" vertical="center"/>
    </dxf>
  </rfmt>
  <rfmt sheetId="2" sqref="A1859" start="0" length="0">
    <dxf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833" sId="2" odxf="1" dxf="1">
    <nc r="B1859" t="inlineStr">
      <is>
        <t>SCE Citron Mering C4 PALL/0407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834" sId="2" odxf="1" dxf="1">
    <nc r="C1859">
      <v>3430969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835" sId="2" odxf="1" dxf="1">
    <nc r="D1859">
      <v>22000406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836" sId="2" odxf="1" dxf="1">
    <nc r="E1859">
      <v>1300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59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59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59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59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4837" sId="2" ref="A1862:XFD1863" action="insertRow">
    <undo index="65535" exp="area" ref3D="1" dr="$F$1:$F$1048576" dn="Z_F75A0FC8_0A1B_4DE0_9A32_5143F6752B3E_.wvu.Cols" sId="2"/>
  </rrc>
  <rm rId="4838" sheetId="2" source="A1856:XFD1857" destination="A1862:XFD1863" sourceSheetId="2">
    <rfmt sheetId="2" xfDxf="1" sqref="A1862:XFD1862" start="0" length="0">
      <dxf>
        <alignment horizontal="center" vertical="center"/>
      </dxf>
    </rfmt>
    <rfmt sheetId="2" xfDxf="1" sqref="A1863:XFD1863" start="0" length="0">
      <dxf>
        <alignment horizontal="center" vertical="center"/>
      </dxf>
    </rfmt>
    <rfmt sheetId="2" sqref="A1862" start="0" length="0">
      <dxf>
        <alignment horizontal="general" vertical="bottom"/>
      </dxf>
    </rfmt>
    <rfmt sheetId="2" sqref="B1862" start="0" length="0">
      <dxf>
        <font>
          <sz val="12"/>
          <color auto="1"/>
          <name val="MS Sans Serif"/>
          <family val="2"/>
          <scheme val="none"/>
        </font>
      </dxf>
    </rfmt>
    <rfmt sheetId="2" sqref="C1862" start="0" length="0">
      <dxf>
        <alignment horizontal="general" vertical="top"/>
      </dxf>
    </rfmt>
    <rfmt sheetId="2" sqref="D1862" start="0" length="0">
      <dxf>
        <alignment horizontal="general" vertical="top"/>
      </dxf>
    </rfmt>
    <rfmt sheetId="2" sqref="E1862" start="0" length="0">
      <dxf>
        <font>
          <sz val="12"/>
          <color rgb="FF000000"/>
          <name val="MS Sans Serif"/>
          <family val="2"/>
          <scheme val="none"/>
        </font>
      </dxf>
    </rfmt>
    <rfmt sheetId="2" sqref="F1862" start="0" length="0">
      <dxf>
        <font>
          <sz val="12"/>
          <color indexed="10"/>
          <name val="Calibri"/>
          <family val="2"/>
          <scheme val="minor"/>
        </font>
      </dxf>
    </rfmt>
    <rfmt sheetId="2" sqref="G1862" start="0" length="0">
      <dxf>
        <font>
          <sz val="11"/>
          <color auto="1"/>
          <name val="MS Sans Serif"/>
          <family val="2"/>
          <scheme val="none"/>
        </font>
      </dxf>
    </rfmt>
    <rfmt sheetId="2" sqref="H186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I1862" start="0" length="0">
      <dxf/>
    </rfmt>
    <rfmt sheetId="2" sqref="J1862" start="0" length="0">
      <dxf>
        <numFmt numFmtId="167" formatCode="dd\.mm\.yyyy;@"/>
      </dxf>
    </rfmt>
    <rfmt sheetId="2" sqref="A1863" start="0" length="0">
      <dxf>
        <alignment horizontal="general" vertical="bottom"/>
      </dxf>
    </rfmt>
    <rfmt sheetId="2" sqref="B1863" start="0" length="0">
      <dxf>
        <font>
          <sz val="12"/>
          <color auto="1"/>
          <name val="MS Sans Serif"/>
          <family val="2"/>
          <scheme val="none"/>
        </font>
      </dxf>
    </rfmt>
    <rfmt sheetId="2" sqref="C1863" start="0" length="0">
      <dxf>
        <alignment horizontal="general" vertical="top"/>
      </dxf>
    </rfmt>
    <rfmt sheetId="2" sqref="D1863" start="0" length="0">
      <dxf>
        <alignment horizontal="general" vertical="top"/>
      </dxf>
    </rfmt>
    <rfmt sheetId="2" sqref="E1863" start="0" length="0">
      <dxf>
        <font>
          <sz val="12"/>
          <color rgb="FF000000"/>
          <name val="MS Sans Serif"/>
          <family val="2"/>
          <scheme val="none"/>
        </font>
      </dxf>
    </rfmt>
    <rfmt sheetId="2" sqref="F1863" start="0" length="0">
      <dxf>
        <font>
          <sz val="12"/>
          <color indexed="10"/>
          <name val="Calibri"/>
          <family val="2"/>
          <scheme val="minor"/>
        </font>
      </dxf>
    </rfmt>
    <rfmt sheetId="2" sqref="G1863" start="0" length="0">
      <dxf>
        <font>
          <sz val="11"/>
          <color auto="1"/>
          <name val="MS Sans Serif"/>
          <family val="2"/>
          <scheme val="none"/>
        </font>
      </dxf>
    </rfmt>
    <rfmt sheetId="2" sqref="H1863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I1863" start="0" length="0">
      <dxf/>
    </rfmt>
    <rfmt sheetId="2" sqref="J1863" start="0" length="0">
      <dxf>
        <numFmt numFmtId="167" formatCode="dd\.mm\.yyyy;@"/>
      </dxf>
    </rfmt>
  </rm>
  <rrc rId="4839" sId="2" ref="A1856:XFD1856" action="deleteRow">
    <undo index="65535" exp="area" ref3D="1" dr="$F$1:$F$1048576" dn="Z_F75A0FC8_0A1B_4DE0_9A32_5143F6752B3E_.wvu.Cols" sId="2"/>
    <rfmt sheetId="2" xfDxf="1" sqref="A1856:XFD1856" start="0" length="0">
      <dxf>
        <alignment horizontal="center" vertical="center"/>
      </dxf>
    </rfmt>
    <rfmt sheetId="2" sqref="A1856" start="0" length="0">
      <dxf>
        <alignment horizontal="general" vertical="bottom"/>
      </dxf>
    </rfmt>
    <rfmt sheetId="2" sqref="B1856" start="0" length="0">
      <dxf>
        <font>
          <sz val="10"/>
          <color auto="1"/>
          <name val="MS Sans Serif"/>
          <family val="2"/>
          <scheme val="none"/>
        </font>
      </dxf>
    </rfmt>
    <rfmt sheetId="2" sqref="C1856" start="0" length="0">
      <dxf>
        <alignment horizontal="general" vertical="bottom"/>
      </dxf>
    </rfmt>
    <rfmt sheetId="2" sqref="D1856" start="0" length="0">
      <dxf>
        <alignment horizontal="general" vertical="bottom"/>
      </dxf>
    </rfmt>
    <rfmt sheetId="2" sqref="E1856" start="0" length="0">
      <dxf>
        <font>
          <sz val="10"/>
          <color auto="1"/>
          <name val="MS Sans Serif"/>
          <family val="2"/>
          <scheme val="none"/>
        </font>
      </dxf>
    </rfmt>
    <rfmt sheetId="2" sqref="F1856" start="0" length="0">
      <dxf>
        <font>
          <sz val="10"/>
          <color auto="1"/>
          <name val="MS Sans Serif"/>
          <family val="2"/>
          <scheme val="none"/>
        </font>
      </dxf>
    </rfmt>
    <rfmt sheetId="2" sqref="G1856" start="0" length="0">
      <dxf>
        <font>
          <sz val="10"/>
          <color auto="1"/>
          <name val="MS Sans Serif"/>
          <family val="2"/>
          <scheme val="none"/>
        </font>
      </dxf>
    </rfmt>
    <rfmt sheetId="2" sqref="H1856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56" start="0" length="0">
      <dxf>
        <numFmt numFmtId="167" formatCode="dd\.mm\.yyyy;@"/>
      </dxf>
    </rfmt>
  </rrc>
  <rrc rId="4840" sId="2" ref="A1856:XFD1856" action="deleteRow">
    <undo index="65535" exp="area" ref3D="1" dr="$F$1:$F$1048576" dn="Z_F75A0FC8_0A1B_4DE0_9A32_5143F6752B3E_.wvu.Cols" sId="2"/>
    <rfmt sheetId="2" xfDxf="1" sqref="A1856:XFD1856" start="0" length="0">
      <dxf>
        <alignment horizontal="center" vertical="center"/>
      </dxf>
    </rfmt>
    <rfmt sheetId="2" sqref="A1856" start="0" length="0">
      <dxf>
        <alignment horizontal="general" vertical="bottom"/>
      </dxf>
    </rfmt>
    <rfmt sheetId="2" sqref="B1856" start="0" length="0">
      <dxf>
        <font>
          <sz val="10"/>
          <color auto="1"/>
          <name val="MS Sans Serif"/>
          <family val="2"/>
          <scheme val="none"/>
        </font>
      </dxf>
    </rfmt>
    <rfmt sheetId="2" sqref="C1856" start="0" length="0">
      <dxf>
        <alignment horizontal="general" vertical="bottom"/>
      </dxf>
    </rfmt>
    <rfmt sheetId="2" sqref="D1856" start="0" length="0">
      <dxf>
        <alignment horizontal="general" vertical="bottom"/>
      </dxf>
    </rfmt>
    <rfmt sheetId="2" sqref="E1856" start="0" length="0">
      <dxf>
        <font>
          <sz val="10"/>
          <color auto="1"/>
          <name val="MS Sans Serif"/>
          <family val="2"/>
          <scheme val="none"/>
        </font>
      </dxf>
    </rfmt>
    <rfmt sheetId="2" sqref="F1856" start="0" length="0">
      <dxf>
        <font>
          <sz val="10"/>
          <color auto="1"/>
          <name val="MS Sans Serif"/>
          <family val="2"/>
          <scheme val="none"/>
        </font>
      </dxf>
    </rfmt>
    <rfmt sheetId="2" sqref="G1856" start="0" length="0">
      <dxf>
        <font>
          <sz val="10"/>
          <color auto="1"/>
          <name val="MS Sans Serif"/>
          <family val="2"/>
          <scheme val="none"/>
        </font>
      </dxf>
    </rfmt>
    <rfmt sheetId="2" sqref="H1856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56" start="0" length="0">
      <dxf>
        <numFmt numFmtId="167" formatCode="dd\.mm\.yyyy;@"/>
      </dxf>
    </rfmt>
  </rrc>
  <rrc rId="4841" sId="2" ref="A1866:XFD1866" action="deleteRow">
    <undo index="65535" exp="area" ref3D="1" dr="$F$1:$F$1048576" dn="Z_F75A0FC8_0A1B_4DE0_9A32_5143F6752B3E_.wvu.Cols" sId="2"/>
    <rfmt sheetId="2" xfDxf="1" sqref="A1866:XFD1866" start="0" length="0"/>
  </rrc>
  <rrc rId="4842" sId="2" ref="A1866:XFD1866" action="deleteRow">
    <undo index="65535" exp="area" ref3D="1" dr="$F$1:$F$1048576" dn="Z_F75A0FC8_0A1B_4DE0_9A32_5143F6752B3E_.wvu.Cols" sId="2"/>
    <rfmt sheetId="2" xfDxf="1" sqref="A1866:XFD1866" start="0" length="0"/>
  </rrc>
  <rcc rId="4843" sId="2">
    <oc r="G1853">
      <f>IFERROR(IF(ISERROR(SEARCH("dfgg",$B1852)),IF(H1853="",G1852+ROUNDUP(VLOOKUP(D1853,Feuil2!$B$2:$C$251,2,FALSE)*6,0)/6/24,G1852+ROUNDUP(VLOOKUP(D1853,Feuil2!$B$2:$C$251,2,FALSE)*6,0)/6/24+$I$1),G1852+(11/12/24)),"")</f>
    </oc>
    <nc r="G1853">
      <f>IFERROR(IF(ISERROR(SEARCH("dfgg",$B1852)),IF(H1853="",G1852+ROUNDUP(VLOOKUP(D1853,Feuil2!$B$2:$C$251,2,FALSE)*6,0)/6/24,G1852+ROUNDUP(VLOOKUP(D1853,Feuil2!$B$2:$C$251,2,FALSE)*6,0)/6/24+$I$1),G1852+(11/12/24)),"")</f>
    </nc>
  </rcc>
  <rcc rId="4844" sId="2">
    <oc r="G1854">
      <f>IFERROR(IF(ISERROR(SEARCH("dfgg",$B1861)),IF(H1854="",G1861+ROUNDUP(VLOOKUP(D1854,Feuil2!$B$2:$C$251,2,FALSE)*6,0)/6/24,G1861+ROUNDUP(VLOOKUP(D1854,Feuil2!$B$2:$C$251,2,FALSE)*6,0)/6/24+$I$1),G1861+(11/12/24)),"")</f>
    </oc>
    <nc r="G1854">
      <f>IFERROR(IF(ISERROR(SEARCH("dfgg",$B1853)),IF(H1854="",G1853+ROUNDUP(VLOOKUP(D1854,Feuil2!$B$2:$C$251,2,FALSE)*6,0)/6/24,G1853+ROUNDUP(VLOOKUP(D1854,Feuil2!$B$2:$C$251,2,FALSE)*6,0)/6/24+$I$1),G1853+(11/12/24)),"")</f>
    </nc>
  </rcc>
  <rcc rId="4845" sId="2">
    <oc r="G1855">
      <f>IFERROR(IF(ISERROR(SEARCH("dfgg",$B1854)),IF(H1855="",G1854+ROUNDUP(VLOOKUP(D1855,Feuil2!$B$2:$C$251,2,FALSE)*6,0)/6/24,G1854+ROUNDUP(VLOOKUP(D1855,Feuil2!$B$2:$C$251,2,FALSE)*6,0)/6/24+$I$1),G1854+(11/12/24)),"")</f>
    </oc>
    <nc r="G1855">
      <f>IFERROR(IF(ISERROR(SEARCH("dfgg",$B1854)),IF(H1855="",G1854+ROUNDUP(VLOOKUP(D1855,Feuil2!$B$2:$C$251,2,FALSE)*6,0)/6/24,G1854+ROUNDUP(VLOOKUP(D1855,Feuil2!$B$2:$C$251,2,FALSE)*6,0)/6/24+$I$1),G1854+(11/12/24)),"")</f>
    </nc>
  </rcc>
  <rcc rId="4846" sId="2">
    <nc r="G1856">
      <f>IFERROR(IF(ISERROR(SEARCH("dfgg",$B1855)),IF(H1856="",G1855+ROUNDUP(VLOOKUP(D1856,Feuil2!$B$2:$C$251,2,FALSE)*6,0)/6/24,G1855+ROUNDUP(VLOOKUP(D1856,Feuil2!$B$2:$C$251,2,FALSE)*6,0)/6/24+$I$1),G1855+(11/12/24)),"")</f>
    </nc>
  </rcc>
  <rcc rId="4847" sId="2">
    <nc r="G1857">
      <f>IFERROR(IF(ISERROR(SEARCH("dfgg",$B1856)),IF(H1857="",G1856+ROUNDUP(VLOOKUP(D1857,Feuil2!$B$2:$C$251,2,FALSE)*6,0)/6/24,G1856+ROUNDUP(VLOOKUP(D1857,Feuil2!$B$2:$C$251,2,FALSE)*6,0)/6/24+$I$1),G1856+(11/12/24)),"")</f>
    </nc>
  </rcc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Feuil2!$B$1:$C$211</formula>
    <oldFormula>Feuil2!$B$1:$C$211</oldFormula>
  </rdn>
  <rcv guid="{FC7BEBEA-9A89-4726-BCEF-101025680359}" action="add"/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xfDxf="1" sqref="C1868" start="0" length="0"/>
  <rfmt sheetId="2" xfDxf="1" sqref="C1869" start="0" length="0"/>
  <rfmt sheetId="2" xfDxf="1" sqref="B1868" start="0" length="0">
    <dxf>
      <font>
        <name val="MS Sans Serif"/>
      </font>
      <alignment horizontal="center" vertical="center"/>
    </dxf>
  </rfmt>
  <rfmt sheetId="2" sqref="D186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</rfmt>
  <rfmt sheetId="2" sqref="D1869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</dxf>
  </rfmt>
  <rrc rId="4852" sId="2" ref="A1860:XFD1860" action="deleteRow">
    <undo index="45" exp="ref" v="1" dr="G1860" r="G1861" sId="2"/>
    <undo index="25" exp="ref" v="1" dr="G1860" r="G1861" sId="2"/>
    <undo index="9" exp="ref" v="1" dr="G1860" r="G1861" sId="2"/>
    <undo index="1" exp="ref" v="1" dr="$B1860" r="G1861" sId="2"/>
    <undo index="65535" exp="area" ref3D="1" dr="$F$1:$F$1048576" dn="Z_F75A0FC8_0A1B_4DE0_9A32_5143F6752B3E_.wvu.Cols" sId="2"/>
    <rfmt sheetId="2" xfDxf="1" sqref="A1860:XFD1860" start="0" length="0">
      <dxf>
        <alignment horizontal="center" vertical="center"/>
      </dxf>
    </rfmt>
    <rfmt sheetId="2" sqref="A1860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60" start="0" length="0">
      <dxf>
        <font>
          <b/>
          <sz val="12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860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cc rId="0" sId="2" dxf="1">
      <nc r="D1860" t="inlineStr">
        <is>
          <t>NEP</t>
        </is>
      </nc>
      <n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ndxf>
    </rcc>
    <rfmt sheetId="2" sqref="E1860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860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860">
        <f>IFERROR(IF(ISERROR(SEARCH("dfgg",$B1855)),IF(H1860="",G1855+ROUNDUP(VLOOKUP(D1860,Feuil2!$B$2:$C$251,2,FALSE)*6,0)/6/24,G1855+ROUNDUP(VLOOKUP(D1860,Feuil2!$B$2:$C$251,2,FALSE)*6,0)/6/24+$I$1),G1855+(11/12/24)),"")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860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60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1860" t="inlineStr">
        <is>
          <t/>
        </is>
      </nc>
      <ndxf>
        <numFmt numFmtId="167" formatCode="dd\.mm\.yyyy;@"/>
      </ndxf>
    </rcc>
    <rcc rId="0" sId="2">
      <nc r="K1860" t="inlineStr">
        <is>
          <t/>
        </is>
      </nc>
    </rcc>
    <rfmt sheetId="2" sqref="L1860" start="0" length="0">
      <dxf>
        <numFmt numFmtId="19" formatCode="dd/mm/yyyy"/>
      </dxf>
    </rfmt>
  </rrc>
  <rrc rId="4853" sId="2" ref="A1860:XFD1860" action="deleteRow">
    <undo index="65535" exp="area" ref3D="1" dr="$F$1:$F$1048576" dn="Z_F75A0FC8_0A1B_4DE0_9A32_5143F6752B3E_.wvu.Cols" sId="2"/>
    <rfmt sheetId="2" xfDxf="1" sqref="A1860:XFD1860" start="0" length="0">
      <dxf>
        <alignment horizontal="center" vertical="center"/>
      </dxf>
    </rfmt>
    <rfmt sheetId="2" sqref="A1860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860" t="inlineStr">
        <is>
          <t>SCE Vanille C3 PALL/0311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C1860">
        <v>3301915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D1860">
        <v>22000125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E1860">
        <v>1650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fmt sheetId="2" sqref="F1860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860">
        <f>IFERROR(IF(ISERROR(SEARCH("dfgg",#REF!)),IF(H1860="",#REF!+ROUNDUP(VLOOKUP(D1860,Feuil2!$B$2:$C$251,2,FALSE)*6,0)/6/24,#REF!+ROUNDUP(VLOOKUP(D1860,Feuil2!$B$2:$C$251,2,FALSE)*6,0)/6/24+$I$1),#REF!+(11/12/24)),"")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1860" t="inlineStr">
        <is>
          <t>[DANGÉ]</t>
        </is>
      </nc>
      <n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1860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1860" t="inlineStr">
        <is>
          <t>10.09.2019</t>
        </is>
      </nc>
      <ndxf>
        <numFmt numFmtId="167" formatCode="dd\.mm\.yyyy;@"/>
      </ndxf>
    </rcc>
    <rcc rId="0" sId="2">
      <nc r="K1860" t="inlineStr">
        <is>
          <t>DA001</t>
        </is>
      </nc>
    </rcc>
  </rrc>
  <rrc rId="4854" sId="2" ref="A1860:XFD1860" action="deleteRow">
    <undo index="45" exp="ref" v="1" dr="G1860" r="G1861" sId="2"/>
    <undo index="25" exp="ref" v="1" dr="G1860" r="G1861" sId="2"/>
    <undo index="9" exp="ref" v="1" dr="G1860" r="G1861" sId="2"/>
    <undo index="1" exp="ref" v="1" dr="$B1860" r="G1861" sId="2"/>
    <undo index="65535" exp="area" ref3D="1" dr="$F$1:$F$1048576" dn="Z_F75A0FC8_0A1B_4DE0_9A32_5143F6752B3E_.wvu.Cols" sId="2"/>
    <rfmt sheetId="2" xfDxf="1" sqref="A1860:XFD1860" start="0" length="0">
      <dxf>
        <alignment horizontal="center" vertical="center"/>
      </dxf>
    </rfmt>
    <rfmt sheetId="2" sqref="A1860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860" t="inlineStr">
        <is>
          <t>SCE Chocolat C3 PALL/34518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C1860">
        <v>3408984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D1860">
        <v>22000473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E1860">
        <v>1500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fmt sheetId="2" sqref="F1860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860">
        <f>IFERROR(IF(ISERROR(SEARCH("dfgg",$B1853)),IF(H1860="",G1853+ROUNDUP(VLOOKUP(D1860,Feuil2!$B$2:$C$251,2,FALSE)*6,0)/6/24,G1853+ROUNDUP(VLOOKUP(D1860,Feuil2!$B$2:$C$251,2,FALSE)*6,0)/6/24+$I$1),G1853+(11/12/24)),"")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1860" t="inlineStr">
        <is>
          <t>selon timing de la semaine [VAYRES]</t>
        </is>
      </nc>
      <n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1860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1860" t="inlineStr">
        <is>
          <t>09.10.2019</t>
        </is>
      </nc>
      <ndxf>
        <numFmt numFmtId="167" formatCode="dd\.mm\.yyyy;@"/>
      </ndxf>
    </rcc>
    <rcc rId="0" sId="2">
      <nc r="K1860" t="inlineStr">
        <is>
          <t>VA001</t>
        </is>
      </nc>
    </rcc>
  </rrc>
  <rrc rId="4855" sId="2" ref="A1860:XFD1860" action="deleteRow">
    <undo index="45" exp="ref" v="1" dr="G1860" r="G1861" sId="2"/>
    <undo index="25" exp="ref" v="1" dr="G1860" r="G1861" sId="2"/>
    <undo index="9" exp="ref" v="1" dr="G1860" r="G1861" sId="2"/>
    <undo index="1" exp="ref" v="1" dr="$B1860" r="G1861" sId="2"/>
    <undo index="65535" exp="area" ref3D="1" dr="$F$1:$F$1048576" dn="Z_F75A0FC8_0A1B_4DE0_9A32_5143F6752B3E_.wvu.Cols" sId="2"/>
    <rfmt sheetId="2" xfDxf="1" sqref="A1860:XFD1860" start="0" length="0">
      <dxf>
        <alignment horizontal="center" vertical="center"/>
      </dxf>
    </rfmt>
    <rfmt sheetId="2" sqref="A1860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860" t="inlineStr">
        <is>
          <t>SCE Chocolat C3 PALL/34518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C1860">
        <v>3408985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D1860">
        <v>22000473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E1860">
        <v>1500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fmt sheetId="2" sqref="F1860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860">
        <f>IFERROR(IF(ISERROR(SEARCH("dfgg",#REF!)),IF(H1860="",#REF!+ROUNDUP(VLOOKUP(D1860,Feuil2!$B$2:$C$251,2,FALSE)*6,0)/6/24,#REF!+ROUNDUP(VLOOKUP(D1860,Feuil2!$B$2:$C$251,2,FALSE)*6,0)/6/24+$I$1),#REF!+(11/12/24)),"")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1860" t="inlineStr">
        <is>
          <t>selon timing de la semaine [VAYRES]</t>
        </is>
      </nc>
      <n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1860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1860" t="inlineStr">
        <is>
          <t>09.10.2019</t>
        </is>
      </nc>
      <ndxf>
        <numFmt numFmtId="167" formatCode="dd\.mm\.yyyy;@"/>
      </ndxf>
    </rcc>
    <rcc rId="0" sId="2">
      <nc r="K1860" t="inlineStr">
        <is>
          <t>VA001</t>
        </is>
      </nc>
    </rcc>
  </rrc>
  <rrc rId="4856" sId="2" ref="A1860:XFD1860" action="deleteRow">
    <undo index="45" exp="ref" v="1" dr="G1860" r="G1861" sId="2"/>
    <undo index="25" exp="ref" v="1" dr="G1860" r="G1861" sId="2"/>
    <undo index="9" exp="ref" v="1" dr="G1860" r="G1861" sId="2"/>
    <undo index="1" exp="ref" v="1" dr="$B1860" r="G1861" sId="2"/>
    <undo index="65535" exp="area" ref3D="1" dr="$F$1:$F$1048576" dn="Z_F75A0FC8_0A1B_4DE0_9A32_5143F6752B3E_.wvu.Cols" sId="2"/>
    <rfmt sheetId="2" xfDxf="1" sqref="A1860:XFD1860" start="0" length="0">
      <dxf>
        <alignment horizontal="center" vertical="center"/>
      </dxf>
    </rfmt>
    <rfmt sheetId="2" sqref="A1860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860" t="inlineStr">
        <is>
          <t>A/SCE Chocolat C3 PALL/0278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C1860">
        <v>3347281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D1860">
        <v>22000049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E1860">
        <v>1600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fmt sheetId="2" sqref="F1860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860">
        <f>IFERROR(IF(ISERROR(SEARCH("dfgg",#REF!)),IF(H1860="",#REF!+ROUNDUP(VLOOKUP(D1860,Feuil2!$B$2:$C$251,2,FALSE)*6,0)/6/24,#REF!+ROUNDUP(VLOOKUP(D1860,Feuil2!$B$2:$C$251,2,FALSE)*6,0)/6/24+$I$1),#REF!+(11/12/24)),"")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1860" t="inlineStr">
        <is>
          <t>selon timing de la semaine</t>
        </is>
      </nc>
      <n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1860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1860" t="inlineStr">
        <is>
          <t>19.09.2019</t>
        </is>
      </nc>
      <ndxf>
        <numFmt numFmtId="167" formatCode="dd\.mm\.yyyy;@"/>
      </ndxf>
    </rcc>
    <rcc rId="0" sId="2">
      <nc r="K1860" t="inlineStr">
        <is>
          <t>PL001</t>
        </is>
      </nc>
    </rcc>
  </rrc>
  <rrc rId="4857" sId="2" ref="A1860:XFD1860" action="deleteRow">
    <undo index="65535" exp="area" ref3D="1" dr="$F$1:$F$1048576" dn="Z_F75A0FC8_0A1B_4DE0_9A32_5143F6752B3E_.wvu.Cols" sId="2"/>
    <rfmt sheetId="2" xfDxf="1" sqref="A1860:XFD1860" start="0" length="0">
      <dxf>
        <alignment horizontal="center" vertical="center"/>
      </dxf>
    </rfmt>
    <rfmt sheetId="2" sqref="A1860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860" t="inlineStr">
        <is>
          <t>A/SCE Chocolat C3 PALL/0278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C1860">
        <v>3378170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D1860">
        <v>22000049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E1860">
        <v>1600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fmt sheetId="2" sqref="F1860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860">
        <f>IFERROR(IF(ISERROR(SEARCH("dfgg",#REF!)),IF(H1860="",#REF!+ROUNDUP(VLOOKUP(D1860,Feuil2!$B$2:$C$251,2,FALSE)*6,0)/6/24,#REF!+ROUNDUP(VLOOKUP(D1860,Feuil2!$B$2:$C$251,2,FALSE)*6,0)/6/24+$I$1),#REF!+(11/12/24)),"")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1860" t="inlineStr">
        <is>
          <t>selon timing de la semaine</t>
        </is>
      </nc>
      <n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1860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1860" t="inlineStr">
        <is>
          <t>19.09.2019</t>
        </is>
      </nc>
      <ndxf>
        <numFmt numFmtId="167" formatCode="dd\.mm\.yyyy;@"/>
      </ndxf>
    </rcc>
    <rcc rId="0" sId="2">
      <nc r="K1860" t="inlineStr">
        <is>
          <t>PL001</t>
        </is>
      </nc>
    </rcc>
  </rrc>
  <rrc rId="4858" sId="2" ref="A1860:XFD1860" action="deleteRow">
    <undo index="65535" exp="area" ref3D="1" dr="$F$1:$F$1048576" dn="Z_F75A0FC8_0A1B_4DE0_9A32_5143F6752B3E_.wvu.Cols" sId="2"/>
    <rfmt sheetId="2" xfDxf="1" sqref="A1860:XFD1860" start="0" length="0">
      <dxf>
        <alignment horizontal="center" vertical="center"/>
      </dxf>
    </rfmt>
    <rfmt sheetId="2" sqref="A1860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860" t="inlineStr">
        <is>
          <t>Enrob Batonnet KITKAT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C1860">
        <v>3313746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D1860">
        <v>22000475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E1860">
        <v>1000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fmt sheetId="2" sqref="F1860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860">
        <f>IFERROR(IF(ISERROR(SEARCH("dfgg",$B1849)),IF(H1860="",G1849+ROUNDUP(VLOOKUP(D1860,Feuil2!$B$2:$C$251,2,FALSE)*6,0)/6/24,G1849+ROUNDUP(VLOOKUP(D1860,Feuil2!$B$2:$C$251,2,FALSE)*6,0)/6/24+$I$1),G1849+(11/12/24)),"")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1860" t="inlineStr">
        <is>
          <t>ajustement [Z.500]</t>
        </is>
      </nc>
      <n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1860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1860" t="inlineStr">
        <is>
          <t>29.08.2019</t>
        </is>
      </nc>
      <ndxf>
        <numFmt numFmtId="167" formatCode="dd\.mm\.yyyy;@"/>
      </ndxf>
    </rcc>
    <rcc rId="0" sId="2">
      <nc r="K1860" t="inlineStr">
        <is>
          <t>PL001</t>
        </is>
      </nc>
    </rcc>
  </rrc>
  <rrc rId="4859" sId="2" ref="A1861:XFD1862" action="insertRow">
    <undo index="65535" exp="area" ref3D="1" dr="$F$1:$F$1048576" dn="Z_F75A0FC8_0A1B_4DE0_9A32_5143F6752B3E_.wvu.Cols" sId="2"/>
  </rrc>
  <rfmt sheetId="2" sqref="A1861" start="0" length="0">
    <dxf>
      <font>
        <sz val="18"/>
        <color auto="1"/>
        <name val="Arial"/>
        <family val="2"/>
        <scheme val="none"/>
      </font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4860" sId="2" odxf="1" dxf="1">
    <nc r="B1861" t="inlineStr">
      <is>
        <t>SEMAINE</t>
      </is>
    </nc>
    <odxf>
      <font>
        <b val="0"/>
        <name val="MS Sans Serif"/>
      </font>
      <fill>
        <patternFill patternType="none">
          <bgColor indexed="65"/>
        </patternFill>
      </fill>
      <alignment horizontal="center" wrapText="0"/>
      <border outline="0">
        <left/>
        <top/>
        <bottom/>
      </border>
    </odxf>
    <ndxf>
      <font>
        <b/>
        <sz val="18"/>
        <name val="Verdana"/>
      </font>
      <fill>
        <patternFill patternType="solid">
          <bgColor theme="0"/>
        </patternFill>
      </fill>
      <alignment horizontal="right"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2" sqref="C1861" start="0" length="0">
    <dxf>
      <font>
        <b/>
        <sz val="18"/>
        <color rgb="FF000000"/>
        <name val="Verdana"/>
        <family val="2"/>
        <scheme val="none"/>
      </font>
      <fill>
        <patternFill patternType="solid">
          <bgColor theme="0"/>
        </patternFill>
      </fill>
      <alignment horizontal="left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D1861" start="0" length="0">
    <dxf>
      <font>
        <sz val="11"/>
        <color rgb="FF000000"/>
        <name val="Verdana"/>
        <family val="2"/>
        <scheme val="none"/>
      </font>
      <fill>
        <patternFill patternType="solid">
          <bgColor theme="0"/>
        </patternFill>
      </fill>
      <alignment vertical="top" wrapText="1"/>
      <border outline="0">
        <top style="thin">
          <color indexed="64"/>
        </top>
        <bottom style="thin">
          <color indexed="64"/>
        </bottom>
      </border>
    </dxf>
  </rfmt>
  <rfmt sheetId="2" sqref="E1861" start="0" length="0">
    <dxf>
      <font>
        <sz val="11"/>
        <color rgb="FF000000"/>
        <name val="Verdana"/>
      </font>
      <fill>
        <patternFill patternType="solid">
          <bgColor theme="0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F1861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0"/>
        </patternFill>
      </fill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61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0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H1861" start="0" length="0">
    <dxf>
      <numFmt numFmtId="21" formatCode="dd\-mmm"/>
      <fill>
        <patternFill patternType="solid">
          <bgColor theme="0"/>
        </patternFill>
      </fill>
      <border outline="0">
        <top style="thin">
          <color indexed="64"/>
        </top>
        <bottom style="thin">
          <color indexed="64"/>
        </bottom>
      </border>
    </dxf>
  </rfmt>
  <rfmt sheetId="2" sqref="I1861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861" sId="2" odxf="1" dxf="1">
    <nc r="J1861" t="inlineStr">
      <is>
        <t>DATE PROD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wrapText="0"/>
      <border outline="0">
        <bottom/>
      </border>
    </odxf>
    <ndxf>
      <font>
        <b/>
        <sz val="12"/>
        <color auto="1"/>
        <name val="MS Sans Serif"/>
        <family val="2"/>
        <scheme val="none"/>
      </font>
      <fill>
        <patternFill patternType="solid">
          <bgColor indexed="41"/>
        </patternFill>
      </fill>
      <alignment wrapText="1"/>
      <border outline="0">
        <bottom style="thin">
          <color indexed="64"/>
        </bottom>
      </border>
    </ndxf>
  </rcc>
  <rcc rId="4862" sId="2" odxf="1" dxf="1">
    <nc r="K1861" t="inlineStr">
      <is>
        <t>SITE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wrapText="0"/>
      <border outline="0">
        <right/>
        <bottom/>
      </border>
    </odxf>
    <ndxf>
      <font>
        <b/>
        <sz val="12"/>
        <color auto="1"/>
        <name val="MS Sans Serif"/>
        <family val="2"/>
        <scheme val="none"/>
      </font>
      <fill>
        <patternFill patternType="solid">
          <bgColor indexed="41"/>
        </patternFill>
      </fill>
      <alignment wrapText="1"/>
      <border outline="0">
        <right style="thin">
          <color indexed="64"/>
        </right>
        <bottom style="thin">
          <color indexed="64"/>
        </bottom>
      </border>
    </ndxf>
  </rcc>
  <rcc rId="4863" sId="2" odxf="1" dxf="1">
    <nc r="L1861" t="inlineStr">
      <is>
        <t>Comm.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wrapText="0"/>
      <border outline="0">
        <right/>
        <bottom/>
      </border>
    </odxf>
    <ndxf>
      <font>
        <b/>
        <sz val="12"/>
        <color auto="1"/>
        <name val="MS Sans Serif"/>
        <family val="2"/>
        <scheme val="none"/>
      </font>
      <fill>
        <patternFill patternType="solid">
          <bgColor indexed="41"/>
        </patternFill>
      </fill>
      <alignment wrapText="1"/>
      <border outline="0">
        <right style="thin">
          <color indexed="64"/>
        </right>
        <bottom style="thin">
          <color indexed="64"/>
        </bottom>
      </border>
    </ndxf>
  </rcc>
  <rfmt sheetId="2" sqref="A1862" start="0" length="0">
    <dxf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862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862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fmt sheetId="2" sqref="D1862" start="0" length="0">
    <dxf>
      <font>
        <b/>
        <sz val="26"/>
        <color auto="1"/>
        <name val="MS Sans Serif"/>
        <family val="2"/>
        <scheme val="none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E1862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862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862" start="0" length="0">
    <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H1862" start="0" length="0"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I1862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864" sId="2">
    <nc r="C1861">
      <v>36</v>
    </nc>
  </rcc>
  <rcc rId="4865" sId="2">
    <nc r="D1862" t="inlineStr">
      <is>
        <t>VENDREDI</t>
      </is>
    </nc>
  </rcc>
  <rcc rId="4866" sId="2" numFmtId="23">
    <nc r="G1862">
      <v>43717.208333333336</v>
    </nc>
  </rcc>
  <rfmt sheetId="2" sqref="A1863" start="0" length="0">
    <dxf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863" start="0" length="0">
    <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2" sqref="C1863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D1863" start="0" length="0">
    <dxf>
      <border outline="0">
        <top style="thin">
          <color indexed="64"/>
        </top>
        <bottom style="thin">
          <color indexed="64"/>
        </bottom>
      </border>
    </dxf>
  </rfmt>
  <rfmt sheetId="2" sqref="E1863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F1863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63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63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63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64" start="0" length="0">
    <dxf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864" start="0" length="0">
    <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2" sqref="C1864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D1864" start="0" length="0">
    <dxf>
      <border outline="0">
        <top style="thin">
          <color indexed="64"/>
        </top>
        <bottom style="thin">
          <color indexed="64"/>
        </bottom>
      </border>
    </dxf>
  </rfmt>
  <rfmt sheetId="2" sqref="E1864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F1864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867" sId="2" odxf="1" dxf="1">
    <nc r="G1864">
      <f>IFERROR(IF(ISERROR(SEARCH("dfgg",$B1863)),IF(H1864="",G1863+ROUNDUP(VLOOKUP(D1864,Feuil2!$B$2:$C$251,2,FALSE)*6,0)/6/24,G1863+ROUNDUP(VLOOKUP(D1864,Feuil2!$B$2:$C$251,2,FALSE)*6,0)/6/24+$I$1),G1863+(11/12/24)),"")</f>
    </nc>
    <odxf>
      <font>
        <b val="0"/>
        <name val="MS Sans Serif"/>
      </font>
      <numFmt numFmtId="0" formatCode="General"/>
      <border outline="0">
        <left/>
        <right/>
        <top/>
        <bottom/>
      </border>
    </odxf>
    <n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H1864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64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65" start="0" length="0">
    <dxf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865" start="0" length="0">
    <dxf>
      <font>
        <b/>
        <sz val="12"/>
        <color rgb="FFFF0000"/>
        <name val="MS Sans Serif"/>
      </font>
      <fill>
        <patternFill patternType="solid">
          <bgColor theme="4" tint="0.59999389629810485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2" sqref="C1865" start="0" length="0">
    <dxf>
      <font>
        <sz val="12"/>
        <color rgb="FF000000"/>
        <name val="Verdana"/>
        <family val="2"/>
        <scheme val="none"/>
      </font>
      <fill>
        <patternFill patternType="solid">
          <bgColor theme="4" tint="0.59999389629810485"/>
        </patternFill>
      </fill>
      <alignment horizontal="center" vertical="center" wrapText="1"/>
      <border outline="0">
        <top style="thin">
          <color indexed="64"/>
        </top>
      </border>
    </dxf>
  </rfmt>
  <rcc rId="4868" sId="2" odxf="1" dxf="1">
    <nc r="D1865" t="inlineStr">
      <is>
        <t>NEP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</border>
    </odxf>
    <ndxf>
      <font>
        <b/>
        <sz val="12"/>
        <color rgb="FFFF0000"/>
        <name val="Verdana"/>
        <family val="2"/>
        <scheme val="none"/>
      </font>
      <fill>
        <patternFill patternType="solid">
          <bgColor theme="4" tint="0.59999389629810485"/>
        </patternFill>
      </fill>
      <alignment horizontal="center" vertical="center" wrapText="1"/>
      <border outline="0">
        <top style="thin">
          <color indexed="64"/>
        </top>
      </border>
    </ndxf>
  </rcc>
  <rfmt sheetId="2" sqref="E1865" start="0" length="0">
    <dxf>
      <font>
        <sz val="12"/>
        <color rgb="FF000000"/>
        <name val="Verdana"/>
      </font>
      <fill>
        <patternFill patternType="solid">
          <bgColor theme="4" tint="0.59999389629810485"/>
        </patternFill>
      </fill>
      <alignment wrapText="1"/>
      <border outline="0">
        <top style="thin">
          <color indexed="64"/>
        </top>
      </border>
    </dxf>
  </rfmt>
  <rfmt sheetId="2" sqref="F1865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4" tint="0.59999389629810485"/>
        </patternFill>
      </fill>
      <alignment wrapText="1"/>
      <border outline="0">
        <right style="thin">
          <color indexed="64"/>
        </right>
        <top style="thin">
          <color indexed="64"/>
        </top>
      </border>
    </dxf>
  </rfmt>
  <rcc rId="4869" sId="2" odxf="1" dxf="1">
    <nc r="G1865">
      <f>IFERROR(IF(ISERROR(SEARCH("dfgg",$B1864)),IF(H1865="",G1864+ROUNDUP(VLOOKUP(D1865,Feuil2!$B$2:$C$251,2,FALSE)*6,0)/6/24,G1864+ROUNDUP(VLOOKUP(D1865,Feuil2!$B$2:$C$251,2,FALSE)*6,0)/6/24+$I$1),G1864+(11/12/24)),"")</f>
    </nc>
    <odxf>
      <font>
        <b val="0"/>
        <name val="MS Sans Serif"/>
      </font>
      <numFmt numFmtId="0" formatCode="General"/>
      <border outline="0">
        <left/>
        <right/>
        <top/>
        <bottom/>
      </border>
    </odxf>
    <n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H186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65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870" sId="2">
    <nc r="J1865" t="inlineStr">
      <is>
        <t/>
      </is>
    </nc>
  </rcc>
  <rcc rId="4871" sId="2" odxf="1">
    <nc r="K1865" t="inlineStr">
      <is>
        <t/>
      </is>
    </nc>
    <odxf/>
  </rcc>
  <rfmt sheetId="2" sqref="L1865" start="0" length="0">
    <dxf>
      <numFmt numFmtId="19" formatCode="dd/mm/yyyy"/>
    </dxf>
  </rfmt>
  <rrc rId="4872" sId="2" ref="A1858:XFD1858" action="deleteRow">
    <undo index="65535" exp="area" ref3D="1" dr="$F$1:$F$1048576" dn="Z_F75A0FC8_0A1B_4DE0_9A32_5143F6752B3E_.wvu.Cols" sId="2"/>
    <rfmt sheetId="2" xfDxf="1" sqref="A1858:XFD1858" start="0" length="0">
      <dxf>
        <alignment horizontal="center" vertical="center"/>
      </dxf>
    </rfmt>
    <rfmt sheetId="2" sqref="A1858" start="0" length="0">
      <dxf>
        <alignment horizontal="general" vertical="bottom"/>
      </dxf>
    </rfmt>
    <rfmt sheetId="2" sqref="B1858" start="0" length="0">
      <dxf>
        <font>
          <sz val="12"/>
          <color auto="1"/>
          <name val="MS Sans Serif"/>
          <family val="2"/>
          <scheme val="none"/>
        </font>
      </dxf>
    </rfmt>
    <rfmt sheetId="2" sqref="C1858" start="0" length="0">
      <dxf>
        <alignment horizontal="general" vertical="top"/>
      </dxf>
    </rfmt>
    <rfmt sheetId="2" sqref="D1858" start="0" length="0">
      <dxf>
        <alignment horizontal="general" vertical="top"/>
      </dxf>
    </rfmt>
    <rfmt sheetId="2" sqref="E1858" start="0" length="0">
      <dxf>
        <font>
          <sz val="12"/>
          <color rgb="FF000000"/>
          <name val="MS Sans Serif"/>
          <family val="2"/>
          <scheme val="none"/>
        </font>
      </dxf>
    </rfmt>
    <rfmt sheetId="2" sqref="F1858" start="0" length="0">
      <dxf>
        <font>
          <sz val="12"/>
          <color indexed="10"/>
          <name val="Calibri"/>
          <family val="2"/>
          <scheme val="minor"/>
        </font>
      </dxf>
    </rfmt>
    <rfmt sheetId="2" sqref="G1858" start="0" length="0">
      <dxf>
        <font>
          <sz val="11"/>
          <color auto="1"/>
          <name val="MS Sans Serif"/>
          <family val="2"/>
          <scheme val="none"/>
        </font>
      </dxf>
    </rfmt>
    <rfmt sheetId="2" sqref="H1858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I1858" start="0" length="0">
      <dxf/>
    </rfmt>
    <rfmt sheetId="2" sqref="J1858" start="0" length="0">
      <dxf>
        <numFmt numFmtId="167" formatCode="dd\.mm\.yyyy;@"/>
      </dxf>
    </rfmt>
  </rrc>
  <rrc rId="4873" sId="2" ref="A1858:XFD1858" action="deleteRow">
    <undo index="65535" exp="area" ref3D="1" dr="$F$1:$F$1048576" dn="Z_F75A0FC8_0A1B_4DE0_9A32_5143F6752B3E_.wvu.Cols" sId="2"/>
    <rfmt sheetId="2" xfDxf="1" sqref="A1858:XFD1858" start="0" length="0">
      <dxf>
        <alignment horizontal="center" vertical="center"/>
      </dxf>
    </rfmt>
    <rfmt sheetId="2" sqref="A1858" start="0" length="0">
      <dxf>
        <alignment horizontal="general" vertical="bottom"/>
      </dxf>
    </rfmt>
    <rfmt sheetId="2" sqref="B1858" start="0" length="0">
      <dxf>
        <font>
          <sz val="12"/>
          <color auto="1"/>
          <name val="MS Sans Serif"/>
          <family val="2"/>
          <scheme val="none"/>
        </font>
      </dxf>
    </rfmt>
    <rfmt sheetId="2" sqref="C1858" start="0" length="0">
      <dxf>
        <alignment horizontal="general" vertical="top"/>
      </dxf>
    </rfmt>
    <rfmt sheetId="2" sqref="D1858" start="0" length="0">
      <dxf>
        <alignment horizontal="general" vertical="top"/>
      </dxf>
    </rfmt>
    <rfmt sheetId="2" sqref="E1858" start="0" length="0">
      <dxf>
        <font>
          <sz val="12"/>
          <color rgb="FF000000"/>
          <name val="MS Sans Serif"/>
          <family val="2"/>
          <scheme val="none"/>
        </font>
      </dxf>
    </rfmt>
    <rfmt sheetId="2" sqref="F1858" start="0" length="0">
      <dxf>
        <font>
          <sz val="12"/>
          <color indexed="10"/>
          <name val="Calibri"/>
          <family val="2"/>
          <scheme val="minor"/>
        </font>
      </dxf>
    </rfmt>
    <rfmt sheetId="2" sqref="G1858" start="0" length="0">
      <dxf>
        <font>
          <sz val="11"/>
          <color auto="1"/>
          <name val="MS Sans Serif"/>
          <family val="2"/>
          <scheme val="none"/>
        </font>
      </dxf>
    </rfmt>
    <rfmt sheetId="2" sqref="H1858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I1858" start="0" length="0">
      <dxf/>
    </rfmt>
    <rfmt sheetId="2" sqref="J1858" start="0" length="0">
      <dxf>
        <numFmt numFmtId="167" formatCode="dd\.mm\.yyyy;@"/>
      </dxf>
    </rfmt>
  </rrc>
  <rfmt sheetId="2" sqref="B1863:G1863" start="0" length="0">
    <dxf>
      <border>
        <bottom style="thin">
          <color indexed="64"/>
        </bottom>
      </border>
    </dxf>
  </rfmt>
  <rfmt sheetId="2" sqref="A1864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864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864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fmt sheetId="2" sqref="D1864" start="0" length="0">
    <dxf>
      <font>
        <b/>
        <sz val="12"/>
        <color auto="1"/>
        <name val="MS Sans Serif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fmt sheetId="2" sqref="E1864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864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864" start="0" length="0">
    <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</border>
    </dxf>
  </rfmt>
  <rfmt sheetId="2" sqref="H186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64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874" sId="2" numFmtId="23">
    <nc r="G1864">
      <v>43717.541666666664</v>
    </nc>
  </rcc>
  <rrc rId="4875" sId="2" ref="A1861:XFD1861" action="insertRow">
    <undo index="65535" exp="area" ref3D="1" dr="$F$1:$F$1048576" dn="Z_F75A0FC8_0A1B_4DE0_9A32_5143F6752B3E_.wvu.Cols" sId="2"/>
  </rrc>
  <rfmt sheetId="2" sqref="A1861" start="0" length="0">
    <dxf>
      <border outline="0">
        <top style="thin">
          <color indexed="64"/>
        </top>
      </border>
    </dxf>
  </rfmt>
  <rfmt sheetId="2" sqref="B1861" start="0" length="0">
    <dxf>
      <font>
        <sz val="12"/>
        <color rgb="FFFF0000"/>
        <name val="MS Sans Serif"/>
      </font>
      <fill>
        <patternFill>
          <bgColor theme="4" tint="0.59999389629810485"/>
        </patternFill>
      </fill>
      <border outline="0">
        <top style="thin">
          <color indexed="64"/>
        </top>
      </border>
    </dxf>
  </rfmt>
  <rfmt sheetId="2" sqref="C1861" start="0" length="0">
    <dxf>
      <font>
        <b val="0"/>
        <sz val="12"/>
        <color rgb="FF000000"/>
        <name val="Verdana"/>
      </font>
      <fill>
        <patternFill>
          <bgColor theme="4" tint="0.59999389629810485"/>
        </patternFill>
      </fill>
      <alignment wrapText="1"/>
      <border outline="0">
        <top style="thin">
          <color indexed="64"/>
        </top>
      </border>
    </dxf>
  </rfmt>
  <rcc rId="4876" sId="2" odxf="1" dxf="1">
    <nc r="D1861" t="inlineStr">
      <is>
        <t>NEP</t>
      </is>
    </nc>
    <odxf>
      <font>
        <sz val="26"/>
        <name val="MS Sans Serif"/>
      </font>
      <fill>
        <patternFill>
          <bgColor theme="0"/>
        </patternFill>
      </fill>
      <alignment horizontal="general" vertical="bottom" wrapText="0"/>
      <border outline="0">
        <top/>
      </border>
    </odxf>
    <ndxf>
      <font>
        <sz val="12"/>
        <color rgb="FFFF0000"/>
        <name val="Verdana"/>
      </font>
      <fill>
        <patternFill>
          <bgColor theme="4" tint="0.59999389629810485"/>
        </patternFill>
      </fill>
      <alignment horizontal="center" vertical="center" wrapText="1"/>
      <border outline="0">
        <top style="thin">
          <color indexed="64"/>
        </top>
      </border>
    </ndxf>
  </rcc>
  <rfmt sheetId="2" sqref="E1861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alignment wrapText="1"/>
      <border outline="0">
        <top style="thin">
          <color indexed="64"/>
        </top>
      </border>
    </dxf>
  </rfmt>
  <rfmt sheetId="2" sqref="F1861" start="0" length="0">
    <dxf>
      <font>
        <sz val="12"/>
        <color indexed="10"/>
        <name val="Calibri"/>
        <scheme val="minor"/>
      </font>
      <numFmt numFmtId="21" formatCode="dd\-mmm"/>
      <fill>
        <patternFill>
          <bgColor theme="4" tint="0.59999389629810485"/>
        </patternFill>
      </fill>
      <alignment wrapText="1"/>
      <border outline="0">
        <top style="thin">
          <color indexed="64"/>
        </top>
      </border>
    </dxf>
  </rfmt>
  <rcc rId="4877" sId="2" odxf="1" dxf="1">
    <nc r="G1861">
      <f>IFERROR(IF(ISERROR(SEARCH("dfgg",$B1860)),IF(H1861="",G1860+ROUNDUP(VLOOKUP(D1861,Feuil2!$B$2:$C$251,2,FALSE)*6,0)/6/24,G1860+ROUNDUP(VLOOKUP(D1861,Feuil2!$B$2:$C$251,2,FALSE)*6,0)/6/24+$I$1),G1860+(11/12/24)),"")</f>
    </nc>
    <odxf>
      <font>
        <b val="0"/>
        <sz val="12"/>
        <name val="MS Sans Serif"/>
      </font>
      <fill>
        <patternFill patternType="solid">
          <bgColor indexed="13"/>
        </patternFill>
      </fill>
      <border outline="0">
        <top/>
      </border>
    </odxf>
    <ndxf>
      <font>
        <b/>
        <sz val="11"/>
        <name val="MS Sans Serif"/>
      </font>
      <fill>
        <patternFill patternType="none">
          <bgColor indexed="65"/>
        </patternFill>
      </fill>
      <border outline="0">
        <top style="thin">
          <color indexed="64"/>
        </top>
      </border>
    </ndxf>
  </rcc>
  <rfmt sheetId="2" sqref="H1861" start="0" length="0">
    <dxf>
      <border outline="0">
        <top style="thin">
          <color indexed="64"/>
        </top>
      </border>
    </dxf>
  </rfmt>
  <rcc rId="4878" sId="2">
    <nc r="J1861" t="inlineStr">
      <is>
        <t/>
      </is>
    </nc>
  </rcc>
  <rcc rId="4879" sId="2">
    <nc r="K1861" t="inlineStr">
      <is>
        <t/>
      </is>
    </nc>
  </rcc>
  <rfmt sheetId="2" sqref="L1861" start="0" length="0">
    <dxf>
      <numFmt numFmtId="19" formatCode="dd/mm/yyyy"/>
    </dxf>
  </rfmt>
  <rcc rId="4880" sId="2">
    <nc r="G1862">
      <f>IFERROR(IF(ISERROR(SEARCH("dfgg",$B1861)),IF(H1862="",G1861+ROUNDUP(VLOOKUP(D1862,Feuil2!$B$2:$C$251,2,FALSE)*6,0)/6/24,G1861+ROUNDUP(VLOOKUP(D1862,Feuil2!$B$2:$C$251,2,FALSE)*6,0)/6/24+$I$1),G1861+(11/12/24)),"")</f>
    </nc>
  </rcc>
  <rcc rId="4881" sId="2" xfDxf="1" dxf="1">
    <nc r="C1862">
      <v>3378213</v>
    </nc>
    <ndxf>
      <font>
        <sz val="12"/>
        <color rgb="FF000000"/>
        <name val="Verdana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882" sId="2" xfDxf="1" dxf="1">
    <nc r="C1863">
      <v>3378214</v>
    </nc>
    <ndxf>
      <font>
        <sz val="12"/>
        <color rgb="FF000000"/>
        <name val="Verdana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883" sId="2">
    <nc r="D1862">
      <v>22000516</v>
    </nc>
  </rcc>
  <rcc rId="4884" sId="2">
    <nc r="D1863">
      <v>22000516</v>
    </nc>
  </rcc>
  <rcc rId="4885" sId="2">
    <nc r="E1862">
      <v>1350</v>
    </nc>
  </rcc>
  <rcc rId="4886" sId="2">
    <nc r="E1863">
      <v>1350</v>
    </nc>
  </rcc>
  <rcc rId="4887" sId="2" xfDxf="1" dxf="1">
    <nc r="B1862" t="inlineStr">
      <is>
        <t>Enrob Buche Fraise PALL</t>
      </is>
    </nc>
    <ndxf>
      <font>
        <sz val="12"/>
        <name val="Verdana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888" sId="2">
    <nc r="B1863" t="inlineStr">
      <is>
        <t>Enrob Buche Fraise PALL</t>
      </is>
    </nc>
  </rcc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Feuil2!$B$1:$C$211</formula>
    <oldFormula>Feuil2!$B$1:$C$211</oldFormula>
  </rdn>
  <rcv guid="{FC7BEBEA-9A89-4726-BCEF-101025680359}" action="add"/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1867" start="0" length="0">
    <dxf>
      <font>
        <sz val="18"/>
        <color auto="1"/>
        <name val="Arial"/>
        <family val="2"/>
        <scheme val="none"/>
      </font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4893" sId="2" odxf="1" dxf="1">
    <nc r="B1867" t="inlineStr">
      <is>
        <t>SEMAINE</t>
      </is>
    </nc>
    <odxf>
      <font>
        <b val="0"/>
        <name val="MS Sans Serif"/>
      </font>
      <fill>
        <patternFill patternType="none">
          <bgColor indexed="65"/>
        </patternFill>
      </fill>
      <alignment horizontal="center" wrapText="0"/>
      <border outline="0">
        <left/>
        <top/>
        <bottom/>
      </border>
    </odxf>
    <ndxf>
      <font>
        <b/>
        <sz val="18"/>
        <name val="Verdana"/>
      </font>
      <fill>
        <patternFill patternType="solid">
          <bgColor theme="0"/>
        </patternFill>
      </fill>
      <alignment horizontal="right"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2" sqref="C1867" start="0" length="0">
    <dxf>
      <font>
        <b/>
        <sz val="18"/>
        <color rgb="FF000000"/>
        <name val="Verdana"/>
        <family val="2"/>
        <scheme val="none"/>
      </font>
      <fill>
        <patternFill patternType="solid">
          <bgColor theme="0"/>
        </patternFill>
      </fill>
      <alignment horizontal="left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D1867" start="0" length="0">
    <dxf>
      <font>
        <sz val="11"/>
        <color rgb="FF000000"/>
        <name val="Verdana"/>
        <family val="2"/>
        <scheme val="none"/>
      </font>
      <fill>
        <patternFill patternType="solid">
          <bgColor theme="0"/>
        </patternFill>
      </fill>
      <alignment vertical="top" wrapText="1"/>
      <border outline="0">
        <top style="thin">
          <color indexed="64"/>
        </top>
        <bottom style="thin">
          <color indexed="64"/>
        </bottom>
      </border>
    </dxf>
  </rfmt>
  <rfmt sheetId="2" sqref="E1867" start="0" length="0">
    <dxf>
      <font>
        <sz val="11"/>
        <color rgb="FF000000"/>
        <name val="Verdana"/>
      </font>
      <fill>
        <patternFill patternType="solid">
          <bgColor theme="0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F1867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0"/>
        </patternFill>
      </fill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67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0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H1867" start="0" length="0">
    <dxf>
      <numFmt numFmtId="21" formatCode="dd\-mmm"/>
      <fill>
        <patternFill patternType="solid">
          <bgColor theme="0"/>
        </patternFill>
      </fill>
      <border outline="0">
        <top style="thin">
          <color indexed="64"/>
        </top>
        <bottom style="thin">
          <color indexed="64"/>
        </bottom>
      </border>
    </dxf>
  </rfmt>
  <rfmt sheetId="2" sqref="I1867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894" sId="2" odxf="1" dxf="1">
    <nc r="J1867" t="inlineStr">
      <is>
        <t>DATE PROD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wrapText="0"/>
      <border outline="0">
        <bottom/>
      </border>
    </odxf>
    <ndxf>
      <font>
        <b/>
        <sz val="12"/>
        <color auto="1"/>
        <name val="MS Sans Serif"/>
        <family val="2"/>
        <scheme val="none"/>
      </font>
      <fill>
        <patternFill patternType="solid">
          <bgColor indexed="41"/>
        </patternFill>
      </fill>
      <alignment wrapText="1"/>
      <border outline="0">
        <bottom style="thin">
          <color indexed="64"/>
        </bottom>
      </border>
    </ndxf>
  </rcc>
  <rcc rId="4895" sId="2" odxf="1" dxf="1">
    <nc r="K1867" t="inlineStr">
      <is>
        <t>SITE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wrapText="0"/>
      <border outline="0">
        <right/>
        <bottom/>
      </border>
    </odxf>
    <ndxf>
      <font>
        <b/>
        <sz val="12"/>
        <color auto="1"/>
        <name val="MS Sans Serif"/>
        <family val="2"/>
        <scheme val="none"/>
      </font>
      <fill>
        <patternFill patternType="solid">
          <bgColor indexed="41"/>
        </patternFill>
      </fill>
      <alignment wrapText="1"/>
      <border outline="0">
        <right style="thin">
          <color indexed="64"/>
        </right>
        <bottom style="thin">
          <color indexed="64"/>
        </bottom>
      </border>
    </ndxf>
  </rcc>
  <rcc rId="4896" sId="2" odxf="1" dxf="1">
    <nc r="L1867" t="inlineStr">
      <is>
        <t>Comm.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wrapText="0"/>
      <border outline="0">
        <right/>
        <bottom/>
      </border>
    </odxf>
    <ndxf>
      <font>
        <b/>
        <sz val="12"/>
        <color auto="1"/>
        <name val="MS Sans Serif"/>
        <family val="2"/>
        <scheme val="none"/>
      </font>
      <fill>
        <patternFill patternType="solid">
          <bgColor indexed="41"/>
        </patternFill>
      </fill>
      <alignment wrapText="1"/>
      <border outline="0">
        <right style="thin">
          <color indexed="64"/>
        </right>
        <bottom style="thin">
          <color indexed="64"/>
        </bottom>
      </border>
    </ndxf>
  </rcc>
  <rfmt sheetId="2" sqref="A1868" start="0" length="0">
    <dxf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868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868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fmt sheetId="2" sqref="D1868" start="0" length="0">
    <dxf>
      <font>
        <b/>
        <sz val="26"/>
        <color auto="1"/>
        <name val="MS Sans Serif"/>
        <family val="2"/>
        <scheme val="none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E1868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868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cc rId="4897" sId="2" odxf="1" dxf="1" numFmtId="23">
    <nc r="G1868">
      <v>43717.208333333336</v>
    </nc>
    <odxf>
      <font>
        <name val="MS Sans Serif"/>
      </font>
      <numFmt numFmtId="0" formatCode="General"/>
      <fill>
        <patternFill patternType="none">
          <bgColor indexed="65"/>
        </patternFill>
      </fill>
      <border outline="0">
        <left/>
        <right/>
        <bottom/>
      </border>
    </odxf>
    <n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fmt sheetId="2" sqref="H1868" start="0" length="0"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I1868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898" sId="2">
    <nc r="C1867">
      <v>37</v>
    </nc>
  </rcc>
  <rcc rId="4899" sId="2">
    <nc r="D1868" t="inlineStr">
      <is>
        <t>LUNDI</t>
      </is>
    </nc>
  </rcc>
  <rcc rId="4900" sId="2" numFmtId="23">
    <oc r="G1860">
      <v>43717.208333333336</v>
    </oc>
    <nc r="G1860">
      <v>43714.208333333336</v>
    </nc>
  </rcc>
  <rcc rId="4901" sId="2" numFmtId="23">
    <oc r="G1865">
      <v>43717.541666666664</v>
    </oc>
    <nc r="G1865">
      <v>43714.541666666664</v>
    </nc>
  </rcc>
  <rfmt sheetId="2" sqref="A1869" start="0" length="0">
    <dxf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902" sId="2" odxf="1" dxf="1">
    <nc r="B1869" t="inlineStr">
      <is>
        <t>A/SCE Chocolat C3 PALL/0278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903" sId="2" odxf="1" dxf="1">
    <nc r="C1869">
      <v>3332295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904" sId="2" odxf="1" dxf="1">
    <nc r="D1869">
      <v>22000049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905" sId="2" odxf="1" dxf="1">
    <nc r="E1869">
      <v>1500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69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69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69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69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70" start="0" length="0">
    <dxf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906" sId="2" odxf="1" dxf="1">
    <nc r="B1870" t="inlineStr">
      <is>
        <t>A/SCE Chocolat C3 PALL/0278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907" sId="2" odxf="1" dxf="1">
    <nc r="C1870">
      <v>3347281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908" sId="2" odxf="1" dxf="1">
    <nc r="D1870">
      <v>22000049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909" sId="2" odxf="1" dxf="1">
    <nc r="E1870">
      <v>1500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70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70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70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70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71" start="0" length="0">
    <dxf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910" sId="2" odxf="1" dxf="1">
    <nc r="B1871" t="inlineStr">
      <is>
        <t>SCE Vanille C3 PALL/0311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911" sId="2" odxf="1" dxf="1">
    <nc r="C1871">
      <v>3301915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912" sId="2" odxf="1" dxf="1">
    <nc r="D1871">
      <v>22000125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913" sId="2" odxf="1" dxf="1">
    <nc r="E1871">
      <v>1650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71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71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71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71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72" start="0" length="0">
    <dxf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914" sId="2" odxf="1" dxf="1">
    <nc r="B1872" t="inlineStr">
      <is>
        <t>SCE Caramel Lait C9 PALL/0316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915" sId="2" odxf="1" dxf="1">
    <nc r="C1872">
      <v>3426392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916" sId="2" odxf="1" dxf="1">
    <nc r="D1872">
      <v>22000055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917" sId="2" odxf="1" dxf="1">
    <nc r="E1872">
      <v>301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72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72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72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72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73" start="0" length="0">
    <dxf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918" sId="2" odxf="1" dxf="1">
    <nc r="B1873" t="inlineStr">
      <is>
        <t>SCE Caramel Lait C9 FUT/0316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919" sId="2" odxf="1" dxf="1">
    <nc r="C1873">
      <v>3426393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920" sId="2" odxf="1" dxf="1">
    <nc r="D1873">
      <v>22000142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921" sId="2" odxf="1" dxf="1">
    <nc r="E1873">
      <v>1001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73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73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73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73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74" start="0" length="0">
    <dxf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922" sId="2" odxf="1" dxf="1">
    <nc r="B1874" t="inlineStr">
      <is>
        <t>SCE Caramel C3 S/Ver PALL/0321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923" sId="2" odxf="1" dxf="1">
    <nc r="C1874">
      <v>3408947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924" sId="2" odxf="1" dxf="1">
    <nc r="D1874">
      <v>22000076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925" sId="2" odxf="1" dxf="1">
    <nc r="E1874">
      <v>1300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74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74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74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74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75" start="0" length="0">
    <dxf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926" sId="2" odxf="1" dxf="1">
    <nc r="B1875" t="inlineStr">
      <is>
        <t>SCE Caramel C3 S/Ver PALL/0321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927" sId="2" odxf="1" dxf="1">
    <nc r="C1875">
      <v>3408948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928" sId="2" odxf="1" dxf="1">
    <nc r="D1875">
      <v>22000076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929" sId="2" odxf="1" dxf="1">
    <nc r="E1875">
      <v>1300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75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75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75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75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76" start="0" length="0">
    <dxf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930" sId="2" odxf="1" dxf="1">
    <nc r="B1876" t="inlineStr">
      <is>
        <t>SCE Caramel C3 PALL/0324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931" sId="2" odxf="1" dxf="1">
    <nc r="C1876">
      <v>3332275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932" sId="2" odxf="1" dxf="1">
    <nc r="D1876">
      <v>22000044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933" sId="2" odxf="1" dxf="1">
    <nc r="E1876">
      <v>1600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76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76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76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76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77" start="0" length="0">
    <dxf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934" sId="2" odxf="1" dxf="1">
    <nc r="B1877" t="inlineStr">
      <is>
        <t>SCE Chocolat C3 PALL/34518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935" sId="2" odxf="1" dxf="1">
    <nc r="C1877">
      <v>3408985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936" sId="2" odxf="1" dxf="1">
    <nc r="D1877">
      <v>22000473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937" sId="2" odxf="1" dxf="1">
    <nc r="E1877">
      <v>1500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77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77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77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77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78" start="0" length="0">
    <dxf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938" sId="2" odxf="1" dxf="1">
    <nc r="B1878" t="inlineStr">
      <is>
        <t>SCE Chocolat C3 PALL/34518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939" sId="2" odxf="1" dxf="1">
    <nc r="C1878">
      <v>3408986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940" sId="2" odxf="1" dxf="1">
    <nc r="D1878">
      <v>22000473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941" sId="2" odxf="1" dxf="1">
    <nc r="E1878">
      <v>1500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78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78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78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78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79" start="0" length="0">
    <dxf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942" sId="2" odxf="1" dxf="1">
    <nc r="B1879" t="inlineStr">
      <is>
        <t>SCE Framboise C3 PALL/35143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943" sId="2" odxf="1" dxf="1">
    <nc r="C1879">
      <v>3420214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944" sId="2" odxf="1" dxf="1">
    <nc r="D1879">
      <v>22000492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945" sId="2" odxf="1" dxf="1">
    <nc r="E1879">
      <v>1250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79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79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79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79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80" start="0" length="0">
    <dxf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946" sId="2" odxf="1" dxf="1">
    <nc r="B1880" t="inlineStr">
      <is>
        <t>SCE Citron Vert C3 PALL/35489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947" sId="2" odxf="1" dxf="1">
    <nc r="C1880">
      <v>3378204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948" sId="2" odxf="1" dxf="1">
    <nc r="D1880">
      <v>22000494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949" sId="2" odxf="1" dxf="1">
    <nc r="E1880">
      <v>700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80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80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80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80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81" start="0" length="0">
    <dxf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950" sId="2" odxf="1" dxf="1">
    <nc r="B1881" t="inlineStr">
      <is>
        <t>Enrob Batonnet OREO New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951" sId="2" odxf="1" dxf="1">
    <nc r="C1881">
      <v>3397054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952" sId="2" odxf="1" dxf="1">
    <nc r="D1881">
      <v>22000478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953" sId="2" odxf="1" dxf="1">
    <nc r="E1881">
      <v>1000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81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81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81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81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82" start="0" length="0">
    <dxf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954" sId="2" odxf="1" dxf="1">
    <nc r="B1882" t="inlineStr">
      <is>
        <t>Enrob Batonnet OREO New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955" sId="2" odxf="1" dxf="1">
    <nc r="C1882">
      <v>3397055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956" sId="2" odxf="1" dxf="1">
    <nc r="D1882">
      <v>22000478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957" sId="2" odxf="1" dxf="1">
    <nc r="E1882">
      <v>1000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82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82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82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82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83" start="0" length="0">
    <dxf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958" sId="2" odxf="1" dxf="1">
    <nc r="B1883" t="inlineStr">
      <is>
        <t>Enrob Batonnet OREO New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959" sId="2" odxf="1" dxf="1">
    <nc r="C1883">
      <v>3397056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960" sId="2" odxf="1" dxf="1">
    <nc r="D1883">
      <v>22000478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961" sId="2" odxf="1" dxf="1">
    <nc r="E1883">
      <v>1000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83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83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83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83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84" start="0" length="0">
    <dxf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962" sId="2" odxf="1" dxf="1">
    <nc r="B1884" t="inlineStr">
      <is>
        <t>Enrob Buche Coco Nat PALL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963" sId="2" odxf="1" dxf="1">
    <nc r="C1884">
      <v>3378206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964" sId="2" odxf="1" dxf="1">
    <nc r="D1884">
      <v>22000496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965" sId="2" odxf="1" dxf="1">
    <nc r="E1884">
      <v>1400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84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84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84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84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85" start="0" length="0">
    <dxf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966" sId="2" odxf="1" dxf="1">
    <nc r="B1885" t="inlineStr">
      <is>
        <t>Enrob Buche Coco Nat PALL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967" sId="2" odxf="1" dxf="1">
    <nc r="C1885">
      <v>3378207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968" sId="2" odxf="1" dxf="1">
    <nc r="D1885">
      <v>22000496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969" sId="2" odxf="1" dxf="1">
    <nc r="E1885">
      <v>1400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85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85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85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85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86" start="0" length="0">
    <dxf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970" sId="2" odxf="1" dxf="1">
    <nc r="B1886" t="inlineStr">
      <is>
        <t>Enrob Buche Chocolat Sale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971" sId="2" odxf="1" dxf="1">
    <nc r="C1886">
      <v>3302315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972" sId="2" odxf="1" dxf="1">
    <nc r="D1886">
      <v>22000670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973" sId="2" odxf="1" dxf="1">
    <nc r="E1886">
      <v>1100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86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86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86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86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887" start="0" length="0">
    <dxf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974" sId="2" odxf="1" dxf="1">
    <nc r="B1887" t="inlineStr">
      <is>
        <t>Enrob Buche Chocolat Sale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975" sId="2" odxf="1" dxf="1">
    <nc r="C1887">
      <v>3302316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976" sId="2" odxf="1" dxf="1">
    <nc r="D1887">
      <v>22000670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4977" sId="2" odxf="1" dxf="1">
    <nc r="E1887">
      <v>1100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887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887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87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87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978" sId="2">
    <nc r="J1869" t="inlineStr">
      <is>
        <t>17.09.2019</t>
      </is>
    </nc>
  </rcc>
  <rcc rId="4979" sId="2">
    <nc r="K1869" t="inlineStr">
      <is>
        <t>PL001</t>
      </is>
    </nc>
  </rcc>
  <rcc rId="4980" sId="2">
    <nc r="J1870" t="inlineStr">
      <is>
        <t>17.09.2019</t>
      </is>
    </nc>
  </rcc>
  <rcc rId="4981" sId="2">
    <nc r="K1870" t="inlineStr">
      <is>
        <t>PL001</t>
      </is>
    </nc>
  </rcc>
  <rcc rId="4982" sId="2">
    <nc r="J1871" t="inlineStr">
      <is>
        <t>23.09.2019</t>
      </is>
    </nc>
  </rcc>
  <rcc rId="4983" sId="2">
    <nc r="K1871" t="inlineStr">
      <is>
        <t>DA001</t>
      </is>
    </nc>
  </rcc>
  <rcc rId="4984" sId="2">
    <nc r="J1872" t="inlineStr">
      <is>
        <t>09.09.2019</t>
      </is>
    </nc>
  </rcc>
  <rcc rId="4985" sId="2">
    <nc r="K1872" t="inlineStr">
      <is>
        <t>PL001</t>
      </is>
    </nc>
  </rcc>
  <rcc rId="4986" sId="2">
    <nc r="J1873" t="inlineStr">
      <is>
        <t>17.09.2019</t>
      </is>
    </nc>
  </rcc>
  <rcc rId="4987" sId="2">
    <nc r="K1873" t="inlineStr">
      <is>
        <t>VA001</t>
      </is>
    </nc>
  </rcc>
  <rcc rId="4988" sId="2">
    <nc r="J1874" t="inlineStr">
      <is>
        <t>17.09.2019</t>
      </is>
    </nc>
  </rcc>
  <rcc rId="4989" sId="2">
    <nc r="K1874" t="inlineStr">
      <is>
        <t>PL001</t>
      </is>
    </nc>
  </rcc>
  <rcc rId="4990" sId="2">
    <nc r="J1875" t="inlineStr">
      <is>
        <t>18.09.2019</t>
      </is>
    </nc>
  </rcc>
  <rcc rId="4991" sId="2">
    <nc r="K1875" t="inlineStr">
      <is>
        <t>PL001</t>
      </is>
    </nc>
  </rcc>
  <rcc rId="4992" sId="2">
    <nc r="J1876" t="inlineStr">
      <is>
        <t>19.09.2019</t>
      </is>
    </nc>
  </rcc>
  <rcc rId="4993" sId="2">
    <nc r="K1876" t="inlineStr">
      <is>
        <t>PL001</t>
      </is>
    </nc>
  </rcc>
  <rcc rId="4994" sId="2">
    <nc r="J1877" t="inlineStr">
      <is>
        <t>17.09.2019</t>
      </is>
    </nc>
  </rcc>
  <rcc rId="4995" sId="2">
    <nc r="K1877" t="inlineStr">
      <is>
        <t>PL001</t>
      </is>
    </nc>
  </rcc>
  <rcc rId="4996" sId="2">
    <nc r="J1878" t="inlineStr">
      <is>
        <t>19.09.2019</t>
      </is>
    </nc>
  </rcc>
  <rcc rId="4997" sId="2">
    <nc r="K1878" t="inlineStr">
      <is>
        <t>PL001</t>
      </is>
    </nc>
  </rcc>
  <rcc rId="4998" sId="2">
    <nc r="J1879" t="inlineStr">
      <is>
        <t>17.09.2019</t>
      </is>
    </nc>
  </rcc>
  <rcc rId="4999" sId="2">
    <nc r="K1879" t="inlineStr">
      <is>
        <t>VA001</t>
      </is>
    </nc>
  </rcc>
  <rcc rId="5000" sId="2">
    <nc r="J1880" t="inlineStr">
      <is>
        <t>11.09.2019</t>
      </is>
    </nc>
  </rcc>
  <rcc rId="5001" sId="2">
    <nc r="K1880" t="inlineStr">
      <is>
        <t>PL001</t>
      </is>
    </nc>
  </rcc>
  <rcc rId="5002" sId="2">
    <nc r="J1881" t="inlineStr">
      <is>
        <t>13.09.2019</t>
      </is>
    </nc>
  </rcc>
  <rcc rId="5003" sId="2">
    <nc r="K1881" t="inlineStr">
      <is>
        <t>PL001</t>
      </is>
    </nc>
  </rcc>
  <rcc rId="5004" sId="2">
    <nc r="J1882" t="inlineStr">
      <is>
        <t>13.09.2019</t>
      </is>
    </nc>
  </rcc>
  <rcc rId="5005" sId="2">
    <nc r="K1882" t="inlineStr">
      <is>
        <t>PL001</t>
      </is>
    </nc>
  </rcc>
  <rcc rId="5006" sId="2">
    <nc r="J1883" t="inlineStr">
      <is>
        <t>13.09.2019</t>
      </is>
    </nc>
  </rcc>
  <rcc rId="5007" sId="2">
    <nc r="K1883" t="inlineStr">
      <is>
        <t>PL001</t>
      </is>
    </nc>
  </rcc>
  <rcc rId="5008" sId="2">
    <nc r="J1884" t="inlineStr">
      <is>
        <t>11.09.2019</t>
      </is>
    </nc>
  </rcc>
  <rcc rId="5009" sId="2">
    <nc r="K1884" t="inlineStr">
      <is>
        <t>PL001</t>
      </is>
    </nc>
  </rcc>
  <rcc rId="5010" sId="2">
    <nc r="J1885" t="inlineStr">
      <is>
        <t>11.09.2019</t>
      </is>
    </nc>
  </rcc>
  <rcc rId="5011" sId="2">
    <nc r="K1885" t="inlineStr">
      <is>
        <t>PL001</t>
      </is>
    </nc>
  </rcc>
  <rcc rId="5012" sId="2">
    <nc r="J1886" t="inlineStr">
      <is>
        <t>13.09.2019</t>
      </is>
    </nc>
  </rcc>
  <rcc rId="5013" sId="2">
    <nc r="K1886" t="inlineStr">
      <is>
        <t>PL001</t>
      </is>
    </nc>
  </rcc>
  <rcc rId="5014" sId="2">
    <nc r="J1887" t="inlineStr">
      <is>
        <t>13.09.2019</t>
      </is>
    </nc>
  </rcc>
  <rcc rId="5015" sId="2">
    <nc r="K1887" t="inlineStr">
      <is>
        <t>PL001</t>
      </is>
    </nc>
  </rcc>
  <rcc rId="5016" sId="3">
    <nc r="B212">
      <v>22000670</v>
    </nc>
  </rcc>
  <rcc rId="5017" sId="3">
    <nc r="C212">
      <v>2.5</v>
    </nc>
  </rcc>
  <rrc rId="5018" sId="2" ref="A1869:XFD1870" action="insertRow">
    <undo index="65535" exp="area" ref3D="1" dr="$F$1:$F$1048576" dn="Z_F75A0FC8_0A1B_4DE0_9A32_5143F6752B3E_.wvu.Cols" sId="2"/>
  </rrc>
  <rm rId="5019" sheetId="2" source="A1874:XFD1875" destination="A1869:XFD1870" sourceSheetId="2">
    <rfmt sheetId="2" xfDxf="1" sqref="A1869:XFD1869" start="0" length="0">
      <dxf>
        <alignment horizontal="center" vertical="center"/>
      </dxf>
    </rfmt>
    <rfmt sheetId="2" xfDxf="1" sqref="A1870:XFD1870" start="0" length="0">
      <dxf>
        <alignment horizontal="center" vertical="center"/>
      </dxf>
    </rfmt>
    <rfmt sheetId="2" sqref="A1869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869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869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869" start="0" length="0">
      <dxf>
        <font>
          <b/>
          <sz val="26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horizontal="general" vertical="bottom"/>
        <border outline="0">
          <bottom style="thin">
            <color indexed="64"/>
          </bottom>
        </border>
      </dxf>
    </rfmt>
    <rfmt sheetId="2" sqref="E1869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869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869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869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869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69" start="0" length="0">
      <dxf>
        <numFmt numFmtId="167" formatCode="dd\.mm\.yyyy;@"/>
      </dxf>
    </rfmt>
    <rfmt sheetId="2" sqref="A1870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870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870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D1870" start="0" length="0">
      <dxf>
        <font>
          <b/>
          <sz val="26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horizontal="general" vertical="bottom"/>
        <border outline="0">
          <bottom style="thin">
            <color indexed="64"/>
          </bottom>
        </border>
      </dxf>
    </rfmt>
    <rfmt sheetId="2" sqref="E1870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870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fmt sheetId="2" sqref="G1870" start="0" length="0">
      <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870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870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70" start="0" length="0">
      <dxf>
        <numFmt numFmtId="167" formatCode="dd\.mm\.yyyy;@"/>
      </dxf>
    </rfmt>
  </rm>
  <rrc rId="5020" sId="2" ref="A1874:XFD1874" action="deleteRow">
    <undo index="65535" exp="area" ref3D="1" dr="$F$1:$F$1048576" dn="Z_F75A0FC8_0A1B_4DE0_9A32_5143F6752B3E_.wvu.Cols" sId="2"/>
    <rfmt sheetId="2" xfDxf="1" sqref="A1874:XFD1874" start="0" length="0">
      <dxf>
        <alignment horizontal="center" vertical="center"/>
      </dxf>
    </rfmt>
    <rfmt sheetId="2" sqref="A1874" start="0" length="0">
      <dxf>
        <alignment horizontal="general" vertical="bottom"/>
      </dxf>
    </rfmt>
    <rfmt sheetId="2" sqref="B1874" start="0" length="0">
      <dxf>
        <font>
          <sz val="10"/>
          <color auto="1"/>
          <name val="MS Sans Serif"/>
          <family val="2"/>
          <scheme val="none"/>
        </font>
      </dxf>
    </rfmt>
    <rfmt sheetId="2" sqref="C1874" start="0" length="0">
      <dxf>
        <alignment horizontal="general" vertical="bottom"/>
      </dxf>
    </rfmt>
    <rfmt sheetId="2" sqref="D1874" start="0" length="0">
      <dxf>
        <alignment horizontal="general" vertical="bottom"/>
      </dxf>
    </rfmt>
    <rfmt sheetId="2" sqref="E1874" start="0" length="0">
      <dxf>
        <font>
          <sz val="10"/>
          <color auto="1"/>
          <name val="MS Sans Serif"/>
          <family val="2"/>
          <scheme val="none"/>
        </font>
      </dxf>
    </rfmt>
    <rfmt sheetId="2" sqref="F1874" start="0" length="0">
      <dxf>
        <font>
          <sz val="10"/>
          <color auto="1"/>
          <name val="MS Sans Serif"/>
          <family val="2"/>
          <scheme val="none"/>
        </font>
      </dxf>
    </rfmt>
    <rfmt sheetId="2" sqref="G1874" start="0" length="0">
      <dxf>
        <font>
          <sz val="10"/>
          <color auto="1"/>
          <name val="MS Sans Serif"/>
          <family val="2"/>
          <scheme val="none"/>
        </font>
      </dxf>
    </rfmt>
    <rfmt sheetId="2" sqref="H1874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74" start="0" length="0">
      <dxf>
        <numFmt numFmtId="167" formatCode="dd\.mm\.yyyy;@"/>
      </dxf>
    </rfmt>
  </rrc>
  <rrc rId="5021" sId="2" ref="A1874:XFD1874" action="deleteRow">
    <undo index="65535" exp="area" ref3D="1" dr="$F$1:$F$1048576" dn="Z_F75A0FC8_0A1B_4DE0_9A32_5143F6752B3E_.wvu.Cols" sId="2"/>
    <rfmt sheetId="2" xfDxf="1" sqref="A1874:XFD1874" start="0" length="0">
      <dxf>
        <alignment horizontal="center" vertical="center"/>
      </dxf>
    </rfmt>
    <rfmt sheetId="2" sqref="A1874" start="0" length="0">
      <dxf>
        <alignment horizontal="general" vertical="bottom"/>
      </dxf>
    </rfmt>
    <rfmt sheetId="2" sqref="B1874" start="0" length="0">
      <dxf>
        <font>
          <sz val="10"/>
          <color auto="1"/>
          <name val="MS Sans Serif"/>
          <family val="2"/>
          <scheme val="none"/>
        </font>
      </dxf>
    </rfmt>
    <rfmt sheetId="2" sqref="C1874" start="0" length="0">
      <dxf>
        <alignment horizontal="general" vertical="bottom"/>
      </dxf>
    </rfmt>
    <rfmt sheetId="2" sqref="D1874" start="0" length="0">
      <dxf>
        <alignment horizontal="general" vertical="bottom"/>
      </dxf>
    </rfmt>
    <rfmt sheetId="2" sqref="E1874" start="0" length="0">
      <dxf>
        <font>
          <sz val="10"/>
          <color auto="1"/>
          <name val="MS Sans Serif"/>
          <family val="2"/>
          <scheme val="none"/>
        </font>
      </dxf>
    </rfmt>
    <rfmt sheetId="2" sqref="F1874" start="0" length="0">
      <dxf>
        <font>
          <sz val="10"/>
          <color auto="1"/>
          <name val="MS Sans Serif"/>
          <family val="2"/>
          <scheme val="none"/>
        </font>
      </dxf>
    </rfmt>
    <rfmt sheetId="2" sqref="G1874" start="0" length="0">
      <dxf>
        <font>
          <sz val="10"/>
          <color auto="1"/>
          <name val="MS Sans Serif"/>
          <family val="2"/>
          <scheme val="none"/>
        </font>
      </dxf>
    </rfmt>
    <rfmt sheetId="2" sqref="H1874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74" start="0" length="0">
      <dxf>
        <numFmt numFmtId="167" formatCode="dd\.mm\.yyyy;@"/>
      </dxf>
    </rfmt>
  </rrc>
  <rrc rId="5022" sId="2" ref="A1871:XFD1871" action="insertRow">
    <undo index="65535" exp="area" ref3D="1" dr="$F$1:$F$1048576" dn="Z_F75A0FC8_0A1B_4DE0_9A32_5143F6752B3E_.wvu.Cols" sId="2"/>
  </rrc>
  <rfmt sheetId="2" sqref="B1871" start="0" length="0">
    <dxf>
      <font>
        <b/>
        <sz val="12"/>
        <color rgb="FFFF0000"/>
        <name val="MS Sans Serif"/>
      </font>
      <fill>
        <patternFill>
          <bgColor theme="4" tint="0.59999389629810485"/>
        </patternFill>
      </fill>
    </dxf>
  </rfmt>
  <rfmt sheetId="2" sqref="C1871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</dxf>
  </rfmt>
  <rcc rId="5023" sId="2" odxf="1" dxf="1">
    <nc r="D1871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</ndxf>
  </rcc>
  <rfmt sheetId="2" sqref="E1871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</dxf>
  </rfmt>
  <rfmt sheetId="2" sqref="F1871" start="0" length="0">
    <dxf>
      <fill>
        <patternFill patternType="solid">
          <bgColor theme="4" tint="0.59999389629810485"/>
        </patternFill>
      </fill>
    </dxf>
  </rfmt>
  <rcc rId="5024" sId="2">
    <nc r="G1871">
      <f>IFERROR(IF(ISERROR(SEARCH("dfgg",$B1870)),IF(H1871="",G1870+ROUNDUP(VLOOKUP(D1871,Feuil2!$B$2:$C$251,2,FALSE)*6,0)/6/24,G1870+ROUNDUP(VLOOKUP(D1871,Feuil2!$B$2:$C$251,2,FALSE)*6,0)/6/24+$I$1),G1870+(11/12/24)),"")</f>
    </nc>
  </rcc>
  <rfmt sheetId="2" sqref="H1871" start="0" length="0">
    <dxf>
      <numFmt numFmtId="0" formatCode="General"/>
    </dxf>
  </rfmt>
  <rcc rId="5025" sId="2">
    <nc r="J1871" t="inlineStr">
      <is>
        <t/>
      </is>
    </nc>
  </rcc>
  <rcc rId="5026" sId="2">
    <nc r="K1871" t="inlineStr">
      <is>
        <t/>
      </is>
    </nc>
  </rcc>
  <rfmt sheetId="2" sqref="L1871" start="0" length="0">
    <dxf>
      <numFmt numFmtId="19" formatCode="dd/mm/yyyy"/>
    </dxf>
  </rfmt>
  <rrc rId="5027" sId="2" ref="A1872:XFD1872" action="insertRow">
    <undo index="65535" exp="area" ref3D="1" dr="$F$1:$F$1048576" dn="Z_F75A0FC8_0A1B_4DE0_9A32_5143F6752B3E_.wvu.Cols" sId="2"/>
  </rrc>
  <rm rId="5028" sheetId="2" source="A1882:XFD1882" destination="A1872:XFD1872" sourceSheetId="2">
    <rfmt sheetId="2" xfDxf="1" sqref="A1872:XFD1872" start="0" length="0">
      <dxf>
        <alignment horizontal="center" vertical="center"/>
      </dxf>
    </rfmt>
    <rfmt sheetId="2" sqref="A1872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72" start="0" length="0">
      <dxf>
        <font>
          <b/>
          <sz val="12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872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D1872" start="0" length="0">
      <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E1872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F1872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872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872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7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72" start="0" length="0">
      <dxf>
        <numFmt numFmtId="167" formatCode="dd\.mm\.yyyy;@"/>
      </dxf>
    </rfmt>
    <rfmt sheetId="2" sqref="L1872" start="0" length="0">
      <dxf>
        <numFmt numFmtId="19" formatCode="dd/mm/yyyy"/>
      </dxf>
    </rfmt>
  </rm>
  <rrc rId="5029" sId="2" ref="A1882:XFD1882" action="deleteRow">
    <undo index="65535" exp="area" ref3D="1" dr="$F$1:$F$1048576" dn="Z_F75A0FC8_0A1B_4DE0_9A32_5143F6752B3E_.wvu.Cols" sId="2"/>
    <rfmt sheetId="2" xfDxf="1" sqref="A1882:XFD1882" start="0" length="0">
      <dxf>
        <alignment horizontal="center" vertical="center"/>
      </dxf>
    </rfmt>
    <rfmt sheetId="2" sqref="A1882" start="0" length="0">
      <dxf>
        <alignment horizontal="general" vertical="bottom"/>
      </dxf>
    </rfmt>
    <rfmt sheetId="2" sqref="B1882" start="0" length="0">
      <dxf>
        <font>
          <sz val="10"/>
          <color auto="1"/>
          <name val="MS Sans Serif"/>
          <family val="2"/>
          <scheme val="none"/>
        </font>
      </dxf>
    </rfmt>
    <rfmt sheetId="2" sqref="C1882" start="0" length="0">
      <dxf>
        <alignment horizontal="general" vertical="bottom"/>
      </dxf>
    </rfmt>
    <rfmt sheetId="2" sqref="D1882" start="0" length="0">
      <dxf>
        <alignment horizontal="general" vertical="bottom"/>
      </dxf>
    </rfmt>
    <rfmt sheetId="2" sqref="E1882" start="0" length="0">
      <dxf>
        <font>
          <sz val="10"/>
          <color auto="1"/>
          <name val="MS Sans Serif"/>
          <family val="2"/>
          <scheme val="none"/>
        </font>
      </dxf>
    </rfmt>
    <rfmt sheetId="2" sqref="F1882" start="0" length="0">
      <dxf>
        <font>
          <sz val="10"/>
          <color auto="1"/>
          <name val="MS Sans Serif"/>
          <family val="2"/>
          <scheme val="none"/>
        </font>
      </dxf>
    </rfmt>
    <rfmt sheetId="2" sqref="G1882" start="0" length="0">
      <dxf>
        <font>
          <sz val="10"/>
          <color auto="1"/>
          <name val="MS Sans Serif"/>
          <family val="2"/>
          <scheme val="none"/>
        </font>
      </dxf>
    </rfmt>
    <rfmt sheetId="2" sqref="H188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82" start="0" length="0">
      <dxf>
        <numFmt numFmtId="167" formatCode="dd\.mm\.yyyy;@"/>
      </dxf>
    </rfmt>
  </rrc>
  <rrc rId="5030" sId="2" ref="A1873:XFD1873" action="insertRow">
    <undo index="65535" exp="area" ref3D="1" dr="$F$1:$F$1048576" dn="Z_F75A0FC8_0A1B_4DE0_9A32_5143F6752B3E_.wvu.Cols" sId="2"/>
  </rrc>
  <rfmt sheetId="2" sqref="B1873" start="0" length="0">
    <dxf>
      <font>
        <b/>
        <sz val="12"/>
        <color rgb="FFFF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C1873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cc rId="5031" sId="2" odxf="1" dxf="1">
    <nc r="D1873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odxf>
    <n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ndxf>
  </rcc>
  <rfmt sheetId="2" sqref="E1873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F1873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  <border outline="0">
        <bottom/>
      </border>
    </dxf>
  </rfmt>
  <rrc rId="5032" sId="2" ref="A1874:XFD1874" action="insertRow">
    <undo index="65535" exp="area" ref3D="1" dr="$F$1:$F$1048576" dn="Z_F75A0FC8_0A1B_4DE0_9A32_5143F6752B3E_.wvu.Cols" sId="2"/>
  </rrc>
  <rcc rId="5033" sId="2" odxf="1" dxf="1">
    <nc r="B1874" t="inlineStr">
      <is>
        <t>SCE Framboise C3 PALL/35143</t>
      </is>
    </nc>
    <odxf>
      <font>
        <b/>
        <sz val="12"/>
        <color rgb="FFFF0000"/>
        <name val="Verdana"/>
      </font>
      <fill>
        <patternFill>
          <bgColor theme="9" tint="0.59999389629810485"/>
        </patternFill>
      </fill>
      <border outline="0">
        <bottom/>
      </border>
    </odxf>
    <ndxf>
      <font>
        <b val="0"/>
        <sz val="12"/>
        <color rgb="FFFF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ndxf>
  </rcc>
  <rcc rId="5034" sId="2" odxf="1" dxf="1">
    <nc r="C1874">
      <v>3420214</v>
    </nc>
    <o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odxf>
    <ndxf>
      <font>
        <b val="0"/>
        <sz val="12"/>
        <color rgb="FF000000"/>
        <name val="Verdana"/>
      </font>
      <fill>
        <patternFill>
          <bgColor rgb="FFFFC000"/>
        </patternFill>
      </fill>
      <border outline="0">
        <bottom style="thin">
          <color indexed="64"/>
        </bottom>
      </border>
    </ndxf>
  </rcc>
  <rcc rId="5035" sId="2" odxf="1" dxf="1">
    <nc r="D1874">
      <v>22000492</v>
    </nc>
    <o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odxf>
    <n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ndxf>
  </rcc>
  <rcc rId="5036" sId="2" odxf="1" dxf="1">
    <nc r="E1874">
      <v>1250</v>
    </nc>
    <o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odxf>
    <n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ndxf>
  </rcc>
  <rfmt sheetId="2" sqref="F1874" start="0" length="0">
    <dxf>
      <font>
        <b val="0"/>
        <sz val="12"/>
        <color indexed="10"/>
        <name val="Calibri"/>
        <scheme val="minor"/>
      </font>
      <fill>
        <patternFill patternType="none">
          <bgColor indexed="65"/>
        </patternFill>
      </fill>
      <border outline="0">
        <bottom style="thin">
          <color indexed="64"/>
        </bottom>
      </border>
    </dxf>
  </rfmt>
  <rcc rId="5037" sId="2">
    <nc r="J1874" t="inlineStr">
      <is>
        <t>17.09.2019</t>
      </is>
    </nc>
  </rcc>
  <rcc rId="5038" sId="2">
    <nc r="K1874" t="inlineStr">
      <is>
        <t>VA001</t>
      </is>
    </nc>
  </rcc>
  <rrc rId="5039" sId="2" ref="A1875:XFD1875" action="insertRow">
    <undo index="65535" exp="area" ref3D="1" dr="$F$1:$F$1048576" dn="Z_F75A0FC8_0A1B_4DE0_9A32_5143F6752B3E_.wvu.Cols" sId="2"/>
  </rrc>
  <rfmt sheetId="2" sqref="B1875" start="0" length="0">
    <dxf>
      <font>
        <b/>
        <sz val="12"/>
        <color rgb="FFFF0000"/>
        <name val="MS Sans Serif"/>
      </font>
      <fill>
        <patternFill>
          <bgColor theme="4" tint="0.59999389629810485"/>
        </patternFill>
      </fill>
    </dxf>
  </rfmt>
  <rfmt sheetId="2" sqref="C1875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</dxf>
  </rfmt>
  <rcc rId="5040" sId="2" odxf="1" dxf="1">
    <nc r="D1875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</ndxf>
  </rcc>
  <rfmt sheetId="2" sqref="E1875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</dxf>
  </rfmt>
  <rfmt sheetId="2" sqref="F1875" start="0" length="0">
    <dxf>
      <fill>
        <patternFill patternType="solid">
          <bgColor theme="4" tint="0.59999389629810485"/>
        </patternFill>
      </fill>
    </dxf>
  </rfmt>
  <rfmt sheetId="2" sqref="H1875" start="0" length="0">
    <dxf>
      <numFmt numFmtId="0" formatCode="General"/>
    </dxf>
  </rfmt>
  <rcc rId="5041" sId="2">
    <nc r="J1875" t="inlineStr">
      <is>
        <t/>
      </is>
    </nc>
  </rcc>
  <rcc rId="5042" sId="2">
    <nc r="K1875" t="inlineStr">
      <is>
        <t/>
      </is>
    </nc>
  </rcc>
  <rfmt sheetId="2" sqref="L1875" start="0" length="0">
    <dxf>
      <numFmt numFmtId="19" formatCode="dd/mm/yyyy"/>
    </dxf>
  </rfmt>
  <rrc rId="5043" sId="2" ref="A1892:XFD1893" action="insertRow">
    <undo index="65535" exp="area" ref3D="1" dr="$F$1:$F$1048576" dn="Z_F75A0FC8_0A1B_4DE0_9A32_5143F6752B3E_.wvu.Cols" sId="2"/>
  </rrc>
  <rm rId="5044" sheetId="2" source="A1876:XFD1877" destination="A1892:XFD1893" sourceSheetId="2">
    <rfmt sheetId="2" xfDxf="1" sqref="A1892:XFD1892" start="0" length="0">
      <dxf>
        <alignment horizontal="center" vertical="center"/>
      </dxf>
    </rfmt>
    <rfmt sheetId="2" xfDxf="1" sqref="A1893:XFD1893" start="0" length="0">
      <dxf>
        <alignment horizontal="center" vertical="center"/>
      </dxf>
    </rfmt>
    <rfmt sheetId="2" sqref="A1892" start="0" length="0">
      <dxf>
        <fill>
          <patternFill patternType="solid">
            <bgColor rgb="FFFFFFCC"/>
          </patternFill>
        </fill>
        <alignment horizontal="general" vertical="bottom"/>
      </dxf>
    </rfmt>
    <rfmt sheetId="2" sqref="B1892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</dxf>
    </rfmt>
    <rfmt sheetId="2" sqref="C1892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</dxf>
    </rfmt>
    <rfmt sheetId="2" sqref="D1892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</dxf>
    </rfmt>
    <rfmt sheetId="2" sqref="E1892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</dxf>
    </rfmt>
    <rfmt sheetId="2" sqref="F189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</dxf>
    </rfmt>
    <rfmt sheetId="2" sqref="G1892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</dxf>
    </rfmt>
    <rfmt sheetId="2" sqref="H189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</dxf>
    </rfmt>
    <rfmt sheetId="2" sqref="I189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</dxf>
    </rfmt>
    <rfmt sheetId="2" sqref="J1892" start="0" length="0">
      <dxf>
        <numFmt numFmtId="167" formatCode="dd\.mm\.yyyy;@"/>
      </dxf>
    </rfmt>
    <rfmt sheetId="2" sqref="A1893" start="0" length="0">
      <dxf>
        <fill>
          <patternFill patternType="solid">
            <bgColor rgb="FFFFFFCC"/>
          </patternFill>
        </fill>
        <alignment horizontal="general" vertical="bottom"/>
      </dxf>
    </rfmt>
    <rfmt sheetId="2" sqref="B1893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</dxf>
    </rfmt>
    <rfmt sheetId="2" sqref="C1893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</dxf>
    </rfmt>
    <rfmt sheetId="2" sqref="D1893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</dxf>
    </rfmt>
    <rfmt sheetId="2" sqref="E1893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</dxf>
    </rfmt>
    <rfmt sheetId="2" sqref="F189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</dxf>
    </rfmt>
    <rfmt sheetId="2" sqref="G1893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</dxf>
    </rfmt>
    <rfmt sheetId="2" sqref="H189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</dxf>
    </rfmt>
    <rfmt sheetId="2" sqref="I1893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</dxf>
    </rfmt>
    <rfmt sheetId="2" sqref="J1893" start="0" length="0">
      <dxf>
        <numFmt numFmtId="167" formatCode="dd\.mm\.yyyy;@"/>
      </dxf>
    </rfmt>
  </rm>
  <rrc rId="5045" sId="2" ref="A1876:XFD1876" action="deleteRow">
    <undo index="65535" exp="area" ref3D="1" dr="$F$1:$F$1048576" dn="Z_F75A0FC8_0A1B_4DE0_9A32_5143F6752B3E_.wvu.Cols" sId="2"/>
    <rfmt sheetId="2" xfDxf="1" sqref="A1876:XFD1876" start="0" length="0">
      <dxf>
        <alignment horizontal="center" vertical="center"/>
      </dxf>
    </rfmt>
    <rfmt sheetId="2" sqref="A1876" start="0" length="0">
      <dxf>
        <alignment horizontal="general" vertical="bottom"/>
      </dxf>
    </rfmt>
    <rfmt sheetId="2" sqref="B1876" start="0" length="0">
      <dxf>
        <font>
          <sz val="10"/>
          <color auto="1"/>
          <name val="MS Sans Serif"/>
          <family val="2"/>
          <scheme val="none"/>
        </font>
      </dxf>
    </rfmt>
    <rfmt sheetId="2" sqref="C1876" start="0" length="0">
      <dxf>
        <alignment horizontal="general" vertical="bottom"/>
      </dxf>
    </rfmt>
    <rfmt sheetId="2" sqref="D1876" start="0" length="0">
      <dxf>
        <alignment horizontal="general" vertical="bottom"/>
      </dxf>
    </rfmt>
    <rfmt sheetId="2" sqref="E1876" start="0" length="0">
      <dxf>
        <font>
          <sz val="10"/>
          <color auto="1"/>
          <name val="MS Sans Serif"/>
          <family val="2"/>
          <scheme val="none"/>
        </font>
      </dxf>
    </rfmt>
    <rfmt sheetId="2" sqref="F1876" start="0" length="0">
      <dxf>
        <font>
          <sz val="10"/>
          <color auto="1"/>
          <name val="MS Sans Serif"/>
          <family val="2"/>
          <scheme val="none"/>
        </font>
      </dxf>
    </rfmt>
    <rfmt sheetId="2" sqref="G1876" start="0" length="0">
      <dxf>
        <font>
          <sz val="10"/>
          <color auto="1"/>
          <name val="MS Sans Serif"/>
          <family val="2"/>
          <scheme val="none"/>
        </font>
      </dxf>
    </rfmt>
    <rfmt sheetId="2" sqref="H1876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76" start="0" length="0">
      <dxf>
        <numFmt numFmtId="167" formatCode="dd\.mm\.yyyy;@"/>
      </dxf>
    </rfmt>
  </rrc>
  <rrc rId="5046" sId="2" ref="A1876:XFD1876" action="deleteRow">
    <undo index="65535" exp="area" ref3D="1" dr="$F$1:$F$1048576" dn="Z_F75A0FC8_0A1B_4DE0_9A32_5143F6752B3E_.wvu.Cols" sId="2"/>
    <rfmt sheetId="2" xfDxf="1" sqref="A1876:XFD1876" start="0" length="0">
      <dxf>
        <alignment horizontal="center" vertical="center"/>
      </dxf>
    </rfmt>
    <rfmt sheetId="2" sqref="A1876" start="0" length="0">
      <dxf>
        <alignment horizontal="general" vertical="bottom"/>
      </dxf>
    </rfmt>
    <rfmt sheetId="2" sqref="B1876" start="0" length="0">
      <dxf>
        <font>
          <sz val="10"/>
          <color auto="1"/>
          <name val="MS Sans Serif"/>
          <family val="2"/>
          <scheme val="none"/>
        </font>
      </dxf>
    </rfmt>
    <rfmt sheetId="2" sqref="C1876" start="0" length="0">
      <dxf>
        <alignment horizontal="general" vertical="bottom"/>
      </dxf>
    </rfmt>
    <rfmt sheetId="2" sqref="D1876" start="0" length="0">
      <dxf>
        <alignment horizontal="general" vertical="bottom"/>
      </dxf>
    </rfmt>
    <rfmt sheetId="2" sqref="E1876" start="0" length="0">
      <dxf>
        <font>
          <sz val="10"/>
          <color auto="1"/>
          <name val="MS Sans Serif"/>
          <family val="2"/>
          <scheme val="none"/>
        </font>
      </dxf>
    </rfmt>
    <rfmt sheetId="2" sqref="F1876" start="0" length="0">
      <dxf>
        <font>
          <sz val="10"/>
          <color auto="1"/>
          <name val="MS Sans Serif"/>
          <family val="2"/>
          <scheme val="none"/>
        </font>
      </dxf>
    </rfmt>
    <rfmt sheetId="2" sqref="G1876" start="0" length="0">
      <dxf>
        <font>
          <sz val="10"/>
          <color auto="1"/>
          <name val="MS Sans Serif"/>
          <family val="2"/>
          <scheme val="none"/>
        </font>
      </dxf>
    </rfmt>
    <rfmt sheetId="2" sqref="H1876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76" start="0" length="0">
      <dxf>
        <numFmt numFmtId="167" formatCode="dd\.mm\.yyyy;@"/>
      </dxf>
    </rfmt>
  </rrc>
  <rrc rId="5047" sId="2" ref="A1894:XFD1896" action="insertRow">
    <undo index="65535" exp="area" ref3D="1" dr="$F$1:$F$1048576" dn="Z_F75A0FC8_0A1B_4DE0_9A32_5143F6752B3E_.wvu.Cols" sId="2"/>
  </rrc>
  <rm rId="5048" sheetId="2" source="A1883:XFD1885" destination="A1894:XFD1896" sourceSheetId="2">
    <rfmt sheetId="2" xfDxf="1" sqref="A1894:XFD1894" start="0" length="0">
      <dxf>
        <alignment horizontal="center" vertical="center"/>
      </dxf>
    </rfmt>
    <rfmt sheetId="2" xfDxf="1" sqref="A1895:XFD1895" start="0" length="0">
      <dxf>
        <alignment horizontal="center" vertical="center"/>
      </dxf>
    </rfmt>
    <rfmt sheetId="2" xfDxf="1" sqref="A1896:XFD1896" start="0" length="0">
      <dxf>
        <alignment horizontal="center" vertical="center"/>
      </dxf>
    </rfmt>
    <rfmt sheetId="2" sqref="A1894" start="0" length="0">
      <dxf>
        <alignment horizontal="general" vertical="bottom"/>
      </dxf>
    </rfmt>
    <rfmt sheetId="2" sqref="B1894" start="0" length="0">
      <dxf>
        <font>
          <sz val="10"/>
          <color auto="1"/>
          <name val="MS Sans Serif"/>
          <family val="2"/>
          <scheme val="none"/>
        </font>
      </dxf>
    </rfmt>
    <rfmt sheetId="2" sqref="C1894" start="0" length="0">
      <dxf>
        <alignment horizontal="general" vertical="bottom"/>
      </dxf>
    </rfmt>
    <rfmt sheetId="2" sqref="D1894" start="0" length="0">
      <dxf>
        <alignment horizontal="general" vertical="bottom"/>
      </dxf>
    </rfmt>
    <rfmt sheetId="2" sqref="E1894" start="0" length="0">
      <dxf>
        <font>
          <sz val="10"/>
          <color auto="1"/>
          <name val="MS Sans Serif"/>
          <family val="2"/>
          <scheme val="none"/>
        </font>
      </dxf>
    </rfmt>
    <rfmt sheetId="2" sqref="F1894" start="0" length="0">
      <dxf>
        <font>
          <sz val="10"/>
          <color auto="1"/>
          <name val="MS Sans Serif"/>
          <family val="2"/>
          <scheme val="none"/>
        </font>
      </dxf>
    </rfmt>
    <rfmt sheetId="2" sqref="G1894" start="0" length="0">
      <dxf>
        <font>
          <sz val="10"/>
          <color auto="1"/>
          <name val="MS Sans Serif"/>
          <family val="2"/>
          <scheme val="none"/>
        </font>
      </dxf>
    </rfmt>
    <rfmt sheetId="2" sqref="H1894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94" start="0" length="0">
      <dxf>
        <numFmt numFmtId="167" formatCode="dd\.mm\.yyyy;@"/>
      </dxf>
    </rfmt>
    <rfmt sheetId="2" sqref="A1895" start="0" length="0">
      <dxf>
        <alignment horizontal="general" vertical="bottom"/>
      </dxf>
    </rfmt>
    <rfmt sheetId="2" sqref="B1895" start="0" length="0">
      <dxf>
        <font>
          <sz val="10"/>
          <color auto="1"/>
          <name val="MS Sans Serif"/>
          <family val="2"/>
          <scheme val="none"/>
        </font>
      </dxf>
    </rfmt>
    <rfmt sheetId="2" sqref="C1895" start="0" length="0">
      <dxf>
        <alignment horizontal="general" vertical="bottom"/>
      </dxf>
    </rfmt>
    <rfmt sheetId="2" sqref="D1895" start="0" length="0">
      <dxf>
        <alignment horizontal="general" vertical="bottom"/>
      </dxf>
    </rfmt>
    <rfmt sheetId="2" sqref="E1895" start="0" length="0">
      <dxf>
        <font>
          <sz val="10"/>
          <color auto="1"/>
          <name val="MS Sans Serif"/>
          <family val="2"/>
          <scheme val="none"/>
        </font>
      </dxf>
    </rfmt>
    <rfmt sheetId="2" sqref="F1895" start="0" length="0">
      <dxf>
        <font>
          <sz val="10"/>
          <color auto="1"/>
          <name val="MS Sans Serif"/>
          <family val="2"/>
          <scheme val="none"/>
        </font>
      </dxf>
    </rfmt>
    <rfmt sheetId="2" sqref="G1895" start="0" length="0">
      <dxf>
        <font>
          <sz val="10"/>
          <color auto="1"/>
          <name val="MS Sans Serif"/>
          <family val="2"/>
          <scheme val="none"/>
        </font>
      </dxf>
    </rfmt>
    <rfmt sheetId="2" sqref="H1895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95" start="0" length="0">
      <dxf>
        <numFmt numFmtId="167" formatCode="dd\.mm\.yyyy;@"/>
      </dxf>
    </rfmt>
    <rfmt sheetId="2" sqref="A1896" start="0" length="0">
      <dxf>
        <alignment horizontal="general" vertical="bottom"/>
      </dxf>
    </rfmt>
    <rfmt sheetId="2" sqref="B1896" start="0" length="0">
      <dxf>
        <font>
          <sz val="10"/>
          <color auto="1"/>
          <name val="MS Sans Serif"/>
          <family val="2"/>
          <scheme val="none"/>
        </font>
      </dxf>
    </rfmt>
    <rfmt sheetId="2" sqref="C1896" start="0" length="0">
      <dxf>
        <alignment horizontal="general" vertical="bottom"/>
      </dxf>
    </rfmt>
    <rfmt sheetId="2" sqref="D1896" start="0" length="0">
      <dxf>
        <alignment horizontal="general" vertical="bottom"/>
      </dxf>
    </rfmt>
    <rfmt sheetId="2" sqref="E1896" start="0" length="0">
      <dxf>
        <font>
          <sz val="10"/>
          <color auto="1"/>
          <name val="MS Sans Serif"/>
          <family val="2"/>
          <scheme val="none"/>
        </font>
      </dxf>
    </rfmt>
    <rfmt sheetId="2" sqref="F1896" start="0" length="0">
      <dxf>
        <font>
          <sz val="10"/>
          <color auto="1"/>
          <name val="MS Sans Serif"/>
          <family val="2"/>
          <scheme val="none"/>
        </font>
      </dxf>
    </rfmt>
    <rfmt sheetId="2" sqref="G1896" start="0" length="0">
      <dxf>
        <font>
          <sz val="10"/>
          <color auto="1"/>
          <name val="MS Sans Serif"/>
          <family val="2"/>
          <scheme val="none"/>
        </font>
      </dxf>
    </rfmt>
    <rfmt sheetId="2" sqref="H1896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96" start="0" length="0">
      <dxf>
        <numFmt numFmtId="167" formatCode="dd\.mm\.yyyy;@"/>
      </dxf>
    </rfmt>
  </rm>
  <rrc rId="5049" sId="2" ref="A1883:XFD1883" action="deleteRow">
    <undo index="65535" exp="area" ref3D="1" dr="$F$1:$F$1048576" dn="Z_F75A0FC8_0A1B_4DE0_9A32_5143F6752B3E_.wvu.Cols" sId="2"/>
    <rfmt sheetId="2" xfDxf="1" sqref="A1883:XFD1883" start="0" length="0">
      <dxf>
        <alignment horizontal="center" vertical="center"/>
      </dxf>
    </rfmt>
    <rfmt sheetId="2" sqref="A1883" start="0" length="0">
      <dxf>
        <alignment horizontal="general" vertical="bottom"/>
      </dxf>
    </rfmt>
    <rfmt sheetId="2" sqref="B1883" start="0" length="0">
      <dxf>
        <font>
          <sz val="10"/>
          <color auto="1"/>
          <name val="MS Sans Serif"/>
          <family val="2"/>
          <scheme val="none"/>
        </font>
      </dxf>
    </rfmt>
    <rfmt sheetId="2" sqref="C1883" start="0" length="0">
      <dxf>
        <alignment horizontal="general" vertical="bottom"/>
      </dxf>
    </rfmt>
    <rfmt sheetId="2" sqref="D1883" start="0" length="0">
      <dxf>
        <alignment horizontal="general" vertical="bottom"/>
      </dxf>
    </rfmt>
    <rfmt sheetId="2" sqref="E1883" start="0" length="0">
      <dxf>
        <font>
          <sz val="10"/>
          <color auto="1"/>
          <name val="MS Sans Serif"/>
          <family val="2"/>
          <scheme val="none"/>
        </font>
      </dxf>
    </rfmt>
    <rfmt sheetId="2" sqref="F1883" start="0" length="0">
      <dxf>
        <font>
          <sz val="10"/>
          <color auto="1"/>
          <name val="MS Sans Serif"/>
          <family val="2"/>
          <scheme val="none"/>
        </font>
      </dxf>
    </rfmt>
    <rfmt sheetId="2" sqref="G1883" start="0" length="0">
      <dxf>
        <font>
          <sz val="10"/>
          <color auto="1"/>
          <name val="MS Sans Serif"/>
          <family val="2"/>
          <scheme val="none"/>
        </font>
      </dxf>
    </rfmt>
    <rfmt sheetId="2" sqref="H1883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83" start="0" length="0">
      <dxf>
        <numFmt numFmtId="167" formatCode="dd\.mm\.yyyy;@"/>
      </dxf>
    </rfmt>
  </rrc>
  <rrc rId="5050" sId="2" ref="A1883:XFD1883" action="deleteRow">
    <undo index="65535" exp="area" ref3D="1" dr="$F$1:$F$1048576" dn="Z_F75A0FC8_0A1B_4DE0_9A32_5143F6752B3E_.wvu.Cols" sId="2"/>
    <rfmt sheetId="2" xfDxf="1" sqref="A1883:XFD1883" start="0" length="0">
      <dxf>
        <alignment horizontal="center" vertical="center"/>
      </dxf>
    </rfmt>
    <rfmt sheetId="2" sqref="A1883" start="0" length="0">
      <dxf>
        <alignment horizontal="general" vertical="bottom"/>
      </dxf>
    </rfmt>
    <rfmt sheetId="2" sqref="B1883" start="0" length="0">
      <dxf>
        <font>
          <sz val="10"/>
          <color auto="1"/>
          <name val="MS Sans Serif"/>
          <family val="2"/>
          <scheme val="none"/>
        </font>
      </dxf>
    </rfmt>
    <rfmt sheetId="2" sqref="C1883" start="0" length="0">
      <dxf>
        <alignment horizontal="general" vertical="bottom"/>
      </dxf>
    </rfmt>
    <rfmt sheetId="2" sqref="D1883" start="0" length="0">
      <dxf>
        <alignment horizontal="general" vertical="bottom"/>
      </dxf>
    </rfmt>
    <rfmt sheetId="2" sqref="E1883" start="0" length="0">
      <dxf>
        <font>
          <sz val="10"/>
          <color auto="1"/>
          <name val="MS Sans Serif"/>
          <family val="2"/>
          <scheme val="none"/>
        </font>
      </dxf>
    </rfmt>
    <rfmt sheetId="2" sqref="F1883" start="0" length="0">
      <dxf>
        <font>
          <sz val="10"/>
          <color auto="1"/>
          <name val="MS Sans Serif"/>
          <family val="2"/>
          <scheme val="none"/>
        </font>
      </dxf>
    </rfmt>
    <rfmt sheetId="2" sqref="G1883" start="0" length="0">
      <dxf>
        <font>
          <sz val="10"/>
          <color auto="1"/>
          <name val="MS Sans Serif"/>
          <family val="2"/>
          <scheme val="none"/>
        </font>
      </dxf>
    </rfmt>
    <rfmt sheetId="2" sqref="H1883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83" start="0" length="0">
      <dxf>
        <numFmt numFmtId="167" formatCode="dd\.mm\.yyyy;@"/>
      </dxf>
    </rfmt>
  </rrc>
  <rrc rId="5051" sId="2" ref="A1883:XFD1883" action="deleteRow">
    <undo index="65535" exp="area" ref3D="1" dr="$F$1:$F$1048576" dn="Z_F75A0FC8_0A1B_4DE0_9A32_5143F6752B3E_.wvu.Cols" sId="2"/>
    <rfmt sheetId="2" xfDxf="1" sqref="A1883:XFD1883" start="0" length="0">
      <dxf>
        <alignment horizontal="center" vertical="center"/>
      </dxf>
    </rfmt>
    <rfmt sheetId="2" sqref="A1883" start="0" length="0">
      <dxf>
        <alignment horizontal="general" vertical="bottom"/>
      </dxf>
    </rfmt>
    <rfmt sheetId="2" sqref="B1883" start="0" length="0">
      <dxf>
        <font>
          <sz val="10"/>
          <color auto="1"/>
          <name val="MS Sans Serif"/>
          <family val="2"/>
          <scheme val="none"/>
        </font>
      </dxf>
    </rfmt>
    <rfmt sheetId="2" sqref="C1883" start="0" length="0">
      <dxf>
        <alignment horizontal="general" vertical="bottom"/>
      </dxf>
    </rfmt>
    <rfmt sheetId="2" sqref="D1883" start="0" length="0">
      <dxf>
        <alignment horizontal="general" vertical="bottom"/>
      </dxf>
    </rfmt>
    <rfmt sheetId="2" sqref="E1883" start="0" length="0">
      <dxf>
        <font>
          <sz val="10"/>
          <color auto="1"/>
          <name val="MS Sans Serif"/>
          <family val="2"/>
          <scheme val="none"/>
        </font>
      </dxf>
    </rfmt>
    <rfmt sheetId="2" sqref="F1883" start="0" length="0">
      <dxf>
        <font>
          <sz val="10"/>
          <color auto="1"/>
          <name val="MS Sans Serif"/>
          <family val="2"/>
          <scheme val="none"/>
        </font>
      </dxf>
    </rfmt>
    <rfmt sheetId="2" sqref="G1883" start="0" length="0">
      <dxf>
        <font>
          <sz val="10"/>
          <color auto="1"/>
          <name val="MS Sans Serif"/>
          <family val="2"/>
          <scheme val="none"/>
        </font>
      </dxf>
    </rfmt>
    <rfmt sheetId="2" sqref="H1883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83" start="0" length="0">
      <dxf>
        <numFmt numFmtId="167" formatCode="dd\.mm\.yyyy;@"/>
      </dxf>
    </rfmt>
  </rrc>
  <rrc rId="5052" sId="2" ref="A1875:XFD1875" action="insertRow">
    <undo index="65535" exp="area" ref3D="1" dr="$F$1:$F$1048576" dn="Z_F75A0FC8_0A1B_4DE0_9A32_5143F6752B3E_.wvu.Cols" sId="2"/>
  </rrc>
  <rm rId="5053" sheetId="2" source="A1883:XFD1883" destination="A1875:XFD1875" sourceSheetId="2">
    <rfmt sheetId="2" xfDxf="1" sqref="A1875:XFD1875" start="0" length="0">
      <dxf>
        <alignment horizontal="center" vertical="center"/>
      </dxf>
    </rfmt>
    <rfmt sheetId="2" sqref="A1875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75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875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D1875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E1875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F1875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875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875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75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75" start="0" length="0">
      <dxf>
        <numFmt numFmtId="167" formatCode="dd\.mm\.yyyy;@"/>
      </dxf>
    </rfmt>
  </rm>
  <rrc rId="5054" sId="2" ref="A1883:XFD1883" action="deleteRow">
    <undo index="65535" exp="area" ref3D="1" dr="$F$1:$F$1048576" dn="Z_F75A0FC8_0A1B_4DE0_9A32_5143F6752B3E_.wvu.Cols" sId="2"/>
    <rfmt sheetId="2" xfDxf="1" sqref="A1883:XFD1883" start="0" length="0">
      <dxf>
        <alignment horizontal="center" vertical="center"/>
      </dxf>
    </rfmt>
    <rfmt sheetId="2" sqref="A1883" start="0" length="0">
      <dxf>
        <alignment horizontal="general" vertical="bottom"/>
      </dxf>
    </rfmt>
    <rfmt sheetId="2" sqref="B1883" start="0" length="0">
      <dxf>
        <font>
          <sz val="10"/>
          <color auto="1"/>
          <name val="MS Sans Serif"/>
          <family val="2"/>
          <scheme val="none"/>
        </font>
      </dxf>
    </rfmt>
    <rfmt sheetId="2" sqref="C1883" start="0" length="0">
      <dxf>
        <alignment horizontal="general" vertical="bottom"/>
      </dxf>
    </rfmt>
    <rfmt sheetId="2" sqref="D1883" start="0" length="0">
      <dxf>
        <alignment horizontal="general" vertical="bottom"/>
      </dxf>
    </rfmt>
    <rfmt sheetId="2" sqref="E1883" start="0" length="0">
      <dxf>
        <font>
          <sz val="10"/>
          <color auto="1"/>
          <name val="MS Sans Serif"/>
          <family val="2"/>
          <scheme val="none"/>
        </font>
      </dxf>
    </rfmt>
    <rfmt sheetId="2" sqref="F1883" start="0" length="0">
      <dxf>
        <font>
          <sz val="10"/>
          <color auto="1"/>
          <name val="MS Sans Serif"/>
          <family val="2"/>
          <scheme val="none"/>
        </font>
      </dxf>
    </rfmt>
    <rfmt sheetId="2" sqref="G1883" start="0" length="0">
      <dxf>
        <font>
          <sz val="10"/>
          <color auto="1"/>
          <name val="MS Sans Serif"/>
          <family val="2"/>
          <scheme val="none"/>
        </font>
      </dxf>
    </rfmt>
    <rfmt sheetId="2" sqref="H1883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83" start="0" length="0">
      <dxf>
        <numFmt numFmtId="167" formatCode="dd\.mm\.yyyy;@"/>
      </dxf>
    </rfmt>
  </rrc>
  <rrc rId="5055" sId="2" ref="A1878:XFD1879" action="insertRow">
    <undo index="65535" exp="area" ref3D="1" dr="$F$1:$F$1048576" dn="Z_F75A0FC8_0A1B_4DE0_9A32_5143F6752B3E_.wvu.Cols" sId="2"/>
  </rrc>
  <rm rId="5056" sheetId="2" source="A1885:XFD1886" destination="A1878:XFD1879" sourceSheetId="2">
    <rfmt sheetId="2" xfDxf="1" sqref="A1878:XFD1878" start="0" length="0">
      <dxf>
        <alignment horizontal="center" vertical="center"/>
      </dxf>
    </rfmt>
    <rfmt sheetId="2" xfDxf="1" sqref="A1879:XFD1879" start="0" length="0">
      <dxf>
        <alignment horizontal="center" vertical="center"/>
      </dxf>
    </rfmt>
    <rfmt sheetId="2" sqref="A1878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78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87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D187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E187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F187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878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87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78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78" start="0" length="0">
      <dxf>
        <numFmt numFmtId="167" formatCode="dd\.mm\.yyyy;@"/>
      </dxf>
    </rfmt>
    <rfmt sheetId="2" sqref="A1879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79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879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D1879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E1879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F1879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879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879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79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79" start="0" length="0">
      <dxf>
        <numFmt numFmtId="167" formatCode="dd\.mm\.yyyy;@"/>
      </dxf>
    </rfmt>
  </rm>
  <rrc rId="5057" sId="2" ref="A1885:XFD1885" action="deleteRow">
    <undo index="65535" exp="area" ref3D="1" dr="$F$1:$F$1048576" dn="Z_F75A0FC8_0A1B_4DE0_9A32_5143F6752B3E_.wvu.Cols" sId="2"/>
    <rfmt sheetId="2" xfDxf="1" sqref="A1885:XFD1885" start="0" length="0">
      <dxf>
        <alignment horizontal="center" vertical="center"/>
      </dxf>
    </rfmt>
    <rfmt sheetId="2" sqref="A1885" start="0" length="0">
      <dxf>
        <alignment horizontal="general" vertical="bottom"/>
      </dxf>
    </rfmt>
    <rfmt sheetId="2" sqref="B1885" start="0" length="0">
      <dxf>
        <font>
          <sz val="10"/>
          <color auto="1"/>
          <name val="MS Sans Serif"/>
          <family val="2"/>
          <scheme val="none"/>
        </font>
      </dxf>
    </rfmt>
    <rfmt sheetId="2" sqref="C1885" start="0" length="0">
      <dxf>
        <alignment horizontal="general" vertical="bottom"/>
      </dxf>
    </rfmt>
    <rfmt sheetId="2" sqref="D1885" start="0" length="0">
      <dxf>
        <alignment horizontal="general" vertical="bottom"/>
      </dxf>
    </rfmt>
    <rfmt sheetId="2" sqref="E1885" start="0" length="0">
      <dxf>
        <font>
          <sz val="10"/>
          <color auto="1"/>
          <name val="MS Sans Serif"/>
          <family val="2"/>
          <scheme val="none"/>
        </font>
      </dxf>
    </rfmt>
    <rfmt sheetId="2" sqref="F1885" start="0" length="0">
      <dxf>
        <font>
          <sz val="10"/>
          <color auto="1"/>
          <name val="MS Sans Serif"/>
          <family val="2"/>
          <scheme val="none"/>
        </font>
      </dxf>
    </rfmt>
    <rfmt sheetId="2" sqref="G1885" start="0" length="0">
      <dxf>
        <font>
          <sz val="10"/>
          <color auto="1"/>
          <name val="MS Sans Serif"/>
          <family val="2"/>
          <scheme val="none"/>
        </font>
      </dxf>
    </rfmt>
    <rfmt sheetId="2" sqref="H1885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85" start="0" length="0">
      <dxf>
        <numFmt numFmtId="167" formatCode="dd\.mm\.yyyy;@"/>
      </dxf>
    </rfmt>
  </rrc>
  <rrc rId="5058" sId="2" ref="A1885:XFD1885" action="deleteRow">
    <undo index="65535" exp="area" ref3D="1" dr="$F$1:$F$1048576" dn="Z_F75A0FC8_0A1B_4DE0_9A32_5143F6752B3E_.wvu.Cols" sId="2"/>
    <rfmt sheetId="2" xfDxf="1" sqref="A1885:XFD1885" start="0" length="0">
      <dxf>
        <alignment horizontal="center" vertical="center"/>
      </dxf>
    </rfmt>
    <rfmt sheetId="2" sqref="A1885" start="0" length="0">
      <dxf>
        <alignment horizontal="general" vertical="bottom"/>
      </dxf>
    </rfmt>
    <rfmt sheetId="2" sqref="B1885" start="0" length="0">
      <dxf>
        <font>
          <sz val="10"/>
          <color auto="1"/>
          <name val="MS Sans Serif"/>
          <family val="2"/>
          <scheme val="none"/>
        </font>
      </dxf>
    </rfmt>
    <rfmt sheetId="2" sqref="C1885" start="0" length="0">
      <dxf>
        <alignment horizontal="general" vertical="bottom"/>
      </dxf>
    </rfmt>
    <rfmt sheetId="2" sqref="D1885" start="0" length="0">
      <dxf>
        <alignment horizontal="general" vertical="bottom"/>
      </dxf>
    </rfmt>
    <rfmt sheetId="2" sqref="E1885" start="0" length="0">
      <dxf>
        <font>
          <sz val="10"/>
          <color auto="1"/>
          <name val="MS Sans Serif"/>
          <family val="2"/>
          <scheme val="none"/>
        </font>
      </dxf>
    </rfmt>
    <rfmt sheetId="2" sqref="F1885" start="0" length="0">
      <dxf>
        <font>
          <sz val="10"/>
          <color auto="1"/>
          <name val="MS Sans Serif"/>
          <family val="2"/>
          <scheme val="none"/>
        </font>
      </dxf>
    </rfmt>
    <rfmt sheetId="2" sqref="G1885" start="0" length="0">
      <dxf>
        <font>
          <sz val="10"/>
          <color auto="1"/>
          <name val="MS Sans Serif"/>
          <family val="2"/>
          <scheme val="none"/>
        </font>
      </dxf>
    </rfmt>
    <rfmt sheetId="2" sqref="H1885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85" start="0" length="0">
      <dxf>
        <numFmt numFmtId="167" formatCode="dd\.mm\.yyyy;@"/>
      </dxf>
    </rfmt>
  </rrc>
  <rrc rId="5059" sId="2" ref="A1878:XFD1878" action="insertRow">
    <undo index="65535" exp="area" ref3D="1" dr="$F$1:$F$1048576" dn="Z_F75A0FC8_0A1B_4DE0_9A32_5143F6752B3E_.wvu.Cols" sId="2"/>
  </rrc>
  <rfmt sheetId="2" sqref="B1878" start="0" length="0">
    <dxf>
      <font>
        <b/>
        <sz val="12"/>
        <color rgb="FFFF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C1878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cc rId="5060" sId="2" odxf="1" dxf="1">
    <nc r="D1878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odxf>
    <n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ndxf>
  </rcc>
  <rfmt sheetId="2" sqref="E1878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F1878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  <border outline="0">
        <bottom/>
      </border>
    </dxf>
  </rfmt>
  <rrc rId="5061" sId="2" ref="A1881:XFD1881" action="insertRow">
    <undo index="65535" exp="area" ref3D="1" dr="$F$1:$F$1048576" dn="Z_F75A0FC8_0A1B_4DE0_9A32_5143F6752B3E_.wvu.Cols" sId="2"/>
  </rrc>
  <rfmt sheetId="2" sqref="B1881" start="0" length="0">
    <dxf>
      <font>
        <b/>
        <sz val="12"/>
        <color rgb="FFFF0000"/>
        <name val="MS Sans Serif"/>
      </font>
      <fill>
        <patternFill>
          <bgColor theme="4" tint="0.59999389629810485"/>
        </patternFill>
      </fill>
    </dxf>
  </rfmt>
  <rfmt sheetId="2" sqref="C1881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</dxf>
  </rfmt>
  <rcc rId="5062" sId="2" odxf="1" dxf="1">
    <nc r="D1881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</ndxf>
  </rcc>
  <rfmt sheetId="2" sqref="E1881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</dxf>
  </rfmt>
  <rfmt sheetId="2" sqref="F1881" start="0" length="0">
    <dxf>
      <fill>
        <patternFill patternType="solid">
          <bgColor theme="4" tint="0.59999389629810485"/>
        </patternFill>
      </fill>
    </dxf>
  </rfmt>
  <rfmt sheetId="2" sqref="H1881" start="0" length="0">
    <dxf>
      <numFmt numFmtId="0" formatCode="General"/>
    </dxf>
  </rfmt>
  <rcc rId="5063" sId="2">
    <nc r="J1881" t="inlineStr">
      <is>
        <t/>
      </is>
    </nc>
  </rcc>
  <rcc rId="5064" sId="2">
    <nc r="K1881" t="inlineStr">
      <is>
        <t/>
      </is>
    </nc>
  </rcc>
  <rfmt sheetId="2" sqref="L1881" start="0" length="0">
    <dxf>
      <numFmt numFmtId="19" formatCode="dd/mm/yyyy"/>
    </dxf>
  </rfmt>
  <rrc rId="5065" sId="2" ref="A1884:XFD1884" action="insertRow">
    <undo index="65535" exp="area" ref3D="1" dr="$F$1:$F$1048576" dn="Z_F75A0FC8_0A1B_4DE0_9A32_5143F6752B3E_.wvu.Cols" sId="2"/>
  </rrc>
  <rfmt sheetId="2" sqref="B1884" start="0" length="0">
    <dxf>
      <font>
        <b/>
        <sz val="12"/>
        <color rgb="FFFF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C1884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cc rId="5066" sId="2" odxf="1" dxf="1">
    <nc r="D1884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odxf>
    <n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ndxf>
  </rcc>
  <rfmt sheetId="2" sqref="E1884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F1884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  <border outline="0">
        <bottom/>
      </border>
    </dxf>
  </rfmt>
  <rrc rId="5067" sId="2" ref="A1886:XFD1886" action="insertRow">
    <undo index="65535" exp="area" ref3D="1" dr="$F$1:$F$1048576" dn="Z_F75A0FC8_0A1B_4DE0_9A32_5143F6752B3E_.wvu.Cols" sId="2"/>
  </rrc>
  <rfmt sheetId="2" sqref="B1886" start="0" length="0">
    <dxf>
      <font>
        <b/>
        <sz val="12"/>
        <color rgb="FFFF0000"/>
        <name val="MS Sans Serif"/>
      </font>
      <fill>
        <patternFill>
          <bgColor theme="4" tint="0.59999389629810485"/>
        </patternFill>
      </fill>
    </dxf>
  </rfmt>
  <rfmt sheetId="2" sqref="C1886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</dxf>
  </rfmt>
  <rcc rId="5068" sId="2" odxf="1" dxf="1">
    <nc r="D1886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</ndxf>
  </rcc>
  <rfmt sheetId="2" sqref="E1886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</dxf>
  </rfmt>
  <rfmt sheetId="2" sqref="F1886" start="0" length="0">
    <dxf>
      <fill>
        <patternFill patternType="solid">
          <bgColor theme="4" tint="0.59999389629810485"/>
        </patternFill>
      </fill>
    </dxf>
  </rfmt>
  <rfmt sheetId="2" sqref="H1886" start="0" length="0">
    <dxf>
      <numFmt numFmtId="0" formatCode="General"/>
    </dxf>
  </rfmt>
  <rcc rId="5069" sId="2">
    <nc r="J1886" t="inlineStr">
      <is>
        <t/>
      </is>
    </nc>
  </rcc>
  <rcc rId="5070" sId="2">
    <nc r="K1886" t="inlineStr">
      <is>
        <t/>
      </is>
    </nc>
  </rcc>
  <rfmt sheetId="2" sqref="L1886" start="0" length="0">
    <dxf>
      <numFmt numFmtId="19" formatCode="dd/mm/yyyy"/>
    </dxf>
  </rfmt>
  <rrc rId="5071" sId="2" ref="A1891:XFD1892" action="insertRow">
    <undo index="65535" exp="area" ref3D="1" dr="$F$1:$F$1048576" dn="Z_F75A0FC8_0A1B_4DE0_9A32_5143F6752B3E_.wvu.Cols" sId="2"/>
  </rrc>
  <rm rId="5072" sheetId="2" source="A1887:XFD1888" destination="A1891:XFD1892" sourceSheetId="2">
    <rfmt sheetId="2" xfDxf="1" sqref="A1891:XFD1891" start="0" length="0">
      <dxf>
        <alignment horizontal="center" vertical="center"/>
      </dxf>
    </rfmt>
    <rfmt sheetId="2" xfDxf="1" sqref="A1892:XFD1892" start="0" length="0">
      <dxf>
        <alignment horizontal="center" vertical="center"/>
      </dxf>
    </rfmt>
    <rfmt sheetId="2" sqref="A1891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91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891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D1891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E1891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F1891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891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891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91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91" start="0" length="0">
      <dxf>
        <numFmt numFmtId="167" formatCode="dd\.mm\.yyyy;@"/>
      </dxf>
    </rfmt>
    <rfmt sheetId="2" sqref="A1892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92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892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D1892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E1892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F189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892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89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9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92" start="0" length="0">
      <dxf>
        <numFmt numFmtId="167" formatCode="dd\.mm\.yyyy;@"/>
      </dxf>
    </rfmt>
  </rm>
  <rrc rId="5073" sId="2" ref="A1887:XFD1887" action="deleteRow">
    <undo index="65535" exp="area" ref3D="1" dr="$F$1:$F$1048576" dn="Z_F75A0FC8_0A1B_4DE0_9A32_5143F6752B3E_.wvu.Cols" sId="2"/>
    <rfmt sheetId="2" xfDxf="1" sqref="A1887:XFD1887" start="0" length="0">
      <dxf>
        <alignment horizontal="center" vertical="center"/>
      </dxf>
    </rfmt>
    <rfmt sheetId="2" sqref="A1887" start="0" length="0">
      <dxf>
        <alignment horizontal="general" vertical="bottom"/>
      </dxf>
    </rfmt>
    <rfmt sheetId="2" sqref="B1887" start="0" length="0">
      <dxf>
        <font>
          <sz val="10"/>
          <color auto="1"/>
          <name val="MS Sans Serif"/>
          <family val="2"/>
          <scheme val="none"/>
        </font>
      </dxf>
    </rfmt>
    <rfmt sheetId="2" sqref="C1887" start="0" length="0">
      <dxf>
        <alignment horizontal="general" vertical="bottom"/>
      </dxf>
    </rfmt>
    <rfmt sheetId="2" sqref="D1887" start="0" length="0">
      <dxf>
        <alignment horizontal="general" vertical="bottom"/>
      </dxf>
    </rfmt>
    <rfmt sheetId="2" sqref="E1887" start="0" length="0">
      <dxf>
        <font>
          <sz val="10"/>
          <color auto="1"/>
          <name val="MS Sans Serif"/>
          <family val="2"/>
          <scheme val="none"/>
        </font>
      </dxf>
    </rfmt>
    <rfmt sheetId="2" sqref="F1887" start="0" length="0">
      <dxf>
        <font>
          <sz val="10"/>
          <color auto="1"/>
          <name val="MS Sans Serif"/>
          <family val="2"/>
          <scheme val="none"/>
        </font>
      </dxf>
    </rfmt>
    <rfmt sheetId="2" sqref="G1887" start="0" length="0">
      <dxf>
        <font>
          <sz val="10"/>
          <color auto="1"/>
          <name val="MS Sans Serif"/>
          <family val="2"/>
          <scheme val="none"/>
        </font>
      </dxf>
    </rfmt>
    <rfmt sheetId="2" sqref="H1887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87" start="0" length="0">
      <dxf>
        <numFmt numFmtId="167" formatCode="dd\.mm\.yyyy;@"/>
      </dxf>
    </rfmt>
  </rrc>
  <rrc rId="5074" sId="2" ref="A1887:XFD1887" action="deleteRow">
    <undo index="65535" exp="area" ref3D="1" dr="$F$1:$F$1048576" dn="Z_F75A0FC8_0A1B_4DE0_9A32_5143F6752B3E_.wvu.Cols" sId="2"/>
    <rfmt sheetId="2" xfDxf="1" sqref="A1887:XFD1887" start="0" length="0">
      <dxf>
        <alignment horizontal="center" vertical="center"/>
      </dxf>
    </rfmt>
    <rfmt sheetId="2" sqref="A1887" start="0" length="0">
      <dxf>
        <alignment horizontal="general" vertical="bottom"/>
      </dxf>
    </rfmt>
    <rfmt sheetId="2" sqref="B1887" start="0" length="0">
      <dxf>
        <font>
          <sz val="10"/>
          <color auto="1"/>
          <name val="MS Sans Serif"/>
          <family val="2"/>
          <scheme val="none"/>
        </font>
      </dxf>
    </rfmt>
    <rfmt sheetId="2" sqref="C1887" start="0" length="0">
      <dxf>
        <alignment horizontal="general" vertical="bottom"/>
      </dxf>
    </rfmt>
    <rfmt sheetId="2" sqref="D1887" start="0" length="0">
      <dxf>
        <alignment horizontal="general" vertical="bottom"/>
      </dxf>
    </rfmt>
    <rfmt sheetId="2" sqref="E1887" start="0" length="0">
      <dxf>
        <font>
          <sz val="10"/>
          <color auto="1"/>
          <name val="MS Sans Serif"/>
          <family val="2"/>
          <scheme val="none"/>
        </font>
      </dxf>
    </rfmt>
    <rfmt sheetId="2" sqref="F1887" start="0" length="0">
      <dxf>
        <font>
          <sz val="10"/>
          <color auto="1"/>
          <name val="MS Sans Serif"/>
          <family val="2"/>
          <scheme val="none"/>
        </font>
      </dxf>
    </rfmt>
    <rfmt sheetId="2" sqref="G1887" start="0" length="0">
      <dxf>
        <font>
          <sz val="10"/>
          <color auto="1"/>
          <name val="MS Sans Serif"/>
          <family val="2"/>
          <scheme val="none"/>
        </font>
      </dxf>
    </rfmt>
    <rfmt sheetId="2" sqref="H1887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87" start="0" length="0">
      <dxf>
        <numFmt numFmtId="167" formatCode="dd\.mm\.yyyy;@"/>
      </dxf>
    </rfmt>
  </rrc>
  <rrc rId="5075" sId="2" ref="A1889:XFD1889" action="insertRow">
    <undo index="65535" exp="area" ref3D="1" dr="$F$1:$F$1048576" dn="Z_F75A0FC8_0A1B_4DE0_9A32_5143F6752B3E_.wvu.Cols" sId="2"/>
  </rrc>
  <rfmt sheetId="2" sqref="B1889" start="0" length="0">
    <dxf>
      <font>
        <b/>
        <sz val="12"/>
        <color rgb="FFFF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C1889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cc rId="5076" sId="2" odxf="1" dxf="1">
    <nc r="D1889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odxf>
    <n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ndxf>
  </rcc>
  <rfmt sheetId="2" sqref="E1889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F1889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  <border outline="0">
        <bottom/>
      </border>
    </dxf>
  </rfmt>
  <rrc rId="5077" sId="2" ref="A1892:XFD1892" action="insertRow">
    <undo index="65535" exp="area" ref3D="1" dr="$F$1:$F$1048576" dn="Z_F75A0FC8_0A1B_4DE0_9A32_5143F6752B3E_.wvu.Cols" sId="2"/>
  </rrc>
  <rfmt sheetId="2" sqref="B1892" start="0" length="0">
    <dxf>
      <font>
        <b/>
        <sz val="12"/>
        <color rgb="FFFF0000"/>
        <name val="MS Sans Serif"/>
      </font>
      <fill>
        <patternFill>
          <bgColor theme="4" tint="0.59999389629810485"/>
        </patternFill>
      </fill>
    </dxf>
  </rfmt>
  <rfmt sheetId="2" sqref="C1892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</dxf>
  </rfmt>
  <rcc rId="5078" sId="2" odxf="1" dxf="1">
    <nc r="D1892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</ndxf>
  </rcc>
  <rfmt sheetId="2" sqref="E1892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</dxf>
  </rfmt>
  <rfmt sheetId="2" sqref="F1892" start="0" length="0">
    <dxf>
      <fill>
        <patternFill patternType="solid">
          <bgColor theme="4" tint="0.59999389629810485"/>
        </patternFill>
      </fill>
    </dxf>
  </rfmt>
  <rfmt sheetId="2" sqref="H1892" start="0" length="0">
    <dxf>
      <numFmt numFmtId="0" formatCode="General"/>
    </dxf>
  </rfmt>
  <rcc rId="5079" sId="2">
    <nc r="J1892" t="inlineStr">
      <is>
        <t/>
      </is>
    </nc>
  </rcc>
  <rcc rId="5080" sId="2">
    <nc r="K1892" t="inlineStr">
      <is>
        <t/>
      </is>
    </nc>
  </rcc>
  <rfmt sheetId="2" sqref="L1892" start="0" length="0">
    <dxf>
      <numFmt numFmtId="19" formatCode="dd/mm/yyyy"/>
    </dxf>
  </rfmt>
  <rcc rId="5081" sId="2">
    <nc r="G1872">
      <f>IFERROR(IF(ISERROR(SEARCH("dfgg",$B1871)),IF(H1872="",G1871+ROUNDUP(VLOOKUP(D1872,Feuil2!$B$2:$C$251,2,FALSE)*6,0)/6/24,G1871+ROUNDUP(VLOOKUP(D1872,Feuil2!$B$2:$C$251,2,FALSE)*6,0)/6/24+$I$1),G1871+(11/12/24)),"")</f>
    </nc>
  </rcc>
  <rcc rId="5082" sId="2">
    <nc r="G1873">
      <f>IFERROR(IF(ISERROR(SEARCH("dfgg",$B1872)),IF(H1873="",G1872+ROUNDUP(VLOOKUP(D1873,Feuil2!$B$2:$C$251,2,FALSE)*6,0)/6/24,G1872+ROUNDUP(VLOOKUP(D1873,Feuil2!$B$2:$C$251,2,FALSE)*6,0)/6/24+$I$1),G1872+(11/12/24)),"")</f>
    </nc>
  </rcc>
  <rcc rId="5083" sId="2">
    <nc r="G1874">
      <f>IFERROR(IF(ISERROR(SEARCH("dfgg",$B1873)),IF(H1874="",G1873+ROUNDUP(VLOOKUP(D1874,Feuil2!$B$2:$C$251,2,FALSE)*6,0)/6/24,G1873+ROUNDUP(VLOOKUP(D1874,Feuil2!$B$2:$C$251,2,FALSE)*6,0)/6/24+$I$1),G1873+(11/12/24)),"")</f>
    </nc>
  </rcc>
  <rcc rId="5084" sId="2">
    <nc r="G1875">
      <f>IFERROR(IF(ISERROR(SEARCH("dfgg",$B1874)),IF(H1875="",G1874+ROUNDUP(VLOOKUP(D1875,Feuil2!$B$2:$C$251,2,FALSE)*6,0)/6/24,G1874+ROUNDUP(VLOOKUP(D1875,Feuil2!$B$2:$C$251,2,FALSE)*6,0)/6/24+$I$1),G1874+(11/12/24)),"")</f>
    </nc>
  </rcc>
  <rcc rId="5085" sId="2">
    <nc r="G1876">
      <f>IFERROR(IF(ISERROR(SEARCH("dfgg",$B1875)),IF(H1876="",G1875+ROUNDUP(VLOOKUP(D1876,Feuil2!$B$2:$C$251,2,FALSE)*6,0)/6/24,G1875+ROUNDUP(VLOOKUP(D1876,Feuil2!$B$2:$C$251,2,FALSE)*6,0)/6/24+$I$1),G1875+(11/12/24)),"")</f>
    </nc>
  </rcc>
  <rcc rId="5086" sId="2">
    <nc r="G1877">
      <f>IFERROR(IF(ISERROR(SEARCH("dfgg",$B1876)),IF(H1877="",G1876+ROUNDUP(VLOOKUP(D1877,Feuil2!$B$2:$C$251,2,FALSE)*6,0)/6/24,G1876+ROUNDUP(VLOOKUP(D1877,Feuil2!$B$2:$C$251,2,FALSE)*6,0)/6/24+$I$1),G1876+(11/12/24)),"")</f>
    </nc>
  </rcc>
  <rcc rId="5087" sId="2">
    <nc r="G1878">
      <f>IFERROR(IF(ISERROR(SEARCH("dfgg",$B1877)),IF(H1878="",G1877+ROUNDUP(VLOOKUP(D1878,Feuil2!$B$2:$C$251,2,FALSE)*6,0)/6/24,G1877+ROUNDUP(VLOOKUP(D1878,Feuil2!$B$2:$C$251,2,FALSE)*6,0)/6/24+$I$1),G1877+(11/12/24)),"")</f>
    </nc>
  </rcc>
  <rcc rId="5088" sId="2">
    <nc r="G1879">
      <f>IFERROR(IF(ISERROR(SEARCH("dfgg",$B1878)),IF(H1879="",G1878+ROUNDUP(VLOOKUP(D1879,Feuil2!$B$2:$C$251,2,FALSE)*6,0)/6/24,G1878+ROUNDUP(VLOOKUP(D1879,Feuil2!$B$2:$C$251,2,FALSE)*6,0)/6/24+$I$1),G1878+(11/12/24)),"")</f>
    </nc>
  </rcc>
  <rcc rId="5089" sId="2">
    <nc r="G1880">
      <f>IFERROR(IF(ISERROR(SEARCH("dfgg",$B1879)),IF(H1880="",G1879+ROUNDUP(VLOOKUP(D1880,Feuil2!$B$2:$C$251,2,FALSE)*6,0)/6/24,G1879+ROUNDUP(VLOOKUP(D1880,Feuil2!$B$2:$C$251,2,FALSE)*6,0)/6/24+$I$1),G1879+(11/12/24)),"")</f>
    </nc>
  </rcc>
  <rcc rId="5090" sId="2">
    <nc r="G1888">
      <f>IFERROR(IF(ISERROR(SEARCH("dfgg",$B1887)),IF(H1888="",G1887+ROUNDUP(VLOOKUP(D1888,Feuil2!$B$2:$C$251,2,FALSE)*6,0)/6/24,G1887+ROUNDUP(VLOOKUP(D1888,Feuil2!$B$2:$C$251,2,FALSE)*6,0)/6/24+$I$1),G1887+(11/12/24)),"")</f>
    </nc>
  </rcc>
  <rcc rId="5091" sId="2">
    <nc r="G1889">
      <f>IFERROR(IF(ISERROR(SEARCH("dfgg",$B1888)),IF(H1889="",G1888+ROUNDUP(VLOOKUP(D1889,Feuil2!$B$2:$C$251,2,FALSE)*6,0)/6/24,G1888+ROUNDUP(VLOOKUP(D1889,Feuil2!$B$2:$C$251,2,FALSE)*6,0)/6/24+$I$1),G1888+(11/12/24)),"")</f>
    </nc>
  </rcc>
  <rcc rId="5092" sId="2">
    <nc r="G1890">
      <f>IFERROR(IF(ISERROR(SEARCH("dfgg",$B1889)),IF(H1890="",G1889+ROUNDUP(VLOOKUP(D1890,Feuil2!$B$2:$C$251,2,FALSE)*6,0)/6/24,G1889+ROUNDUP(VLOOKUP(D1890,Feuil2!$B$2:$C$251,2,FALSE)*6,0)/6/24+$I$1),G1889+(11/12/24)),"")</f>
    </nc>
  </rcc>
  <rcc rId="5093" sId="2">
    <nc r="G1891">
      <f>IFERROR(IF(ISERROR(SEARCH("dfgg",$B1890)),IF(H1891="",G1890+ROUNDUP(VLOOKUP(D1891,Feuil2!$B$2:$C$251,2,FALSE)*6,0)/6/24,G1890+ROUNDUP(VLOOKUP(D1891,Feuil2!$B$2:$C$251,2,FALSE)*6,0)/6/24+$I$1),G1890+(11/12/24)),"")</f>
    </nc>
  </rcc>
  <rcc rId="5094" sId="2">
    <nc r="G1892">
      <f>IFERROR(IF(ISERROR(SEARCH("dfgg",$B1891)),IF(H1892="",G1891+ROUNDUP(VLOOKUP(D1892,Feuil2!$B$2:$C$251,2,FALSE)*6,0)/6/24,G1891+ROUNDUP(VLOOKUP(D1892,Feuil2!$B$2:$C$251,2,FALSE)*6,0)/6/24+$I$1),G1891+(11/12/24)),"")</f>
    </nc>
  </rcc>
  <rcc rId="5095" sId="2">
    <nc r="G1893">
      <f>IFERROR(IF(ISERROR(SEARCH("dfgg",$B1892)),IF(H1893="",G1892+ROUNDUP(VLOOKUP(D1893,Feuil2!$B$2:$C$251,2,FALSE)*6,0)/6/24,G1892+ROUNDUP(VLOOKUP(D1893,Feuil2!$B$2:$C$251,2,FALSE)*6,0)/6/24+$I$1),G1892+(11/12/24)),"")</f>
    </nc>
  </rcc>
  <rcc rId="5096" sId="2">
    <nc r="G1894">
      <f>IFERROR(IF(ISERROR(SEARCH("dfgg",$B1893)),IF(H1894="",G1893+ROUNDUP(VLOOKUP(D1894,Feuil2!$B$2:$C$251,2,FALSE)*6,0)/6/24,G1893+ROUNDUP(VLOOKUP(D1894,Feuil2!$B$2:$C$251,2,FALSE)*6,0)/6/24+$I$1),G1893+(11/12/24)),"")</f>
    </nc>
  </rcc>
  <rfmt sheetId="2" sqref="A1900" start="0" length="0">
    <dxf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097" sId="2" odxf="1" dxf="1">
    <nc r="B1900" t="inlineStr">
      <is>
        <t>SCE Gout Caramel C11 PALL/0357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5098" sId="2" odxf="1" dxf="1">
    <nc r="C1900">
      <v>3420802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5099" sId="2" odxf="1" dxf="1">
    <nc r="D1900">
      <v>22000048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5100" sId="2" odxf="1" dxf="1">
    <nc r="E1900">
      <v>1450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900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00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00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00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01" start="0" length="0">
    <dxf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101" sId="2" odxf="1" dxf="1">
    <nc r="B1901" t="inlineStr">
      <is>
        <t>SCE Gout Caramel C11 PALL/0357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5102" sId="2" odxf="1" dxf="1">
    <nc r="C1901">
      <v>3420804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5103" sId="2" odxf="1" dxf="1">
    <nc r="D1901">
      <v>22000048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5104" sId="2" odxf="1" dxf="1">
    <nc r="E1901">
      <v>1450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901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01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01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01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02" start="0" length="0">
    <dxf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105" sId="2" odxf="1" dxf="1">
    <nc r="B1902" t="inlineStr">
      <is>
        <t>SCE Gout Caramel C11 PALL/0357</t>
      </is>
    </nc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5106" sId="2" odxf="1" dxf="1">
    <nc r="C1902">
      <v>3420805</v>
    </nc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5107" sId="2" odxf="1" dxf="1">
    <nc r="D1902">
      <v>22000048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5108" sId="2" odxf="1" dxf="1">
    <nc r="E1902">
      <v>1450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902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02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02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02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5109" sId="2" ref="A1886:XFD1888" action="insertRow">
    <undo index="65535" exp="area" ref3D="1" dr="$F$1:$F$1048576" dn="Z_F75A0FC8_0A1B_4DE0_9A32_5143F6752B3E_.wvu.Cols" sId="2"/>
  </rrc>
  <rm rId="5110" sheetId="2" source="A1903:XFD1905" destination="A1886:XFD1888" sourceSheetId="2">
    <rfmt sheetId="2" xfDxf="1" sqref="A1886:XFD1886" start="0" length="0">
      <dxf>
        <alignment horizontal="center" vertical="center"/>
      </dxf>
    </rfmt>
    <rfmt sheetId="2" xfDxf="1" sqref="A1887:XFD1887" start="0" length="0">
      <dxf>
        <alignment horizontal="center" vertical="center"/>
      </dxf>
    </rfmt>
    <rfmt sheetId="2" xfDxf="1" sqref="A1888:XFD1888" start="0" length="0">
      <dxf>
        <alignment horizontal="center" vertical="center"/>
      </dxf>
    </rfmt>
    <rfmt sheetId="2" sqref="A1886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86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886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D1886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E1886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F188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886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88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86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86" start="0" length="0">
      <dxf>
        <numFmt numFmtId="167" formatCode="dd\.mm\.yyyy;@"/>
      </dxf>
    </rfmt>
    <rfmt sheetId="2" sqref="A1887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87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887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D1887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E1887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F188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887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88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87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87" start="0" length="0">
      <dxf>
        <numFmt numFmtId="167" formatCode="dd\.mm\.yyyy;@"/>
      </dxf>
    </rfmt>
    <rfmt sheetId="2" sqref="A1888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88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88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D188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E188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F188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888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88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88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88" start="0" length="0">
      <dxf>
        <numFmt numFmtId="167" formatCode="dd\.mm\.yyyy;@"/>
      </dxf>
    </rfmt>
  </rm>
  <rrc rId="5111" sId="2" ref="A1903:XFD1903" action="deleteRow">
    <undo index="65535" exp="area" ref3D="1" dr="$F$1:$F$1048576" dn="Z_F75A0FC8_0A1B_4DE0_9A32_5143F6752B3E_.wvu.Cols" sId="2"/>
    <rfmt sheetId="2" xfDxf="1" sqref="A1903:XFD1903" start="0" length="0">
      <dxf>
        <alignment horizontal="center" vertical="center"/>
      </dxf>
    </rfmt>
    <rfmt sheetId="2" sqref="A1903" start="0" length="0">
      <dxf>
        <alignment horizontal="general" vertical="bottom"/>
      </dxf>
    </rfmt>
    <rfmt sheetId="2" sqref="B1903" start="0" length="0">
      <dxf>
        <font>
          <sz val="10"/>
          <color auto="1"/>
          <name val="MS Sans Serif"/>
          <family val="2"/>
          <scheme val="none"/>
        </font>
      </dxf>
    </rfmt>
    <rfmt sheetId="2" sqref="C1903" start="0" length="0">
      <dxf>
        <alignment horizontal="general" vertical="bottom"/>
      </dxf>
    </rfmt>
    <rfmt sheetId="2" sqref="D1903" start="0" length="0">
      <dxf>
        <alignment horizontal="general" vertical="bottom"/>
      </dxf>
    </rfmt>
    <rfmt sheetId="2" sqref="E1903" start="0" length="0">
      <dxf>
        <font>
          <sz val="10"/>
          <color auto="1"/>
          <name val="MS Sans Serif"/>
          <family val="2"/>
          <scheme val="none"/>
        </font>
      </dxf>
    </rfmt>
    <rfmt sheetId="2" sqref="F1903" start="0" length="0">
      <dxf>
        <font>
          <sz val="10"/>
          <color auto="1"/>
          <name val="MS Sans Serif"/>
          <family val="2"/>
          <scheme val="none"/>
        </font>
      </dxf>
    </rfmt>
    <rfmt sheetId="2" sqref="G1903" start="0" length="0">
      <dxf>
        <font>
          <sz val="10"/>
          <color auto="1"/>
          <name val="MS Sans Serif"/>
          <family val="2"/>
          <scheme val="none"/>
        </font>
      </dxf>
    </rfmt>
    <rfmt sheetId="2" sqref="H1903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903" start="0" length="0">
      <dxf>
        <numFmt numFmtId="167" formatCode="dd\.mm\.yyyy;@"/>
      </dxf>
    </rfmt>
  </rrc>
  <rrc rId="5112" sId="2" ref="A1903:XFD1903" action="deleteRow">
    <undo index="65535" exp="area" ref3D="1" dr="$F$1:$F$1048576" dn="Z_F75A0FC8_0A1B_4DE0_9A32_5143F6752B3E_.wvu.Cols" sId="2"/>
    <rfmt sheetId="2" xfDxf="1" sqref="A1903:XFD1903" start="0" length="0">
      <dxf>
        <alignment horizontal="center" vertical="center"/>
      </dxf>
    </rfmt>
    <rfmt sheetId="2" sqref="A1903" start="0" length="0">
      <dxf>
        <alignment horizontal="general" vertical="bottom"/>
      </dxf>
    </rfmt>
    <rfmt sheetId="2" sqref="B1903" start="0" length="0">
      <dxf>
        <font>
          <sz val="10"/>
          <color auto="1"/>
          <name val="MS Sans Serif"/>
          <family val="2"/>
          <scheme val="none"/>
        </font>
      </dxf>
    </rfmt>
    <rfmt sheetId="2" sqref="C1903" start="0" length="0">
      <dxf>
        <alignment horizontal="general" vertical="bottom"/>
      </dxf>
    </rfmt>
    <rfmt sheetId="2" sqref="D1903" start="0" length="0">
      <dxf>
        <alignment horizontal="general" vertical="bottom"/>
      </dxf>
    </rfmt>
    <rfmt sheetId="2" sqref="E1903" start="0" length="0">
      <dxf>
        <font>
          <sz val="10"/>
          <color auto="1"/>
          <name val="MS Sans Serif"/>
          <family val="2"/>
          <scheme val="none"/>
        </font>
      </dxf>
    </rfmt>
    <rfmt sheetId="2" sqref="F1903" start="0" length="0">
      <dxf>
        <font>
          <sz val="10"/>
          <color auto="1"/>
          <name val="MS Sans Serif"/>
          <family val="2"/>
          <scheme val="none"/>
        </font>
      </dxf>
    </rfmt>
    <rfmt sheetId="2" sqref="G1903" start="0" length="0">
      <dxf>
        <font>
          <sz val="10"/>
          <color auto="1"/>
          <name val="MS Sans Serif"/>
          <family val="2"/>
          <scheme val="none"/>
        </font>
      </dxf>
    </rfmt>
    <rfmt sheetId="2" sqref="H1903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903" start="0" length="0">
      <dxf>
        <numFmt numFmtId="167" formatCode="dd\.mm\.yyyy;@"/>
      </dxf>
    </rfmt>
  </rrc>
  <rrc rId="5113" sId="2" ref="A1903:XFD1903" action="deleteRow">
    <undo index="65535" exp="area" ref3D="1" dr="$F$1:$F$1048576" dn="Z_F75A0FC8_0A1B_4DE0_9A32_5143F6752B3E_.wvu.Cols" sId="2"/>
    <rfmt sheetId="2" xfDxf="1" sqref="A1903:XFD1903" start="0" length="0">
      <dxf>
        <alignment horizontal="center" vertical="center"/>
      </dxf>
    </rfmt>
    <rfmt sheetId="2" sqref="A1903" start="0" length="0">
      <dxf>
        <alignment horizontal="general" vertical="bottom"/>
      </dxf>
    </rfmt>
    <rfmt sheetId="2" sqref="B1903" start="0" length="0">
      <dxf>
        <font>
          <sz val="10"/>
          <color auto="1"/>
          <name val="MS Sans Serif"/>
          <family val="2"/>
          <scheme val="none"/>
        </font>
      </dxf>
    </rfmt>
    <rfmt sheetId="2" sqref="C1903" start="0" length="0">
      <dxf>
        <alignment horizontal="general" vertical="bottom"/>
      </dxf>
    </rfmt>
    <rfmt sheetId="2" sqref="D1903" start="0" length="0">
      <dxf>
        <alignment horizontal="general" vertical="bottom"/>
      </dxf>
    </rfmt>
    <rfmt sheetId="2" sqref="E1903" start="0" length="0">
      <dxf>
        <font>
          <sz val="10"/>
          <color auto="1"/>
          <name val="MS Sans Serif"/>
          <family val="2"/>
          <scheme val="none"/>
        </font>
      </dxf>
    </rfmt>
    <rfmt sheetId="2" sqref="F1903" start="0" length="0">
      <dxf>
        <font>
          <sz val="10"/>
          <color auto="1"/>
          <name val="MS Sans Serif"/>
          <family val="2"/>
          <scheme val="none"/>
        </font>
      </dxf>
    </rfmt>
    <rfmt sheetId="2" sqref="G1903" start="0" length="0">
      <dxf>
        <font>
          <sz val="10"/>
          <color auto="1"/>
          <name val="MS Sans Serif"/>
          <family val="2"/>
          <scheme val="none"/>
        </font>
      </dxf>
    </rfmt>
    <rfmt sheetId="2" sqref="H1903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903" start="0" length="0">
      <dxf>
        <numFmt numFmtId="167" formatCode="dd\.mm\.yyyy;@"/>
      </dxf>
    </rfmt>
  </rrc>
  <rrc rId="5114" sId="2" ref="A1886:XFD1886" action="insertRow">
    <undo index="65535" exp="area" ref3D="1" dr="$F$1:$F$1048576" dn="Z_F75A0FC8_0A1B_4DE0_9A32_5143F6752B3E_.wvu.Cols" sId="2"/>
  </rrc>
  <rfmt sheetId="2" sqref="B1886" start="0" length="0">
    <dxf>
      <font>
        <b/>
        <sz val="12"/>
        <color rgb="FFFF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C1886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cc rId="5115" sId="2" odxf="1" dxf="1">
    <nc r="D1886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odxf>
    <n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ndxf>
  </rcc>
  <rfmt sheetId="2" sqref="E1886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F1886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  <border outline="0">
        <bottom/>
      </border>
    </dxf>
  </rfmt>
  <rcc rId="5116" sId="2">
    <nc r="G1881">
      <f>IFERROR(IF(ISERROR(SEARCH("dfgg",$B1880)),IF(H1881="",G1880+ROUNDUP(VLOOKUP(D1881,Feuil2!$B$2:$C$251,2,FALSE)*6,0)/6/24,G1880+ROUNDUP(VLOOKUP(D1881,Feuil2!$B$2:$C$251,2,FALSE)*6,0)/6/24+$I$1),G1880+(11/12/24)),"")</f>
    </nc>
  </rcc>
  <rcc rId="5117" sId="2">
    <nc r="G1882">
      <f>IFERROR(IF(ISERROR(SEARCH("dfgg",$B1881)),IF(H1882="",G1881+ROUNDUP(VLOOKUP(D1882,Feuil2!$B$2:$C$251,2,FALSE)*6,0)/6/24,G1881+ROUNDUP(VLOOKUP(D1882,Feuil2!$B$2:$C$251,2,FALSE)*6,0)/6/24+$I$1),G1881+(11/12/24)),"")</f>
    </nc>
  </rcc>
  <rcc rId="5118" sId="2">
    <nc r="G1883">
      <f>IFERROR(IF(ISERROR(SEARCH("dfgg",$B1882)),IF(H1883="",G1882+ROUNDUP(VLOOKUP(D1883,Feuil2!$B$2:$C$251,2,FALSE)*6,0)/6/24,G1882+ROUNDUP(VLOOKUP(D1883,Feuil2!$B$2:$C$251,2,FALSE)*6,0)/6/24+$I$1),G1882+(11/12/24)),"")</f>
    </nc>
  </rcc>
  <rcc rId="5119" sId="2">
    <nc r="G1884">
      <f>IFERROR(IF(ISERROR(SEARCH("dfgg",$B1883)),IF(H1884="",G1883+ROUNDUP(VLOOKUP(D1884,Feuil2!$B$2:$C$251,2,FALSE)*6,0)/6/24,G1883+ROUNDUP(VLOOKUP(D1884,Feuil2!$B$2:$C$251,2,FALSE)*6,0)/6/24+$I$1),G1883+(11/12/24)),"")</f>
    </nc>
  </rcc>
  <rcc rId="5120" sId="2">
    <nc r="G1885">
      <f>IFERROR(IF(ISERROR(SEARCH("dfgg",$B1884)),IF(H1885="",G1884+ROUNDUP(VLOOKUP(D1885,Feuil2!$B$2:$C$251,2,FALSE)*6,0)/6/24,G1884+ROUNDUP(VLOOKUP(D1885,Feuil2!$B$2:$C$251,2,FALSE)*6,0)/6/24+$I$1),G1884+(11/12/24)),"")</f>
    </nc>
  </rcc>
  <rcc rId="5121" sId="2">
    <nc r="G1886">
      <f>IFERROR(IF(ISERROR(SEARCH("dfgg",$B1885)),IF(H1886="",G1885+ROUNDUP(VLOOKUP(D1886,Feuil2!$B$2:$C$251,2,FALSE)*6,0)/6/24,G1885+ROUNDUP(VLOOKUP(D1886,Feuil2!$B$2:$C$251,2,FALSE)*6,0)/6/24+$I$1),G1885+(11/12/24)),"")</f>
    </nc>
  </rcc>
  <rcc rId="5122" sId="2">
    <nc r="G1887">
      <f>IFERROR(IF(ISERROR(SEARCH("dfgg",$B1886)),IF(H1887="",G1886+ROUNDUP(VLOOKUP(D1887,Feuil2!$B$2:$C$251,2,FALSE)*6,0)/6/24,G1886+ROUNDUP(VLOOKUP(D1887,Feuil2!$B$2:$C$251,2,FALSE)*6,0)/6/24+$I$1),G1886+(11/12/24)),"")</f>
    </nc>
  </rcc>
  <rcc rId="5123" sId="2">
    <nc r="G1888">
      <f>IFERROR(IF(ISERROR(SEARCH("dfgg",$B1887)),IF(H1888="",G1887+ROUNDUP(VLOOKUP(D1888,Feuil2!$B$2:$C$251,2,FALSE)*6,0)/6/24,G1887+ROUNDUP(VLOOKUP(D1888,Feuil2!$B$2:$C$251,2,FALSE)*6,0)/6/24+$I$1),G1887+(11/12/24)),"")</f>
    </nc>
  </rcc>
  <rcc rId="5124" sId="2">
    <nc r="G1889">
      <f>IFERROR(IF(ISERROR(SEARCH("dfgg",$B1888)),IF(H1889="",G1888+ROUNDUP(VLOOKUP(D1889,Feuil2!$B$2:$C$251,2,FALSE)*6,0)/6/24,G1888+ROUNDUP(VLOOKUP(D1889,Feuil2!$B$2:$C$251,2,FALSE)*6,0)/6/24+$I$1),G1888+(11/12/24)),"")</f>
    </nc>
  </rcc>
  <rcc rId="5125" sId="2">
    <nc r="G1890">
      <f>IFERROR(IF(ISERROR(SEARCH("dfgg",$B1889)),IF(H1890="",G1889+ROUNDUP(VLOOKUP(D1890,Feuil2!$B$2:$C$251,2,FALSE)*6,0)/6/24,G1889+ROUNDUP(VLOOKUP(D1890,Feuil2!$B$2:$C$251,2,FALSE)*6,0)/6/24+$I$1),G1889+(11/12/24)),"")</f>
    </nc>
  </rcc>
  <rcc rId="5126" sId="2">
    <nc r="G1891">
      <f>IFERROR(IF(ISERROR(SEARCH("dfgg",$B1890)),IF(H1891="",G1890+ROUNDUP(VLOOKUP(D1891,Feuil2!$B$2:$C$251,2,FALSE)*6,0)/6/24,G1890+ROUNDUP(VLOOKUP(D1891,Feuil2!$B$2:$C$251,2,FALSE)*6,0)/6/24+$I$1),G1890+(11/12/24)),"")</f>
    </nc>
  </rcc>
  <rcc rId="5127" sId="2">
    <nc r="J1887" t="inlineStr">
      <is>
        <t>21.10.2019</t>
      </is>
    </nc>
  </rcc>
  <rcc rId="5128" sId="2">
    <nc r="K1887" t="inlineStr">
      <is>
        <t>DA001</t>
      </is>
    </nc>
  </rcc>
  <rcc rId="5129" sId="2">
    <nc r="J1888" t="inlineStr">
      <is>
        <t>23.09.2019</t>
      </is>
    </nc>
  </rcc>
  <rcc rId="5130" sId="2">
    <nc r="K1888" t="inlineStr">
      <is>
        <t>PL001</t>
      </is>
    </nc>
  </rcc>
  <rcc rId="5131" sId="2">
    <nc r="J1889" t="inlineStr">
      <is>
        <t>02.10.2019</t>
      </is>
    </nc>
  </rcc>
  <rcc rId="5132" sId="2">
    <nc r="K1889" t="inlineStr">
      <is>
        <t>PL001</t>
      </is>
    </nc>
  </rcc>
  <rcc rId="5133" sId="2">
    <nc r="H1887" t="inlineStr">
      <is>
        <t>1450 KG [DANGÉ]</t>
      </is>
    </nc>
  </rcc>
  <rcc rId="5134" sId="2">
    <nc r="H1888" t="inlineStr">
      <is>
        <t>250 KG [DANGÉ] / 1200 KG [PLOUÉDERN]</t>
      </is>
    </nc>
  </rcc>
  <rcc rId="5135" sId="2">
    <nc r="H1889" t="inlineStr">
      <is>
        <t>1450 KG [PLOUÉDERN]</t>
      </is>
    </nc>
  </rcc>
  <rrc rId="5136" sId="2" ref="A1869:XFD1869" action="insertRow">
    <undo index="65535" exp="area" ref3D="1" dr="$F$1:$F$1048576" dn="Z_F75A0FC8_0A1B_4DE0_9A32_5143F6752B3E_.wvu.Cols" sId="2"/>
  </rrc>
  <rfmt sheetId="2" sqref="A1869" start="0" length="0">
    <dxf>
      <border outline="0">
        <top style="thin">
          <color indexed="64"/>
        </top>
      </border>
    </dxf>
  </rfmt>
  <rfmt sheetId="2" sqref="B1869" start="0" length="0">
    <dxf>
      <font>
        <sz val="12"/>
        <color rgb="FFFF0000"/>
        <name val="Verdana"/>
      </font>
      <fill>
        <patternFill>
          <bgColor theme="9" tint="0.59999389629810485"/>
        </patternFill>
      </fill>
      <border outline="0">
        <top style="thin">
          <color indexed="64"/>
        </top>
        <bottom/>
      </border>
    </dxf>
  </rfmt>
  <rfmt sheetId="2" sqref="C1869" start="0" length="0">
    <dxf>
      <font>
        <sz val="12"/>
        <color rgb="FF000000"/>
        <name val="Verdana"/>
      </font>
      <fill>
        <patternFill>
          <bgColor theme="9" tint="0.59999389629810485"/>
        </patternFill>
      </fill>
      <alignment wrapText="1"/>
      <border outline="0">
        <top style="thin">
          <color indexed="64"/>
        </top>
        <bottom/>
      </border>
    </dxf>
  </rfmt>
  <rfmt sheetId="2" sqref="D1869" start="0" length="0">
    <dxf>
      <font>
        <sz val="12"/>
        <color rgb="FF000000"/>
        <name val="Verdana"/>
      </font>
      <fill>
        <patternFill>
          <bgColor theme="9" tint="0.59999389629810485"/>
        </patternFill>
      </fill>
      <alignment horizontal="center" vertical="center" wrapText="1"/>
      <border outline="0">
        <top style="thin">
          <color indexed="64"/>
        </top>
        <bottom/>
      </border>
    </dxf>
  </rfmt>
  <rfmt sheetId="2" sqref="E1869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alignment wrapText="1"/>
      <border outline="0">
        <top style="thin">
          <color indexed="64"/>
        </top>
        <bottom/>
      </border>
    </dxf>
  </rfmt>
  <rfmt sheetId="2" sqref="F1869" start="0" length="0">
    <dxf>
      <font>
        <b/>
        <sz val="12"/>
        <color indexed="10"/>
        <name val="Calibri"/>
        <scheme val="minor"/>
      </font>
      <numFmt numFmtId="21" formatCode="dd\-mmm"/>
      <fill>
        <patternFill>
          <bgColor theme="9" tint="0.59999389629810485"/>
        </patternFill>
      </fill>
      <alignment wrapText="1"/>
      <border outline="0">
        <top style="thin">
          <color indexed="64"/>
        </top>
        <bottom/>
      </border>
    </dxf>
  </rfmt>
  <rfmt sheetId="2" sqref="G1869" start="0" length="0">
    <dxf>
      <font>
        <b/>
        <sz val="11"/>
        <name val="MS Sans Serif"/>
      </font>
      <fill>
        <patternFill patternType="none">
          <bgColor indexed="65"/>
        </patternFill>
      </fill>
      <border outline="0">
        <top style="thin">
          <color indexed="64"/>
        </top>
      </border>
    </dxf>
  </rfmt>
  <rfmt sheetId="2" sqref="H1869" start="0" length="0">
    <dxf>
      <numFmt numFmtId="21" formatCode="dd\-mmm"/>
      <border outline="0">
        <top style="thin">
          <color indexed="64"/>
        </top>
      </border>
    </dxf>
  </rfmt>
  <rcc rId="5137" sId="2">
    <nc r="D1869" t="inlineStr">
      <is>
        <t>PRÉPARATION DE L'ATELIER</t>
      </is>
    </nc>
  </rcc>
  <rfmt sheetId="2" sqref="A1869:XFD1869">
    <dxf>
      <alignment wrapText="1"/>
    </dxf>
  </rfmt>
  <rfmt sheetId="2" sqref="A1869:XFD1869">
    <dxf>
      <alignment wrapText="0"/>
    </dxf>
  </rfmt>
  <rfmt sheetId="2" sqref="B1869:F1869">
    <dxf>
      <fill>
        <patternFill>
          <bgColor theme="7" tint="0.59999389629810485"/>
        </patternFill>
      </fill>
    </dxf>
  </rfmt>
  <rcc rId="5138" sId="2" numFmtId="23">
    <nc r="G1869">
      <v>43717.270833333336</v>
    </nc>
  </rcc>
  <rcc rId="5139" sId="2">
    <nc r="G1871">
      <f>IFERROR(IF(ISERROR(SEARCH("dfgg",$B1870)),IF(H1871="",G1869+ROUNDUP(VLOOKUP(D1871,Feuil2!$B$2:$C$251,2,FALSE)*6,0)/6/24,G1869+ROUNDUP(VLOOKUP(D1871,Feuil2!$B$2:$C$251,2,FALSE)*6,0)/6/24+$I$1),G1869+(11/12/24)),"")</f>
    </nc>
  </rcc>
  <rcc rId="5140" sId="2">
    <nc r="H1871" t="inlineStr">
      <is>
        <t>[VAYRES]</t>
      </is>
    </nc>
  </rcc>
  <rcc rId="5141" sId="2">
    <nc r="H1875" t="inlineStr">
      <is>
        <t>[VAYRES]</t>
      </is>
    </nc>
  </rcc>
  <rcc rId="5142" sId="2">
    <nc r="H1876" t="inlineStr">
      <is>
        <t>[VAYRES]</t>
      </is>
    </nc>
  </rcc>
  <rcc rId="5143" sId="2">
    <nc r="H1878" t="inlineStr">
      <is>
        <t>[DANGÉ]</t>
      </is>
    </nc>
  </rcc>
  <rrc rId="5144" sId="2" ref="A1900:XFD1900" action="insertRow">
    <undo index="65535" exp="area" ref3D="1" dr="$F$1:$F$1048576" dn="Z_F75A0FC8_0A1B_4DE0_9A32_5143F6752B3E_.wvu.Cols" sId="2"/>
  </rrc>
  <rfmt sheetId="2" sqref="A190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00" start="0" length="0">
    <dxf>
      <font>
        <b/>
        <sz val="12"/>
        <color rgb="FFFF0000"/>
        <name val="MS Sans Serif"/>
      </font>
      <fill>
        <patternFill>
          <bgColor theme="4" tint="0.59999389629810485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2" sqref="C1900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border outline="0">
        <top style="thin">
          <color indexed="64"/>
        </top>
        <bottom style="thin">
          <color indexed="64"/>
        </bottom>
      </border>
    </dxf>
  </rfmt>
  <rcc rId="5145" sId="2" odxf="1" dxf="1">
    <nc r="D1900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top/>
        <bottom/>
      </border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  <border outline="0">
        <top style="thin">
          <color indexed="64"/>
        </top>
        <bottom style="thin">
          <color indexed="64"/>
        </bottom>
      </border>
    </ndxf>
  </rcc>
  <rfmt sheetId="2" sqref="E1900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border outline="0">
        <top style="thin">
          <color indexed="64"/>
        </top>
        <bottom style="thin">
          <color indexed="64"/>
        </bottom>
      </border>
    </dxf>
  </rfmt>
  <rfmt sheetId="2" sqref="F1900" start="0" length="0">
    <dxf>
      <fill>
        <patternFill patternType="solid">
          <bgColor theme="4" tint="0.59999389629810485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0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00" start="0" length="0">
    <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0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146" sId="2">
    <nc r="J1900" t="inlineStr">
      <is>
        <t/>
      </is>
    </nc>
  </rcc>
  <rcc rId="5147" sId="2">
    <nc r="K1900" t="inlineStr">
      <is>
        <t/>
      </is>
    </nc>
  </rcc>
  <rfmt sheetId="2" sqref="L1900" start="0" length="0">
    <dxf>
      <numFmt numFmtId="19" formatCode="dd/mm/yyyy"/>
    </dxf>
  </rfmt>
  <rrc rId="5148" sId="2" ref="A1901:XFD1901" action="deleteRow">
    <undo index="65535" exp="area" ref3D="1" dr="$F$1:$F$1048576" dn="Z_F75A0FC8_0A1B_4DE0_9A32_5143F6752B3E_.wvu.Cols" sId="2"/>
    <rfmt sheetId="2" xfDxf="1" sqref="A1901:XFD1901" start="0" length="0">
      <dxf>
        <alignment horizontal="center" vertical="center"/>
      </dxf>
    </rfmt>
    <rfmt sheetId="2" sqref="A1901" start="0" length="0">
      <dxf>
        <alignment horizontal="general" vertical="bottom"/>
      </dxf>
    </rfmt>
    <rfmt sheetId="2" sqref="B1901" start="0" length="0">
      <dxf>
        <font>
          <sz val="10"/>
          <color auto="1"/>
          <name val="MS Sans Serif"/>
          <family val="2"/>
          <scheme val="none"/>
        </font>
      </dxf>
    </rfmt>
    <rfmt sheetId="2" sqref="C1901" start="0" length="0">
      <dxf>
        <alignment horizontal="general" vertical="bottom"/>
      </dxf>
    </rfmt>
    <rfmt sheetId="2" sqref="D1901" start="0" length="0">
      <dxf>
        <alignment horizontal="general" vertical="bottom"/>
      </dxf>
    </rfmt>
    <rfmt sheetId="2" sqref="E1901" start="0" length="0">
      <dxf>
        <font>
          <sz val="10"/>
          <color auto="1"/>
          <name val="MS Sans Serif"/>
          <family val="2"/>
          <scheme val="none"/>
        </font>
      </dxf>
    </rfmt>
    <rfmt sheetId="2" sqref="F1901" start="0" length="0">
      <dxf>
        <font>
          <sz val="10"/>
          <color auto="1"/>
          <name val="MS Sans Serif"/>
          <family val="2"/>
          <scheme val="none"/>
        </font>
      </dxf>
    </rfmt>
    <rfmt sheetId="2" sqref="G1901" start="0" length="0">
      <dxf>
        <font>
          <sz val="10"/>
          <color auto="1"/>
          <name val="MS Sans Serif"/>
          <family val="2"/>
          <scheme val="none"/>
        </font>
      </dxf>
    </rfmt>
    <rfmt sheetId="2" sqref="H190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901" start="0" length="0">
      <dxf>
        <numFmt numFmtId="167" formatCode="dd\.mm\.yyyy;@"/>
      </dxf>
    </rfmt>
  </rrc>
  <rrc rId="5149" sId="2" ref="A1901:XFD1901" action="deleteRow">
    <undo index="65535" exp="area" ref3D="1" dr="$F$1:$F$1048576" dn="Z_F75A0FC8_0A1B_4DE0_9A32_5143F6752B3E_.wvu.Cols" sId="2"/>
    <rfmt sheetId="2" xfDxf="1" sqref="A1901:XFD1901" start="0" length="0">
      <dxf>
        <alignment horizontal="center" vertical="center"/>
      </dxf>
    </rfmt>
    <rfmt sheetId="2" sqref="A1901" start="0" length="0">
      <dxf>
        <alignment horizontal="general" vertical="bottom"/>
      </dxf>
    </rfmt>
    <rfmt sheetId="2" sqref="B1901" start="0" length="0">
      <dxf>
        <font>
          <sz val="10"/>
          <color auto="1"/>
          <name val="MS Sans Serif"/>
          <family val="2"/>
          <scheme val="none"/>
        </font>
      </dxf>
    </rfmt>
    <rfmt sheetId="2" sqref="C1901" start="0" length="0">
      <dxf>
        <alignment horizontal="general" vertical="bottom"/>
      </dxf>
    </rfmt>
    <rfmt sheetId="2" sqref="D1901" start="0" length="0">
      <dxf>
        <alignment horizontal="general" vertical="bottom"/>
      </dxf>
    </rfmt>
    <rfmt sheetId="2" sqref="E1901" start="0" length="0">
      <dxf>
        <font>
          <sz val="10"/>
          <color auto="1"/>
          <name val="MS Sans Serif"/>
          <family val="2"/>
          <scheme val="none"/>
        </font>
      </dxf>
    </rfmt>
    <rfmt sheetId="2" sqref="F1901" start="0" length="0">
      <dxf>
        <font>
          <sz val="10"/>
          <color auto="1"/>
          <name val="MS Sans Serif"/>
          <family val="2"/>
          <scheme val="none"/>
        </font>
      </dxf>
    </rfmt>
    <rfmt sheetId="2" sqref="G1901" start="0" length="0">
      <dxf>
        <font>
          <sz val="10"/>
          <color auto="1"/>
          <name val="MS Sans Serif"/>
          <family val="2"/>
          <scheme val="none"/>
        </font>
      </dxf>
    </rfmt>
    <rfmt sheetId="2" sqref="H190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901" start="0" length="0">
      <dxf>
        <numFmt numFmtId="167" formatCode="dd\.mm\.yyyy;@"/>
      </dxf>
    </rfmt>
  </rrc>
  <rcc rId="5150" sId="2">
    <nc r="G1900">
      <f>IFERROR(IF(ISERROR(SEARCH("dfgg",$B1899)),IF(H1900="",G1899+ROUNDUP(VLOOKUP(D1900,Feuil2!$B$2:$C$251,2,FALSE)*6,0)/6/24,G1899+ROUNDUP(VLOOKUP(D1900,Feuil2!$B$2:$C$251,2,FALSE)*6,0)/6/24+$I$1),G1899+(11/12/24)),"")</f>
    </nc>
  </rcc>
  <rcc rId="5151" sId="2">
    <nc r="G1901">
      <f>IFERROR(IF(ISERROR(SEARCH("dfgg",$B1900)),IF(H1901="",G1900+ROUNDUP(VLOOKUP(D1901,Feuil2!$B$2:$C$251,2,FALSE)*6,0)/6/24,G1900+ROUNDUP(VLOOKUP(D1901,Feuil2!$B$2:$C$251,2,FALSE)*6,0)/6/24+$I$1),G1900+(11/12/24)),"")</f>
    </nc>
  </rcc>
  <rcc rId="5152" sId="2">
    <nc r="G1902">
      <f>IFERROR(IF(ISERROR(SEARCH("dfgg",$B1901)),IF(H1902="",G1901+ROUNDUP(VLOOKUP(D1902,Feuil2!$B$2:$C$251,2,FALSE)*6,0)/6/24,G1901+ROUNDUP(VLOOKUP(D1902,Feuil2!$B$2:$C$251,2,FALSE)*6,0)/6/24+$I$1),G1901+(11/12/24)),"")</f>
    </nc>
  </rcc>
  <rcc rId="5153" sId="2">
    <nc r="G1903">
      <f>IFERROR(IF(ISERROR(SEARCH("dfgg",$B1902)),IF(H1903="",G1902+ROUNDUP(VLOOKUP(D1903,Feuil2!$B$2:$C$251,2,FALSE)*6,0)/6/24,G1902+ROUNDUP(VLOOKUP(D1903,Feuil2!$B$2:$C$251,2,FALSE)*6,0)/6/24+$I$1),G1902+(11/12/24)),"")</f>
    </nc>
  </rcc>
  <rfmt sheetId="2" sqref="A1904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904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904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fmt sheetId="2" sqref="D1904" start="0" length="0">
    <dxf>
      <font>
        <b/>
        <sz val="12"/>
        <color auto="1"/>
        <name val="MS Sans Serif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fmt sheetId="2" sqref="E1904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904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cc rId="5154" sId="2" odxf="1" dxf="1" numFmtId="23">
    <nc r="G1904">
      <v>43714.541666666664</v>
    </nc>
    <odxf>
      <font>
        <name val="MS Sans Serif"/>
      </font>
      <numFmt numFmtId="0" formatCode="General"/>
      <fill>
        <patternFill patternType="none">
          <bgColor indexed="65"/>
        </patternFill>
      </fill>
      <border outline="0">
        <left/>
        <right/>
      </border>
    </odxf>
    <n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</border>
    </ndxf>
  </rcc>
  <rfmt sheetId="2" sqref="H190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04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06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906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906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fmt sheetId="2" sqref="D1906" start="0" length="0">
    <dxf>
      <font>
        <b/>
        <sz val="12"/>
        <color auto="1"/>
        <name val="MS Sans Serif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fmt sheetId="2" sqref="E1906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906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906" start="0" length="0">
    <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</border>
    </dxf>
  </rfmt>
  <rfmt sheetId="2" sqref="H190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06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08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908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908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fmt sheetId="2" sqref="D1908" start="0" length="0">
    <dxf>
      <font>
        <b/>
        <sz val="12"/>
        <color auto="1"/>
        <name val="MS Sans Serif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fmt sheetId="2" sqref="E1908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908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908" start="0" length="0">
    <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</border>
    </dxf>
  </rfmt>
  <rfmt sheetId="2" sqref="H190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08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155" sId="2" numFmtId="23">
    <nc r="G1906">
      <v>43720.208333333336</v>
    </nc>
  </rcc>
  <rcc rId="5156" sId="2" numFmtId="23">
    <nc r="G1908">
      <v>43713.875</v>
    </nc>
  </rcc>
  <rfmt sheetId="2" sqref="A1910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910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910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fmt sheetId="2" sqref="D1910" start="0" length="0">
    <dxf>
      <font>
        <b/>
        <sz val="12"/>
        <color auto="1"/>
        <name val="MS Sans Serif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fmt sheetId="2" sqref="E1910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910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910" start="0" length="0">
    <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</border>
    </dxf>
  </rfmt>
  <rfmt sheetId="2" sqref="H19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10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12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912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912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fmt sheetId="2" sqref="D1912" start="0" length="0">
    <dxf>
      <font>
        <b/>
        <sz val="12"/>
        <color auto="1"/>
        <name val="MS Sans Serif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fmt sheetId="2" sqref="E1912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912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912" start="0" length="0">
    <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</border>
    </dxf>
  </rfmt>
  <rfmt sheetId="2" sqref="H19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12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10:G1910" start="0" length="0">
    <dxf>
      <border>
        <top style="thin">
          <color indexed="64"/>
        </top>
      </border>
    </dxf>
  </rfmt>
  <rfmt sheetId="2" sqref="A1910:G1910" start="0" length="0">
    <dxf>
      <border>
        <bottom style="thin">
          <color indexed="64"/>
        </bottom>
      </border>
    </dxf>
  </rfmt>
  <rfmt sheetId="2" sqref="A1912:G1912" start="0" length="0">
    <dxf>
      <border>
        <top style="thin">
          <color indexed="64"/>
        </top>
      </border>
    </dxf>
  </rfmt>
  <rfmt sheetId="2" sqref="A1912:G1912" start="0" length="0">
    <dxf>
      <border>
        <bottom style="thin">
          <color indexed="64"/>
        </bottom>
      </border>
    </dxf>
  </rfmt>
  <rfmt sheetId="2" sqref="A1906:G1906" start="0" length="0">
    <dxf>
      <border>
        <top style="thin">
          <color indexed="64"/>
        </top>
      </border>
    </dxf>
  </rfmt>
  <rfmt sheetId="2" sqref="A1906:G1906" start="0" length="0">
    <dxf>
      <border>
        <bottom style="thin">
          <color indexed="64"/>
        </bottom>
      </border>
    </dxf>
  </rfmt>
  <rfmt sheetId="2" sqref="A1904:H1904" start="0" length="0">
    <dxf>
      <border>
        <bottom style="thin">
          <color indexed="64"/>
        </bottom>
      </border>
    </dxf>
  </rfmt>
  <rfmt sheetId="2" sqref="A1908:G1908" start="0" length="0">
    <dxf>
      <border>
        <top style="thin">
          <color indexed="64"/>
        </top>
      </border>
    </dxf>
  </rfmt>
  <rfmt sheetId="2" sqref="A1908:G1908" start="0" length="0">
    <dxf>
      <border>
        <bottom style="thin">
          <color indexed="64"/>
        </bottom>
      </border>
    </dxf>
  </rfmt>
  <rcc rId="5157" sId="2" numFmtId="23">
    <nc r="G1910">
      <v>43721.208333333336</v>
    </nc>
  </rcc>
  <rcc rId="5158" sId="2" numFmtId="23">
    <nc r="G1912">
      <v>43721.875</v>
    </nc>
  </rcc>
  <rrc rId="5159" sId="2" ref="A1904:XFD1904" action="deleteRow">
    <undo index="65535" exp="area" ref3D="1" dr="$F$1:$F$1048576" dn="Z_F75A0FC8_0A1B_4DE0_9A32_5143F6752B3E_.wvu.Cols" sId="2"/>
    <rfmt sheetId="2" xfDxf="1" sqref="A1904:XFD1904" start="0" length="0">
      <dxf>
        <alignment horizontal="center" vertical="center"/>
      </dxf>
    </rfmt>
    <rfmt sheetId="2" sqref="A190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904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904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top style="thin">
            <color indexed="64"/>
          </top>
          <bottom style="thin">
            <color indexed="64"/>
          </bottom>
        </border>
      </dxf>
    </rfmt>
    <rfmt sheetId="2" sqref="D1904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top style="thin">
            <color indexed="64"/>
          </top>
          <bottom style="thin">
            <color indexed="64"/>
          </bottom>
        </border>
      </dxf>
    </rfmt>
    <rfmt sheetId="2" sqref="E1904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top style="thin">
            <color indexed="64"/>
          </top>
          <bottom style="thin">
            <color indexed="64"/>
          </bottom>
        </border>
      </dxf>
    </rfmt>
    <rfmt sheetId="2" sqref="F1904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 numFmtId="23">
      <nc r="G1904">
        <v>43714.541666666664</v>
      </nc>
      <n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904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0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04" start="0" length="0">
      <dxf>
        <numFmt numFmtId="167" formatCode="dd\.mm\.yyyy;@"/>
      </dxf>
    </rfmt>
  </rrc>
  <rrc rId="5160" sId="2" ref="A1904:XFD1904" action="deleteRow">
    <undo index="65535" exp="area" ref3D="1" dr="$F$1:$F$1048576" dn="Z_F75A0FC8_0A1B_4DE0_9A32_5143F6752B3E_.wvu.Cols" sId="2"/>
    <rfmt sheetId="2" xfDxf="1" sqref="A1904:XFD1904" start="0" length="0">
      <dxf>
        <alignment horizontal="center" vertical="center"/>
      </dxf>
    </rfmt>
    <rfmt sheetId="2" sqref="A1904" start="0" length="0">
      <dxf>
        <alignment horizontal="general" vertical="bottom"/>
      </dxf>
    </rfmt>
    <rfmt sheetId="2" sqref="B1904" start="0" length="0">
      <dxf>
        <font>
          <sz val="10"/>
          <color auto="1"/>
          <name val="MS Sans Serif"/>
          <family val="2"/>
          <scheme val="none"/>
        </font>
      </dxf>
    </rfmt>
    <rfmt sheetId="2" sqref="C1904" start="0" length="0">
      <dxf>
        <alignment horizontal="general" vertical="bottom"/>
      </dxf>
    </rfmt>
    <rfmt sheetId="2" sqref="D1904" start="0" length="0">
      <dxf>
        <alignment horizontal="general" vertical="bottom"/>
      </dxf>
    </rfmt>
    <rfmt sheetId="2" sqref="E1904" start="0" length="0">
      <dxf>
        <font>
          <sz val="10"/>
          <color auto="1"/>
          <name val="MS Sans Serif"/>
          <family val="2"/>
          <scheme val="none"/>
        </font>
      </dxf>
    </rfmt>
    <rfmt sheetId="2" sqref="F1904" start="0" length="0">
      <dxf>
        <font>
          <sz val="10"/>
          <color auto="1"/>
          <name val="MS Sans Serif"/>
          <family val="2"/>
          <scheme val="none"/>
        </font>
      </dxf>
    </rfmt>
    <rfmt sheetId="2" sqref="G1904" start="0" length="0">
      <dxf>
        <font>
          <sz val="10"/>
          <color auto="1"/>
          <name val="MS Sans Serif"/>
          <family val="2"/>
          <scheme val="none"/>
        </font>
      </dxf>
    </rfmt>
    <rfmt sheetId="2" sqref="H1904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904" start="0" length="0">
      <dxf>
        <numFmt numFmtId="167" formatCode="dd\.mm\.yyyy;@"/>
      </dxf>
    </rfmt>
  </rrc>
  <rrc rId="5161" sId="2" ref="A1904:XFD1904" action="deleteRow">
    <undo index="65535" exp="area" ref3D="1" dr="$F$1:$F$1048576" dn="Z_F75A0FC8_0A1B_4DE0_9A32_5143F6752B3E_.wvu.Cols" sId="2"/>
    <rfmt sheetId="2" xfDxf="1" sqref="A1904:XFD1904" start="0" length="0">
      <dxf>
        <alignment horizontal="center" vertical="center"/>
      </dxf>
    </rfmt>
    <rfmt sheetId="2" sqref="A190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904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904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top style="thin">
            <color indexed="64"/>
          </top>
          <bottom style="thin">
            <color indexed="64"/>
          </bottom>
        </border>
      </dxf>
    </rfmt>
    <rfmt sheetId="2" sqref="D1904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top style="thin">
            <color indexed="64"/>
          </top>
          <bottom style="thin">
            <color indexed="64"/>
          </bottom>
        </border>
      </dxf>
    </rfmt>
    <rfmt sheetId="2" sqref="E1904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top style="thin">
            <color indexed="64"/>
          </top>
          <bottom style="thin">
            <color indexed="64"/>
          </bottom>
        </border>
      </dxf>
    </rfmt>
    <rfmt sheetId="2" sqref="F1904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 numFmtId="23">
      <nc r="G1904">
        <v>43720.208333333336</v>
      </nc>
      <n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904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0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04" start="0" length="0">
      <dxf>
        <numFmt numFmtId="167" formatCode="dd\.mm\.yyyy;@"/>
      </dxf>
    </rfmt>
  </rrc>
  <rrc rId="5162" sId="2" ref="A1904:XFD1904" action="deleteRow">
    <undo index="65535" exp="area" ref3D="1" dr="$F$1:$F$1048576" dn="Z_F75A0FC8_0A1B_4DE0_9A32_5143F6752B3E_.wvu.Cols" sId="2"/>
    <rfmt sheetId="2" xfDxf="1" sqref="A1904:XFD1904" start="0" length="0">
      <dxf>
        <alignment horizontal="center" vertical="center"/>
      </dxf>
    </rfmt>
    <rfmt sheetId="2" sqref="A1904" start="0" length="0">
      <dxf>
        <alignment horizontal="general" vertical="bottom"/>
      </dxf>
    </rfmt>
    <rfmt sheetId="2" sqref="B1904" start="0" length="0">
      <dxf>
        <font>
          <sz val="10"/>
          <color auto="1"/>
          <name val="MS Sans Serif"/>
          <family val="2"/>
          <scheme val="none"/>
        </font>
      </dxf>
    </rfmt>
    <rfmt sheetId="2" sqref="C1904" start="0" length="0">
      <dxf>
        <alignment horizontal="general" vertical="bottom"/>
      </dxf>
    </rfmt>
    <rfmt sheetId="2" sqref="D1904" start="0" length="0">
      <dxf>
        <alignment horizontal="general" vertical="bottom"/>
      </dxf>
    </rfmt>
    <rfmt sheetId="2" sqref="E1904" start="0" length="0">
      <dxf>
        <font>
          <sz val="10"/>
          <color auto="1"/>
          <name val="MS Sans Serif"/>
          <family val="2"/>
          <scheme val="none"/>
        </font>
      </dxf>
    </rfmt>
    <rfmt sheetId="2" sqref="F1904" start="0" length="0">
      <dxf>
        <font>
          <sz val="10"/>
          <color auto="1"/>
          <name val="MS Sans Serif"/>
          <family val="2"/>
          <scheme val="none"/>
        </font>
      </dxf>
    </rfmt>
    <rfmt sheetId="2" sqref="G1904" start="0" length="0">
      <dxf>
        <font>
          <sz val="10"/>
          <color auto="1"/>
          <name val="MS Sans Serif"/>
          <family val="2"/>
          <scheme val="none"/>
        </font>
      </dxf>
    </rfmt>
    <rfmt sheetId="2" sqref="H1904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904" start="0" length="0">
      <dxf>
        <numFmt numFmtId="167" formatCode="dd\.mm\.yyyy;@"/>
      </dxf>
    </rfmt>
  </rrc>
  <rcc rId="5163" sId="2">
    <nc r="I1888" t="inlineStr">
      <is>
        <t>SELON TIMING</t>
      </is>
    </nc>
  </rcc>
  <rcc rId="5164" sId="2">
    <nc r="I1889" t="inlineStr">
      <is>
        <t>SELON TIMING</t>
      </is>
    </nc>
  </rcc>
  <rcc rId="5165" sId="2">
    <nc r="I1890" t="inlineStr">
      <is>
        <t>SELON TIMING</t>
      </is>
    </nc>
  </rcc>
  <rcv guid="{FC7BEBEA-9A89-4726-BCEF-101025680359}" action="delete"/>
  <rdn rId="0" localSheetId="2" customView="1" name="Z_FC7BEBEA_9A89_4726_BCEF_101025680359_.wvu.PrintArea" hidden="1" oldHidden="1">
    <formula>PHS!$A$1631:$I$1700</formula>
    <oldFormula>PHS!$A$1631:$I$1700</oldFormula>
  </rdn>
  <rdn rId="0" localSheetId="2" customView="1" name="Z_FC7BEBEA_9A89_4726_BCEF_101025680359_.wvu.PrintTitles" hidden="1" oldHidden="1">
    <formula>PHS!$1:$1</formula>
    <oldFormula>PHS!$1:$1</oldFormula>
  </rdn>
  <rdn rId="0" localSheetId="2" customView="1" name="Z_FC7BEBEA_9A89_4726_BCEF_101025680359_.wvu.Rows" hidden="1" oldHidden="1">
    <formula>PHS!$2:$1457</formula>
    <oldFormula>PHS!$2:$1457</oldFormula>
  </rdn>
  <rdn rId="0" localSheetId="3" customView="1" name="Z_FC7BEBEA_9A89_4726_BCEF_101025680359_.wvu.FilterData" hidden="1" oldHidden="1">
    <formula>Feuil2!$B$1:$C$211</formula>
    <oldFormula>Feuil2!$B$1:$C$211</oldFormula>
  </rdn>
  <rcv guid="{FC7BEBEA-9A89-4726-BCEF-101025680359}" action="add"/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70" sId="2">
    <nc r="H1886" t="inlineStr">
      <is>
        <t>recyclage 970 KG</t>
      </is>
    </nc>
  </rcc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1907" start="0" length="0">
    <dxf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07" start="0" length="0">
    <dxf>
      <font>
        <b/>
        <sz val="12"/>
        <color rgb="FFFF0000"/>
        <name val="Verdana"/>
      </font>
      <fill>
        <patternFill patternType="solid">
          <bgColor theme="7" tint="0.59999389629810485"/>
        </patternFill>
      </fill>
      <border outline="0">
        <left style="thin">
          <color indexed="64"/>
        </left>
        <top style="thin">
          <color indexed="64"/>
        </top>
      </border>
    </dxf>
  </rfmt>
  <rfmt sheetId="2" sqref="C1907" start="0" length="0">
    <dxf>
      <font>
        <b/>
        <sz val="12"/>
        <color rgb="FF000000"/>
        <name val="Verdana"/>
        <family val="2"/>
        <scheme val="none"/>
      </font>
      <fill>
        <patternFill patternType="solid">
          <bgColor theme="7" tint="0.59999389629810485"/>
        </patternFill>
      </fill>
      <alignment horizontal="center" vertical="center"/>
      <border outline="0">
        <top style="thin">
          <color indexed="64"/>
        </top>
      </border>
    </dxf>
  </rfmt>
  <rfmt sheetId="2" sqref="D1907" start="0" length="0">
    <dxf>
      <font>
        <b/>
        <sz val="12"/>
        <color rgb="FF000000"/>
        <name val="Verdana"/>
        <family val="2"/>
        <scheme val="none"/>
      </font>
      <fill>
        <patternFill patternType="solid">
          <bgColor theme="7" tint="0.59999389629810485"/>
        </patternFill>
      </fill>
      <alignment horizontal="center" vertical="center"/>
      <border outline="0">
        <top style="thin">
          <color indexed="64"/>
        </top>
      </border>
    </dxf>
  </rfmt>
  <rfmt sheetId="2" sqref="E1907" start="0" length="0">
    <dxf>
      <font>
        <b/>
        <sz val="12"/>
        <color rgb="FF000000"/>
        <name val="Verdana"/>
      </font>
      <fill>
        <patternFill patternType="solid">
          <bgColor theme="7" tint="0.59999389629810485"/>
        </patternFill>
      </fill>
      <border outline="0">
        <top style="thin">
          <color indexed="64"/>
        </top>
      </border>
    </dxf>
  </rfmt>
  <rfmt sheetId="2" sqref="F1907" start="0" length="0">
    <dxf>
      <font>
        <b/>
        <sz val="12"/>
        <color indexed="10"/>
        <name val="Calibri"/>
        <scheme val="minor"/>
      </font>
      <numFmt numFmtId="21" formatCode="dd\-mmm"/>
      <fill>
        <patternFill patternType="solid">
          <bgColor theme="7" tint="0.59999389629810485"/>
        </patternFill>
      </fill>
      <border outline="0">
        <right style="thin">
          <color indexed="64"/>
        </right>
        <top style="thin">
          <color indexed="64"/>
        </top>
      </border>
    </dxf>
  </rfmt>
  <rfmt sheetId="2" sqref="G1907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07" start="0" length="0">
    <dxf>
      <numFmt numFmtId="21" formatCode="dd\-mmm"/>
      <alignment wrapText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07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171" sId="2">
    <nc r="C1907" t="inlineStr">
      <is>
        <t>SELON URGENCES</t>
      </is>
    </nc>
  </rcc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172" sId="2" ref="A1876:XFD1876" action="deleteRow">
    <undo index="45" exp="ref" v="1" dr="G1876" r="G1877" sId="2"/>
    <undo index="25" exp="ref" v="1" dr="G1876" r="G1877" sId="2"/>
    <undo index="9" exp="ref" v="1" dr="G1876" r="G1877" sId="2"/>
    <undo index="1" exp="ref" v="1" dr="$B1876" r="G1877" sId="2"/>
    <undo index="65535" exp="area" ref3D="1" dr="$F$1:$F$1048576" dn="Z_F75A0FC8_0A1B_4DE0_9A32_5143F6752B3E_.wvu.Cols" sId="2"/>
    <rfmt sheetId="2" xfDxf="1" sqref="A1876:XFD1876" start="0" length="0">
      <dxf>
        <alignment horizontal="center" vertical="center"/>
      </dxf>
    </rfmt>
    <rfmt sheetId="2" sqref="A1876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876" t="inlineStr">
        <is>
          <t>SCE Framboise C3 PALL/35143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C1876">
        <v>3420214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D1876">
        <v>22000492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E1876">
        <v>1250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fmt sheetId="2" sqref="F187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876">
        <f>IFERROR(IF(ISERROR(SEARCH("dfgg",$B1875)),IF(H1876="",G1875+ROUNDUP(VLOOKUP(D1876,Feuil2!$B$2:$C$251,2,FALSE)*6,0)/6/24,G1875+ROUNDUP(VLOOKUP(D1876,Feuil2!$B$2:$C$251,2,FALSE)*6,0)/6/24+$I$1),G1875+(11/12/24)),"")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1876" t="inlineStr">
        <is>
          <t>[VAYRES]</t>
        </is>
      </nc>
      <n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1876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1876" t="inlineStr">
        <is>
          <t>17.09.2019</t>
        </is>
      </nc>
      <ndxf>
        <numFmt numFmtId="167" formatCode="dd\.mm\.yyyy;@"/>
      </ndxf>
    </rcc>
    <rcc rId="0" sId="2">
      <nc r="K1876" t="inlineStr">
        <is>
          <t>VA001</t>
        </is>
      </nc>
    </rcc>
  </rrc>
  <rcc rId="5173" sId="2">
    <oc r="G1876">
      <f>IFERROR(IF(ISERROR(SEARCH("dfgg",#REF!)),IF(H1876="",#REF!+ROUNDUP(VLOOKUP(D1876,Feuil2!$B$2:$C$251,2,FALSE)*6,0)/6/24,#REF!+ROUNDUP(VLOOKUP(D1876,Feuil2!$B$2:$C$251,2,FALSE)*6,0)/6/24+$I$1),#REF!+(11/12/24)),"")</f>
    </oc>
    <nc r="G1876">
      <f>IFERROR(IF(ISERROR(SEARCH("dfgg",$B1875)),IF(H1876="",G1875+ROUNDUP(VLOOKUP(D1876,Feuil2!$B$2:$C$251,2,FALSE)*6,0)/6/24,G1875+ROUNDUP(VLOOKUP(D1876,Feuil2!$B$2:$C$251,2,FALSE)*6,0)/6/24+$I$1),G1875+(11/12/24)),"")</f>
    </nc>
  </rcc>
  <rcc rId="5174" sId="2">
    <oc r="G1877">
      <f>IFERROR(IF(ISERROR(SEARCH("dfgg",$B1876)),IF(H1877="",G1876+ROUNDUP(VLOOKUP(D1877,Feuil2!$B$2:$C$251,2,FALSE)*6,0)/6/24,G1876+ROUNDUP(VLOOKUP(D1877,Feuil2!$B$2:$C$251,2,FALSE)*6,0)/6/24+$I$1),G1876+(11/12/24)),"")</f>
    </oc>
    <nc r="G1877">
      <f>IFERROR(IF(ISERROR(SEARCH("dfgg",$B1876)),IF(H1877="",G1876+ROUNDUP(VLOOKUP(D1877,Feuil2!$B$2:$C$251,2,FALSE)*6,0)/6/24,G1876+ROUNDUP(VLOOKUP(D1877,Feuil2!$B$2:$C$251,2,FALSE)*6,0)/6/24+$I$1),G1876+(11/12/24)),"")</f>
    </nc>
  </rcc>
  <rcc rId="5175" sId="2">
    <oc r="G1878">
      <f>IFERROR(IF(ISERROR(SEARCH("dfgg",$B1877)),IF(H1878="",G1877+ROUNDUP(VLOOKUP(D1878,Feuil2!$B$2:$C$251,2,FALSE)*6,0)/6/24,G1877+ROUNDUP(VLOOKUP(D1878,Feuil2!$B$2:$C$251,2,FALSE)*6,0)/6/24+$I$1),G1877+(11/12/24)),"")</f>
    </oc>
    <nc r="G1878">
      <f>IFERROR(IF(ISERROR(SEARCH("dfgg",$B1877)),IF(H1878="",G1877+ROUNDUP(VLOOKUP(D1878,Feuil2!$B$2:$C$251,2,FALSE)*6,0)/6/24,G1877+ROUNDUP(VLOOKUP(D1878,Feuil2!$B$2:$C$251,2,FALSE)*6,0)/6/24+$I$1),G1877+(11/12/24)),"")</f>
    </nc>
  </rcc>
  <rcc rId="5176" sId="2">
    <oc r="G1879">
      <f>IFERROR(IF(ISERROR(SEARCH("dfgg",$B1878)),IF(H1879="",G1878+ROUNDUP(VLOOKUP(D1879,Feuil2!$B$2:$C$251,2,FALSE)*6,0)/6/24,G1878+ROUNDUP(VLOOKUP(D1879,Feuil2!$B$2:$C$251,2,FALSE)*6,0)/6/24+$I$1),G1878+(11/12/24)),"")</f>
    </oc>
    <nc r="G1879">
      <f>IFERROR(IF(ISERROR(SEARCH("dfgg",$B1878)),IF(H1879="",G1878+ROUNDUP(VLOOKUP(D1879,Feuil2!$B$2:$C$251,2,FALSE)*6,0)/6/24,G1878+ROUNDUP(VLOOKUP(D1879,Feuil2!$B$2:$C$251,2,FALSE)*6,0)/6/24+$I$1),G1878+(11/12/24)),"")</f>
    </nc>
  </rcc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77" sId="2">
    <nc r="H1900" t="inlineStr">
      <is>
        <t>démarrage vendredi 13.09.2019 à 14H [Z.500]</t>
      </is>
    </nc>
  </rcc>
  <rcc rId="5178" sId="2" xfDxf="1" dxf="1">
    <nc r="H1901" t="inlineStr">
      <is>
        <t>[Z.500]</t>
      </is>
    </nc>
    <ndxf>
      <font>
        <sz val="12"/>
        <color indexed="10"/>
        <name val="Calibri"/>
        <scheme val="minor"/>
      </font>
      <numFmt numFmtId="21" formatCode="dd\-mmm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79" sId="2" xfDxf="1" dxf="1">
    <nc r="H1902" t="inlineStr">
      <is>
        <t>[Z.500]</t>
      </is>
    </nc>
    <ndxf>
      <font>
        <sz val="12"/>
        <color indexed="10"/>
        <name val="Calibri"/>
        <scheme val="minor"/>
      </font>
      <numFmt numFmtId="21" formatCode="dd\-mmm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180" sId="2" ref="A1871:XFD1871" action="insertRow">
    <undo index="65535" exp="area" ref3D="1" dr="$F$1:$F$1048576" dn="Z_F75A0FC8_0A1B_4DE0_9A32_5143F6752B3E_.wvu.Cols" sId="2"/>
  </rrc>
  <rrc rId="5181" sId="2" ref="A1872:XFD1872" action="insertRow">
    <undo index="65535" exp="area" ref3D="1" dr="$F$1:$F$1048576" dn="Z_F75A0FC8_0A1B_4DE0_9A32_5143F6752B3E_.wvu.Cols" sId="2"/>
  </rrc>
  <rrc rId="5182" sId="2" ref="A1872:XFD1872" action="insertRow">
    <undo index="65535" exp="area" ref3D="1" dr="$F$1:$F$1048576" dn="Z_F75A0FC8_0A1B_4DE0_9A32_5143F6752B3E_.wvu.Cols" sId="2"/>
  </rrc>
  <rm rId="5183" sheetId="2" source="A1870:XFD1870" destination="A1873:XFD1873" sourceSheetId="2">
    <rfmt sheetId="2" xfDxf="1" sqref="A1873:XFD1873" start="0" length="0">
      <dxf>
        <alignment horizontal="center" vertical="center"/>
      </dxf>
    </rfmt>
    <rfmt sheetId="2" sqref="A1873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73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873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D1873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E1873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F187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873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87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73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73" start="0" length="0">
      <dxf>
        <numFmt numFmtId="167" formatCode="dd\.mm\.yyyy;@"/>
      </dxf>
    </rfmt>
  </rm>
  <rfmt sheetId="2" xfDxf="1" sqref="A1874" start="0" length="0">
    <dxf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184" sId="2" xfDxf="1" dxf="1">
    <nc r="B1874" t="inlineStr">
      <is>
        <t>SCE Caramel Lait C9 FUT/0316</t>
      </is>
    </nc>
    <ndxf>
      <font>
        <sz val="12"/>
        <name val="Verdana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5185" sId="2" xfDxf="1" dxf="1">
    <nc r="C1874">
      <v>3426393</v>
    </nc>
    <ndxf>
      <font>
        <sz val="12"/>
        <color rgb="FF000000"/>
        <name val="Verdana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5186" sId="2" xfDxf="1" dxf="1">
    <nc r="D1874">
      <v>22000142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5187" sId="2" xfDxf="1" dxf="1">
    <nc r="E1874">
      <v>1001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fmt sheetId="2" xfDxf="1" sqref="F1874" start="0" length="0">
    <dxf>
      <font>
        <sz val="12"/>
        <color indexed="10"/>
        <name val="Calibri"/>
        <scheme val="minor"/>
      </font>
      <numFmt numFmtId="21" formatCode="dd\-mmm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xfDxf="1" sqref="G1874" start="0" length="0">
    <dxf>
      <font>
        <b/>
        <sz val="11"/>
        <name val="MS Sans Serif"/>
      </font>
      <numFmt numFmtId="166" formatCode="h&quot; h &quot;mm\ dddd\ dd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188" sId="2" xfDxf="1" dxf="1">
    <nc r="H1874" t="inlineStr">
      <is>
        <t>[VAYRES]</t>
      </is>
    </nc>
    <ndxf>
      <font>
        <sz val="12"/>
        <color indexed="10"/>
        <name val="Calibri"/>
        <scheme val="minor"/>
      </font>
      <numFmt numFmtId="21" formatCode="dd\-mmm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xfDxf="1" sqref="I1874" start="0" length="0">
    <dxf>
      <font>
        <b/>
        <sz val="12"/>
        <name val="MS Sans Serif"/>
      </font>
      <numFmt numFmtId="1" formatCode="0"/>
      <fill>
        <patternFill patternType="solid">
          <bgColor theme="6" tint="0.5999938962981048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189" sId="2" xfDxf="1" dxf="1">
    <nc r="J1874" t="inlineStr">
      <is>
        <t>17.09.2019</t>
      </is>
    </nc>
    <ndxf>
      <numFmt numFmtId="167" formatCode="dd\.mm\.yyyy;@"/>
      <alignment horizontal="center" vertical="center"/>
    </ndxf>
  </rcc>
  <rcc rId="5190" sId="2" xfDxf="1" dxf="1">
    <nc r="K1874" t="inlineStr">
      <is>
        <t>VA001</t>
      </is>
    </nc>
    <ndxf>
      <alignment horizontal="center" vertical="center"/>
    </ndxf>
  </rcc>
  <rfmt sheetId="2" xfDxf="1" sqref="L1874" start="0" length="0">
    <dxf>
      <alignment horizontal="center" vertical="center"/>
    </dxf>
  </rfmt>
  <rfmt sheetId="2" xfDxf="1" sqref="M1874" start="0" length="0">
    <dxf>
      <alignment horizontal="center" vertical="center"/>
    </dxf>
  </rfmt>
  <rfmt sheetId="2" xfDxf="1" sqref="N1874" start="0" length="0">
    <dxf>
      <alignment horizontal="center" vertical="center"/>
    </dxf>
  </rfmt>
  <rfmt sheetId="2" xfDxf="1" sqref="O1874" start="0" length="0">
    <dxf>
      <alignment horizontal="center" vertical="center"/>
    </dxf>
  </rfmt>
  <rfmt sheetId="2" xfDxf="1" sqref="P1874" start="0" length="0">
    <dxf>
      <alignment horizontal="center" vertical="center"/>
    </dxf>
  </rfmt>
  <rfmt sheetId="2" xfDxf="1" sqref="Q1874" start="0" length="0">
    <dxf>
      <alignment horizontal="center" vertical="center"/>
    </dxf>
  </rfmt>
  <rfmt sheetId="2" xfDxf="1" sqref="R1874" start="0" length="0">
    <dxf>
      <alignment horizontal="center" vertical="center"/>
    </dxf>
  </rfmt>
  <rfmt sheetId="2" sqref="B1871" start="0" length="0">
    <dxf>
      <font>
        <b/>
        <sz val="12"/>
        <color rgb="FFFF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C1871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cc rId="5191" sId="2" odxf="1" dxf="1">
    <nc r="D1871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odxf>
    <n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ndxf>
  </rcc>
  <rfmt sheetId="2" sqref="E1871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F1871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  <border outline="0">
        <bottom/>
      </border>
    </dxf>
  </rfmt>
  <rrc rId="5192" sId="2" ref="A1872:XFD1872" action="deleteRow">
    <undo index="65535" exp="area" ref3D="1" dr="$F$1:$F$1048576" dn="Z_F75A0FC8_0A1B_4DE0_9A32_5143F6752B3E_.wvu.Cols" sId="2"/>
    <rfmt sheetId="2" xfDxf="1" sqref="A1872:XFD1872" start="0" length="0">
      <dxf>
        <alignment horizontal="center" vertical="center"/>
      </dxf>
    </rfmt>
    <rfmt sheetId="2" sqref="A1872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72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872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D1872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E1872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F187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872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87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7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72" start="0" length="0">
      <dxf>
        <numFmt numFmtId="167" formatCode="dd\.mm\.yyyy;@"/>
      </dxf>
    </rfmt>
  </rrc>
  <rrc rId="5193" sId="2" ref="A1873:XFD1873" action="insertRow">
    <undo index="65535" exp="area" ref3D="1" dr="$F$1:$F$1048576" dn="Z_F75A0FC8_0A1B_4DE0_9A32_5143F6752B3E_.wvu.Cols" sId="2"/>
  </rrc>
  <rm rId="5194" sheetId="2" source="A1874:XFD1874" destination="A1873:XFD1873" sourceSheetId="2">
    <rfmt sheetId="2" xfDxf="1" sqref="A1873:XFD1873" start="0" length="0">
      <dxf>
        <alignment horizontal="center" vertical="center"/>
      </dxf>
    </rfmt>
    <rfmt sheetId="2" sqref="A1873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73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873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D1873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E1873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F187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873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873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73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73" start="0" length="0">
      <dxf>
        <numFmt numFmtId="167" formatCode="dd\.mm\.yyyy;@"/>
      </dxf>
    </rfmt>
  </rm>
  <rrc rId="5195" sId="2" ref="A1874:XFD1874" action="deleteRow">
    <undo index="65535" exp="area" ref3D="1" dr="$F$1:$F$1048576" dn="Z_F75A0FC8_0A1B_4DE0_9A32_5143F6752B3E_.wvu.Cols" sId="2"/>
    <rfmt sheetId="2" xfDxf="1" sqref="A1874:XFD1874" start="0" length="0">
      <dxf>
        <alignment horizontal="center" vertical="center"/>
      </dxf>
    </rfmt>
    <rfmt sheetId="2" sqref="A1874" start="0" length="0">
      <dxf>
        <alignment horizontal="general" vertical="bottom"/>
      </dxf>
    </rfmt>
    <rfmt sheetId="2" sqref="B1874" start="0" length="0">
      <dxf>
        <font>
          <sz val="10"/>
          <color auto="1"/>
          <name val="MS Sans Serif"/>
          <family val="2"/>
          <scheme val="none"/>
        </font>
      </dxf>
    </rfmt>
    <rfmt sheetId="2" sqref="C1874" start="0" length="0">
      <dxf>
        <alignment horizontal="general" vertical="bottom"/>
      </dxf>
    </rfmt>
    <rfmt sheetId="2" sqref="D1874" start="0" length="0">
      <dxf>
        <alignment horizontal="general" vertical="bottom"/>
      </dxf>
    </rfmt>
    <rfmt sheetId="2" sqref="E1874" start="0" length="0">
      <dxf>
        <font>
          <sz val="10"/>
          <color auto="1"/>
          <name val="MS Sans Serif"/>
          <family val="2"/>
          <scheme val="none"/>
        </font>
      </dxf>
    </rfmt>
    <rfmt sheetId="2" sqref="F1874" start="0" length="0">
      <dxf>
        <font>
          <sz val="10"/>
          <color auto="1"/>
          <name val="MS Sans Serif"/>
          <family val="2"/>
          <scheme val="none"/>
        </font>
      </dxf>
    </rfmt>
    <rfmt sheetId="2" sqref="G1874" start="0" length="0">
      <dxf>
        <font>
          <sz val="10"/>
          <color auto="1"/>
          <name val="MS Sans Serif"/>
          <family val="2"/>
          <scheme val="none"/>
        </font>
      </dxf>
    </rfmt>
    <rfmt sheetId="2" sqref="H1874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74" start="0" length="0">
      <dxf>
        <numFmt numFmtId="167" formatCode="dd\.mm\.yyyy;@"/>
      </dxf>
    </rfmt>
  </rrc>
  <rcc rId="5196" sId="2" numFmtId="23">
    <oc r="G1870">
      <f>IFERROR(IF(ISERROR(SEARCH("dfgg",'G:\Production\SAUCES\J.Dom\planning sauces\sauces 2019\[Copie de PHS 2019  LIONEL S37.xlsx]PHS'!$B1873)),IF(H1874="",G1873+ROUNDUP(VLOOKUP(D1874,Feuil2!$B$2:$C$251,2,FALSE)*6,0)/6/24,G1873+ROUNDUP(VLOOKUP(D1874,Feuil2!$B$2:$C$251,2,FALSE)*6,0)/6/24+$I$1),G1873+(11/12/24)),"")</f>
    </oc>
    <nc r="G1870">
      <f>IFERROR(IF(ISERROR(SEARCH("dfgg",$B1869)),IF(H1870="",G1869+ROUNDUP(VLOOKUP(D1870,Feuil2!$B$2:$C$251,2,FALSE)*6,0)/6/24,G1869+ROUNDUP(VLOOKUP(D1870,Feuil2!$B$2:$C$251,2,FALSE)*6,0)/6/24+$I$1),G1869+(11/12/24)),"")</f>
    </nc>
  </rcc>
  <rcc rId="5197" sId="2" numFmtId="23">
    <nc r="G1871">
      <f>IFERROR(IF(ISERROR(SEARCH("dfgg",$B1870)),IF(H1871="",G1870+ROUNDUP(VLOOKUP(D1871,Feuil2!$B$2:$C$251,2,FALSE)*6,0)/6/24,G1870+ROUNDUP(VLOOKUP(D1871,Feuil2!$B$2:$C$251,2,FALSE)*6,0)/6/24+$I$1),G1870+(11/12/24)),"")</f>
    </nc>
  </rcc>
  <rcc rId="5198" sId="2" numFmtId="23">
    <nc r="G1872">
      <f>IFERROR(IF(ISERROR(SEARCH("dfgg",$B1871)),IF(H1872="",G1871+ROUNDUP(VLOOKUP(D1872,Feuil2!$B$2:$C$251,2,FALSE)*6,0)/6/24,G1871+ROUNDUP(VLOOKUP(D1872,Feuil2!$B$2:$C$251,2,FALSE)*6,0)/6/24+$I$1),G1871+(11/12/24)),"")</f>
    </nc>
  </rcc>
  <rfmt sheetId="2" sqref="B1876" start="0" length="0">
    <dxf>
      <font>
        <sz val="12"/>
        <color rgb="FFFF0000"/>
        <name val="MS Sans Serif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C1876" start="0" length="0">
    <dxf>
      <font>
        <b val="0"/>
        <sz val="12"/>
        <color rgb="FF000000"/>
        <name val="Verdana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D1876" start="0" length="0">
    <dxf>
      <font>
        <sz val="12"/>
        <color rgb="FFFF0000"/>
        <name val="Verdana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E1876" start="0" length="0">
    <dxf>
      <font>
        <b val="0"/>
        <sz val="12"/>
        <color rgb="FF000000"/>
        <name val="Verdana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F1876" start="0" length="0">
    <dxf>
      <font>
        <b val="0"/>
        <sz val="12"/>
        <color indexed="10"/>
        <name val="Calibri"/>
        <scheme val="minor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H1876" start="0" length="0">
    <dxf>
      <numFmt numFmtId="0" formatCode="General"/>
    </dxf>
  </rfmt>
  <rfmt sheetId="2" sqref="L1876" start="0" length="0">
    <dxf>
      <numFmt numFmtId="19" formatCode="dd/mm/yyyy"/>
    </dxf>
  </rfmt>
  <rrc rId="5199" sId="2" ref="A1878:XFD1878" action="insertRow">
    <undo index="65535" exp="area" ref3D="1" dr="$F$1:$F$1048576" dn="Z_F75A0FC8_0A1B_4DE0_9A32_5143F6752B3E_.wvu.Cols" sId="2"/>
  </rrc>
  <rrc rId="5200" sId="2" ref="A1879:XFD1879" action="insertRow">
    <undo index="65535" exp="area" ref3D="1" dr="$F$1:$F$1048576" dn="Z_F75A0FC8_0A1B_4DE0_9A32_5143F6752B3E_.wvu.Cols" sId="2"/>
  </rrc>
  <rrc rId="5201" sId="2" ref="A1878:XFD1879" action="insertRow">
    <undo index="65535" exp="area" ref3D="1" dr="$F$1:$F$1048576" dn="Z_F75A0FC8_0A1B_4DE0_9A32_5143F6752B3E_.wvu.Cols" sId="2"/>
  </rrc>
  <rm rId="5202" sheetId="2" source="A1877:XFD1877" destination="A1880:XFD1880" sourceSheetId="2">
    <rfmt sheetId="2" xfDxf="1" sqref="A1880:XFD1880" start="0" length="0">
      <dxf>
        <alignment horizontal="center" vertical="center"/>
      </dxf>
    </rfmt>
    <rfmt sheetId="2" sqref="A1880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80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880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D1880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E1880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F1880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880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880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80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80" start="0" length="0">
      <dxf>
        <numFmt numFmtId="167" formatCode="dd\.mm\.yyyy;@"/>
      </dxf>
    </rfmt>
  </rm>
  <rfmt sheetId="2" xfDxf="1" sqref="A1884" start="0" length="0">
    <dxf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xfDxf="1" sqref="B1884" start="0" length="0">
    <dxf>
      <font>
        <b/>
        <sz val="12"/>
        <color rgb="FFFF0000"/>
        <name val="Verdana"/>
      </font>
      <fill>
        <patternFill patternType="solid">
          <bgColor theme="9" tint="0.59999389629810485"/>
        </patternFill>
      </fill>
      <alignment horizontal="center" vertical="center" wrapText="1"/>
      <border outline="0">
        <left style="thin">
          <color indexed="64"/>
        </left>
        <top style="thin">
          <color indexed="64"/>
        </top>
      </border>
    </dxf>
  </rfmt>
  <rfmt sheetId="2" xfDxf="1" sqref="C1884" start="0" length="0">
    <dxf>
      <font>
        <b/>
        <sz val="12"/>
        <color rgb="FF000000"/>
        <name val="Verdana"/>
      </font>
      <fill>
        <patternFill patternType="solid">
          <bgColor theme="9" tint="0.59999389629810485"/>
        </patternFill>
      </fill>
      <alignment horizontal="center" vertical="center" wrapText="1"/>
      <border outline="0">
        <top style="thin">
          <color indexed="64"/>
        </top>
      </border>
    </dxf>
  </rfmt>
  <rcc rId="5203" sId="2" xfDxf="1" dxf="1">
    <nc r="D1884" t="inlineStr">
      <is>
        <t>RINÇAGE</t>
      </is>
    </nc>
    <ndxf>
      <font>
        <b/>
        <sz val="12"/>
        <color rgb="FF000000"/>
        <name val="Verdana"/>
      </font>
      <fill>
        <patternFill patternType="solid">
          <bgColor theme="9" tint="0.59999389629810485"/>
        </patternFill>
      </fill>
      <alignment horizontal="center" vertical="center" wrapText="1"/>
      <border outline="0">
        <top style="thin">
          <color indexed="64"/>
        </top>
      </border>
    </ndxf>
  </rcc>
  <rfmt sheetId="2" xfDxf="1" sqref="E1884" start="0" length="0">
    <dxf>
      <font>
        <b/>
        <sz val="12"/>
        <color rgb="FF000000"/>
        <name val="Verdana"/>
      </font>
      <fill>
        <patternFill patternType="solid">
          <bgColor theme="9" tint="0.59999389629810485"/>
        </patternFill>
      </fill>
      <alignment horizontal="center" vertical="center" wrapText="1"/>
      <border outline="0">
        <top style="thin">
          <color indexed="64"/>
        </top>
      </border>
    </dxf>
  </rfmt>
  <rfmt sheetId="2" xfDxf="1" sqref="F1884" start="0" length="0">
    <dxf>
      <font>
        <b/>
        <sz val="12"/>
        <color indexed="10"/>
        <name val="Calibri"/>
        <scheme val="minor"/>
      </font>
      <numFmt numFmtId="21" formatCode="dd\-mmm"/>
      <fill>
        <patternFill patternType="solid">
          <bgColor theme="9" tint="0.59999389629810485"/>
        </patternFill>
      </fill>
      <alignment horizontal="center" vertical="center" wrapText="1"/>
      <border outline="0">
        <right style="thin">
          <color indexed="64"/>
        </right>
        <top style="thin">
          <color indexed="64"/>
        </top>
      </border>
    </dxf>
  </rfmt>
  <rfmt sheetId="2" xfDxf="1" sqref="G1884" start="0" length="0">
    <dxf>
      <font>
        <b/>
        <sz val="11"/>
        <name val="MS Sans Serif"/>
      </font>
      <numFmt numFmtId="166" formatCode="h&quot; h &quot;mm\ dddd\ dd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xfDxf="1" sqref="H1884" start="0" length="0">
    <dxf>
      <font>
        <sz val="12"/>
        <color indexed="10"/>
        <name val="Calibri"/>
        <scheme val="minor"/>
      </font>
      <numFmt numFmtId="21" formatCode="dd\-mmm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xfDxf="1" sqref="I1884" start="0" length="0">
    <dxf>
      <font>
        <b/>
        <sz val="12"/>
        <name val="MS Sans Serif"/>
      </font>
      <numFmt numFmtId="1" formatCode="0"/>
      <fill>
        <patternFill patternType="solid">
          <bgColor theme="6" tint="0.5999938962981048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xfDxf="1" sqref="J1884" start="0" length="0">
    <dxf>
      <numFmt numFmtId="167" formatCode="dd\.mm\.yyyy;@"/>
      <alignment horizontal="center" vertical="center"/>
    </dxf>
  </rfmt>
  <rfmt sheetId="2" xfDxf="1" sqref="K1884" start="0" length="0">
    <dxf>
      <alignment horizontal="center" vertical="center"/>
    </dxf>
  </rfmt>
  <rfmt sheetId="2" xfDxf="1" sqref="L1884" start="0" length="0">
    <dxf>
      <alignment horizontal="center" vertical="center"/>
    </dxf>
  </rfmt>
  <rfmt sheetId="2" xfDxf="1" sqref="M1884" start="0" length="0">
    <dxf>
      <alignment horizontal="center" vertical="center"/>
    </dxf>
  </rfmt>
  <rfmt sheetId="2" xfDxf="1" sqref="N1884" start="0" length="0">
    <dxf>
      <alignment horizontal="center" vertical="center"/>
    </dxf>
  </rfmt>
  <rfmt sheetId="2" xfDxf="1" sqref="O1884" start="0" length="0">
    <dxf>
      <alignment horizontal="center" vertical="center"/>
    </dxf>
  </rfmt>
  <rfmt sheetId="2" xfDxf="1" sqref="P1884" start="0" length="0">
    <dxf>
      <alignment horizontal="center" vertical="center"/>
    </dxf>
  </rfmt>
  <rfmt sheetId="2" xfDxf="1" sqref="Q1884" start="0" length="0">
    <dxf>
      <alignment horizontal="center" vertical="center"/>
    </dxf>
  </rfmt>
  <rfmt sheetId="2" xfDxf="1" sqref="R1884" start="0" length="0">
    <dxf>
      <alignment horizontal="center" vertical="center"/>
    </dxf>
  </rfmt>
  <rfmt sheetId="2" xfDxf="1" sqref="A1876" start="0" length="0">
    <dxf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xfDxf="1" sqref="B1876" start="0" length="0">
    <dxf>
      <font>
        <b/>
        <sz val="12"/>
        <color rgb="FFFF0000"/>
        <name val="MS Sans Serif"/>
      </font>
      <fill>
        <patternFill patternType="solid">
          <bgColor theme="4" tint="0.59999389629810485"/>
        </patternFill>
      </fill>
      <alignment horizontal="center" vertical="center"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2" xfDxf="1" sqref="C1876" start="0" length="0">
    <dxf>
      <font>
        <sz val="12"/>
        <color rgb="FF000000"/>
        <name val="Verdana"/>
      </font>
      <fill>
        <patternFill patternType="solid">
          <bgColor theme="4" tint="0.59999389629810485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dxf>
  </rfmt>
  <rcc rId="5204" sId="2" xfDxf="1" dxf="1">
    <oc r="D1876" t="inlineStr">
      <is>
        <t>RINÇAGE</t>
      </is>
    </oc>
    <nc r="D1876" t="inlineStr">
      <is>
        <t>NEP</t>
      </is>
    </nc>
    <ndxf>
      <font>
        <b/>
        <sz val="12"/>
        <color rgb="FFFF0000"/>
        <name val="Verdana"/>
      </font>
      <fill>
        <patternFill patternType="solid">
          <bgColor theme="4" tint="0.59999389629810485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fmt sheetId="2" xfDxf="1" sqref="E1876" start="0" length="0">
    <dxf>
      <font>
        <sz val="12"/>
        <color rgb="FF000000"/>
        <name val="Verdana"/>
      </font>
      <fill>
        <patternFill patternType="solid">
          <bgColor theme="4" tint="0.59999389629810485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dxf>
  </rfmt>
  <rfmt sheetId="2" xfDxf="1" sqref="F1876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4" tint="0.59999389629810485"/>
        </patternFill>
      </fill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xfDxf="1" sqref="G1876" start="0" length="0">
    <dxf>
      <font>
        <b/>
        <sz val="11"/>
        <name val="MS Sans Serif"/>
      </font>
      <numFmt numFmtId="166" formatCode="h&quot; h &quot;mm\ dddd\ dd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xfDxf="1" sqref="H1876" start="0" length="0">
    <dxf>
      <font>
        <sz val="12"/>
        <color indexed="10"/>
        <name val="Calibri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xfDxf="1" sqref="I1876" start="0" length="0">
    <dxf>
      <font>
        <b/>
        <sz val="12"/>
        <name val="MS Sans Serif"/>
      </font>
      <numFmt numFmtId="1" formatCode="0"/>
      <fill>
        <patternFill patternType="solid">
          <bgColor theme="6" tint="0.5999938962981048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205" sId="2" xfDxf="1" dxf="1">
    <nc r="J1876" t="inlineStr">
      <is>
        <t/>
      </is>
    </nc>
    <ndxf>
      <numFmt numFmtId="167" formatCode="dd\.mm\.yyyy;@"/>
      <alignment horizontal="center" vertical="center"/>
    </ndxf>
  </rcc>
  <rcc rId="5206" sId="2" xfDxf="1" dxf="1">
    <nc r="K1876" t="inlineStr">
      <is>
        <t/>
      </is>
    </nc>
    <ndxf>
      <alignment horizontal="center" vertical="center"/>
    </ndxf>
  </rcc>
  <rfmt sheetId="2" xfDxf="1" sqref="L1876" start="0" length="0">
    <dxf>
      <numFmt numFmtId="19" formatCode="dd/mm/yyyy"/>
      <alignment horizontal="center" vertical="center"/>
    </dxf>
  </rfmt>
  <rfmt sheetId="2" xfDxf="1" sqref="M1876" start="0" length="0">
    <dxf>
      <alignment horizontal="center" vertical="center"/>
    </dxf>
  </rfmt>
  <rfmt sheetId="2" xfDxf="1" sqref="N1876" start="0" length="0">
    <dxf>
      <alignment horizontal="center" vertical="center"/>
    </dxf>
  </rfmt>
  <rfmt sheetId="2" xfDxf="1" sqref="O1876" start="0" length="0">
    <dxf>
      <alignment horizontal="center" vertical="center"/>
    </dxf>
  </rfmt>
  <rfmt sheetId="2" xfDxf="1" sqref="P1876" start="0" length="0">
    <dxf>
      <alignment horizontal="center" vertical="center"/>
    </dxf>
  </rfmt>
  <rfmt sheetId="2" xfDxf="1" sqref="Q1876" start="0" length="0">
    <dxf>
      <alignment horizontal="center" vertical="center"/>
    </dxf>
  </rfmt>
  <rfmt sheetId="2" xfDxf="1" sqref="R1876" start="0" length="0">
    <dxf>
      <alignment horizontal="center" vertical="center"/>
    </dxf>
  </rfmt>
  <rfmt sheetId="2" sqref="A1877:H1877">
    <dxf>
      <fill>
        <patternFill>
          <bgColor theme="0"/>
        </patternFill>
      </fill>
    </dxf>
  </rfmt>
  <rcc rId="5207" sId="2">
    <oc r="H1877" t="inlineStr">
      <is>
        <t>VAYRES   annulé sauf si 11001811</t>
      </is>
    </oc>
    <nc r="H1877" t="inlineStr">
      <is>
        <t>VAYRES   attente 11001811 arrive 15h</t>
      </is>
    </nc>
  </rcc>
  <rfmt sheetId="2" sqref="B1878" start="0" length="0">
    <dxf>
      <font>
        <b/>
        <sz val="12"/>
        <color rgb="FFFF0000"/>
        <name val="MS Sans Serif"/>
      </font>
      <fill>
        <patternFill>
          <bgColor theme="4" tint="0.59999389629810485"/>
        </patternFill>
      </fill>
    </dxf>
  </rfmt>
  <rfmt sheetId="2" sqref="C1878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</dxf>
  </rfmt>
  <rcc rId="5208" sId="2" odxf="1" dxf="1">
    <nc r="D1878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</ndxf>
  </rcc>
  <rfmt sheetId="2" sqref="E1878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</dxf>
  </rfmt>
  <rfmt sheetId="2" sqref="F1878" start="0" length="0">
    <dxf>
      <fill>
        <patternFill patternType="solid">
          <bgColor theme="4" tint="0.59999389629810485"/>
        </patternFill>
      </fill>
    </dxf>
  </rfmt>
  <rfmt sheetId="2" sqref="H1878" start="0" length="0">
    <dxf>
      <numFmt numFmtId="0" formatCode="General"/>
    </dxf>
  </rfmt>
  <rcc rId="5209" sId="2">
    <nc r="J1878" t="inlineStr">
      <is>
        <t/>
      </is>
    </nc>
  </rcc>
  <rcc rId="5210" sId="2">
    <nc r="K1878" t="inlineStr">
      <is>
        <t/>
      </is>
    </nc>
  </rcc>
  <rfmt sheetId="2" sqref="L1878" start="0" length="0">
    <dxf>
      <numFmt numFmtId="19" formatCode="dd/mm/yyyy"/>
    </dxf>
  </rfmt>
  <rrc rId="5211" sId="2" ref="A1879:XFD1879" action="deleteRow">
    <undo index="65535" exp="area" ref3D="1" dr="$F$1:$F$1048576" dn="Z_F75A0FC8_0A1B_4DE0_9A32_5143F6752B3E_.wvu.Cols" sId="2"/>
    <rfmt sheetId="2" xfDxf="1" sqref="A1879:XFD1879" start="0" length="0">
      <dxf>
        <alignment horizontal="center" vertical="center"/>
      </dxf>
    </rfmt>
    <rfmt sheetId="2" sqref="A1879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79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879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D1879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E1879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F1879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879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879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79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79" start="0" length="0">
      <dxf>
        <numFmt numFmtId="167" formatCode="dd\.mm\.yyyy;@"/>
      </dxf>
    </rfmt>
  </rrc>
  <rfmt sheetId="2" sqref="G1877" start="0" length="0">
    <dxf>
      <fill>
        <patternFill patternType="none">
          <bgColor indexed="65"/>
        </patternFill>
      </fill>
    </dxf>
  </rfmt>
  <rm rId="5212" sheetId="2" source="G1872" destination="G1873" sourceSheetId="2">
    <rfmt sheetId="2" sqref="G1873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5213" sId="2">
    <oc r="G1874">
      <f>IFERROR(IF(ISERROR(SEARCH("dfgg",$B1873)),IF(H1874="",G1873+ROUNDUP(VLOOKUP(D1874,Feuil2!$B$2:$C$251,2,FALSE)*6,0)/6/24,G1873+ROUNDUP(VLOOKUP(D1874,Feuil2!$B$2:$C$251,2,FALSE)*6,0)/6/24+$I$1),G1873+(11/12/24)),"")</f>
    </oc>
    <nc r="G1874">
      <f>IFERROR(IF(ISERROR(SEARCH("dfgg",$B1873)),IF(H1874="",G1873+ROUNDUP(VLOOKUP(D1874,Feuil2!$B$2:$C$251,2,FALSE)*6,0)/6/24,G1873+ROUNDUP(VLOOKUP(D1874,Feuil2!$B$2:$C$251,2,FALSE)*6,0)/6/24+$I$1),G1873+(11/12/24)),"")</f>
    </nc>
  </rcc>
  <rcc rId="5214" sId="2">
    <oc r="G1875">
      <f>IFERROR(IF(ISERROR(SEARCH("dfgg",$B1874)),IF(H1875="",G1874+ROUNDUP(VLOOKUP(D1875,Feuil2!$B$2:$C$251,2,FALSE)*6,0)/6/24,G1874+ROUNDUP(VLOOKUP(D1875,Feuil2!$B$2:$C$251,2,FALSE)*6,0)/6/24+$I$1),G1874+(11/12/24)),"")</f>
    </oc>
    <nc r="G1875">
      <f>IFERROR(IF(ISERROR(SEARCH("dfgg",$B1874)),IF(H1875="",G1874+ROUNDUP(VLOOKUP(D1875,Feuil2!$B$2:$C$251,2,FALSE)*6,0)/6/24,G1874+ROUNDUP(VLOOKUP(D1875,Feuil2!$B$2:$C$251,2,FALSE)*6,0)/6/24+$I$1),G1874+(11/12/24)),"")</f>
    </nc>
  </rcc>
  <rcc rId="5215" sId="2">
    <oc r="G1876">
      <f>IFERROR(IF(ISERROR(SEARCH("dfgg",$B1875)),IF(H1876="",G1875+ROUNDUP(VLOOKUP(D1876,Feuil2!$B$2:$C$251,2,FALSE)*6,0)/6/24,G1875+ROUNDUP(VLOOKUP(D1876,Feuil2!$B$2:$C$251,2,FALSE)*6,0)/6/24+$I$1),G1875+(11/12/24)),"")</f>
    </oc>
    <nc r="G1876">
      <f>IFERROR(IF(ISERROR(SEARCH("dfgg",$B1875)),IF(H1876="",G1875+ROUNDUP(VLOOKUP(D1876,Feuil2!$B$2:$C$251,2,FALSE)*6,0)/6/24,G1875+ROUNDUP(VLOOKUP(D1876,Feuil2!$B$2:$C$251,2,FALSE)*6,0)/6/24+$I$1),G1875+(11/12/24)),"")</f>
    </nc>
  </rcc>
  <rcc rId="5216" sId="2">
    <oc r="G1877">
      <f>IFERROR(IF(ISERROR(SEARCH("dfgg",'G:\Production\SAUCES\J.Dom\planning sauces\sauces 2019\[Copie de PHS 2019  LIONEL S37.xlsx]PHS'!$B1875)),IF(H1876="",G1875+ROUNDUP(VLOOKUP(D1876,Feuil2!$B$2:$C$251,2,FALSE)*6,0)/6/24,G1875+ROUNDUP(VLOOKUP(D1876,Feuil2!$B$2:$C$251,2,FALSE)*6,0)/6/24+$I$1),G1875+(11/12/24)),"")</f>
    </oc>
    <nc r="G1877">
      <f>IFERROR(IF(ISERROR(SEARCH("dfgg",$B1876)),IF(H1877="",G1876+ROUNDUP(VLOOKUP(D1877,Feuil2!$B$2:$C$251,2,FALSE)*6,0)/6/24,G1876+ROUNDUP(VLOOKUP(D1877,Feuil2!$B$2:$C$251,2,FALSE)*6,0)/6/24+$I$1),G1876+(11/12/24)),"")</f>
    </nc>
  </rcc>
  <rcc rId="5217" sId="2" numFmtId="23">
    <nc r="G1878">
      <f>IFERROR(IF(ISERROR(SEARCH("dfgg",$B1877)),IF(H1878="",G1877+ROUNDUP(VLOOKUP(D1878,Feuil2!$B$2:$C$251,2,FALSE)*6,0)/6/24,G1877+ROUNDUP(VLOOKUP(D1878,Feuil2!$B$2:$C$251,2,FALSE)*6,0)/6/24+$I$1),G1877+(11/12/24)),"")</f>
    </nc>
  </rcc>
  <rcc rId="5218" sId="2">
    <oc r="G1879">
      <f>IFERROR(IF(ISERROR(SEARCH("dfgg",$B1876)),IF(H1877="",G1876+ROUNDUP(VLOOKUP(D1877,Feuil2!$B$2:$C$251,2,FALSE)*6,0)/6/24,G1876+ROUNDUP(VLOOKUP(D1877,Feuil2!$B$2:$C$251,2,FALSE)*6,0)/6/24+$I$1),G1876+(11/12/24)),"")</f>
    </oc>
    <nc r="G1879">
      <f>IFERROR(IF(ISERROR(SEARCH("dfgg",$B1878)),IF(H1879="",G1878+ROUNDUP(VLOOKUP(D1879,Feuil2!$B$2:$C$251,2,FALSE)*6,0)/6/24,G1878+ROUNDUP(VLOOKUP(D1879,Feuil2!$B$2:$C$251,2,FALSE)*6,0)/6/24+$I$1),G1878+(11/12/24)),"")</f>
    </nc>
  </rcc>
  <rcc rId="5219" sId="2">
    <oc r="G1880">
      <f>IFERROR(IF(ISERROR(SEARCH("dfgg",'G:\Production\SAUCES\J.Dom\planning sauces\sauces 2019\[Copie de PHS 2019  LIONEL S37.xlsx]PHS'!$B1883)),IF(H1884="",G1883+ROUNDUP(VLOOKUP(D1884,Feuil2!$B$2:$C$251,2,FALSE)*6,0)/6/24,G1883+ROUNDUP(VLOOKUP(D1884,Feuil2!$B$2:$C$251,2,FALSE)*6,0)/6/24+$I$1),G1883+(11/12/24)),"")</f>
    </oc>
    <nc r="G1880">
      <f>IFERROR(IF(ISERROR(SEARCH("dfgg",$B1879)),IF(H1880="",G1879+ROUNDUP(VLOOKUP(D1880,Feuil2!$B$2:$C$251,2,FALSE)*6,0)/6/24,G1879+ROUNDUP(VLOOKUP(D1880,Feuil2!$B$2:$C$251,2,FALSE)*6,0)/6/24+$I$1),G1879+(11/12/24)),"")</f>
    </nc>
  </rcc>
  <rcc rId="5220" sId="2">
    <oc r="G1881">
      <f>IFERROR(IF(ISERROR(SEARCH("dfgg",$B1877)),IF(H1878="",G1877+ROUNDUP(VLOOKUP(D1878,Feuil2!$B$2:$C$251,2,FALSE)*6,0)/6/24,G1877+ROUNDUP(VLOOKUP(D1878,Feuil2!$B$2:$C$251,2,FALSE)*6,0)/6/24+$I$1),G1877+(11/12/24)),"")</f>
    </oc>
    <nc r="G1881">
      <f>IFERROR(IF(ISERROR(SEARCH("dfgg",$B1880)),IF(H1881="",G1880+ROUNDUP(VLOOKUP(D1881,Feuil2!$B$2:$C$251,2,FALSE)*6,0)/6/24,G1880+ROUNDUP(VLOOKUP(D1881,Feuil2!$B$2:$C$251,2,FALSE)*6,0)/6/24+$I$1),G1880+(11/12/24)),"")</f>
    </nc>
  </rcc>
  <rcc rId="5221" sId="2">
    <oc r="G1882">
      <f>IFERROR(IF(ISERROR(SEARCH("dfgg",$B1881)),IF(H1882="",G1881+ROUNDUP(VLOOKUP(D1882,Feuil2!$B$2:$C$251,2,FALSE)*6,0)/6/24,G1881+ROUNDUP(VLOOKUP(D1882,Feuil2!$B$2:$C$251,2,FALSE)*6,0)/6/24+$I$1),G1881+(11/12/24)),"")</f>
    </oc>
    <nc r="G1882">
      <f>IFERROR(IF(ISERROR(SEARCH("dfgg",$B1881)),IF(H1882="",G1881+ROUNDUP(VLOOKUP(D1882,Feuil2!$B$2:$C$251,2,FALSE)*6,0)/6/24,G1881+ROUNDUP(VLOOKUP(D1882,Feuil2!$B$2:$C$251,2,FALSE)*6,0)/6/24+$I$1),G1881+(11/12/24)),"")</f>
    </nc>
  </rcc>
  <rcc rId="5222" sId="2">
    <nc r="G1883">
      <f>IFERROR(IF(ISERROR(SEARCH("dfgg",$B1882)),IF(H1883="",G1882+ROUNDUP(VLOOKUP(D1883,Feuil2!$B$2:$C$251,2,FALSE)*6,0)/6/24,G1882+ROUNDUP(VLOOKUP(D1883,Feuil2!$B$2:$C$251,2,FALSE)*6,0)/6/24+$I$1),G1882+(11/12/24)),"")</f>
    </nc>
  </rcc>
  <rcc rId="5223" sId="2" numFmtId="23">
    <oc r="G1884">
      <f>IFERROR(IF(ISERROR(SEARCH("dfgg",$B1883)),IF(H1884="",G1883+ROUNDUP(VLOOKUP(D1884,Feuil2!$B$2:$C$251,2,FALSE)*6,0)/6/24,G1883+ROUNDUP(VLOOKUP(D1884,Feuil2!$B$2:$C$251,2,FALSE)*6,0)/6/24+$I$1),G1883+(11/12/24)),"")</f>
    </oc>
    <nc r="G1884">
      <f>IFERROR(IF(ISERROR(SEARCH("dfgg",$B1883)),IF(H1884="",G1883+ROUNDUP(VLOOKUP(D1884,Feuil2!$B$2:$C$251,2,FALSE)*6,0)/6/24,G1883+ROUNDUP(VLOOKUP(D1884,Feuil2!$B$2:$C$251,2,FALSE)*6,0)/6/24+$I$1),G1883+(11/12/24)),"")</f>
    </nc>
  </rcc>
  <rcc rId="5224" sId="2" numFmtId="23">
    <oc r="G1885">
      <f>IFERROR(IF(ISERROR(SEARCH("dfgg",$B1881)),IF(H1882="",G1881+ROUNDUP(VLOOKUP(D1882,Feuil2!$B$2:$C$251,2,FALSE)*6,0)/6/24,G1881+ROUNDUP(VLOOKUP(D1882,Feuil2!$B$2:$C$251,2,FALSE)*6,0)/6/24+$I$1),G1881+(11/12/24)),"")</f>
    </oc>
    <nc r="G1885">
      <f>IFERROR(IF(ISERROR(SEARCH("dfgg",$B1884)),IF(H1885="",G1884+ROUNDUP(VLOOKUP(D1885,Feuil2!$B$2:$C$251,2,FALSE)*6,0)/6/24,G1884+ROUNDUP(VLOOKUP(D1885,Feuil2!$B$2:$C$251,2,FALSE)*6,0)/6/24+$I$1),G1884+(11/12/24)),"")</f>
    </nc>
  </rcc>
  <rcc rId="5225" sId="2">
    <oc r="G1886">
      <f>IFERROR(IF(ISERROR(SEARCH("dfgg",$B1885)),IF(H1886="",G1885+ROUNDUP(VLOOKUP(D1886,Feuil2!$B$2:$C$251,2,FALSE)*6,0)/6/24,G1885+ROUNDUP(VLOOKUP(D1886,Feuil2!$B$2:$C$251,2,FALSE)*6,0)/6/24+$I$1),G1885+(11/12/24)),"")</f>
    </oc>
    <nc r="G1886">
      <f>IFERROR(IF(ISERROR(SEARCH("dfgg",$B1885)),IF(H1886="",G1885+ROUNDUP(VLOOKUP(D1886,Feuil2!$B$2:$C$251,2,FALSE)*6,0)/6/24,G1885+ROUNDUP(VLOOKUP(D1886,Feuil2!$B$2:$C$251,2,FALSE)*6,0)/6/24+$I$1),G1885+(11/12/24)),"")</f>
    </nc>
  </rcc>
  <rcc rId="5226" sId="2">
    <oc r="G1887">
      <f>IFERROR(IF(ISERROR(SEARCH("dfgg",$B1886)),IF(H1887="",G1886+ROUNDUP(VLOOKUP(D1887,Feuil2!$B$2:$C$251,2,FALSE)*6,0)/6/24,G1886+ROUNDUP(VLOOKUP(D1887,Feuil2!$B$2:$C$251,2,FALSE)*6,0)/6/24+$I$1),G1886+(11/12/24)),"")</f>
    </oc>
    <nc r="G1887">
      <f>IFERROR(IF(ISERROR(SEARCH("dfgg",$B1886)),IF(H1887="",G1886+ROUNDUP(VLOOKUP(D1887,Feuil2!$B$2:$C$251,2,FALSE)*6,0)/6/24,G1886+ROUNDUP(VLOOKUP(D1887,Feuil2!$B$2:$C$251,2,FALSE)*6,0)/6/24+$I$1),G1886+(11/12/24)),"")</f>
    </nc>
  </rcc>
  <rcc rId="5227" sId="2">
    <oc r="G1888">
      <f>IFERROR(IF(ISERROR(SEARCH("dfgg",$B1887)),IF(H1888="",G1887+ROUNDUP(VLOOKUP(D1888,Feuil2!$B$2:$C$251,2,FALSE)*6,0)/6/24,G1887+ROUNDUP(VLOOKUP(D1888,Feuil2!$B$2:$C$251,2,FALSE)*6,0)/6/24+$I$1),G1887+(11/12/24)),"")</f>
    </oc>
    <nc r="G1888">
      <f>IFERROR(IF(ISERROR(SEARCH("dfgg",$B1887)),IF(H1888="",G1887+ROUNDUP(VLOOKUP(D1888,Feuil2!$B$2:$C$251,2,FALSE)*6,0)/6/24,G1887+ROUNDUP(VLOOKUP(D1888,Feuil2!$B$2:$C$251,2,FALSE)*6,0)/6/24+$I$1),G1887+(11/12/24)),"")</f>
    </nc>
  </rcc>
  <rcc rId="5228" sId="2">
    <oc r="G1889">
      <f>IFERROR(IF(ISERROR(SEARCH("dfgg",$B1889)),IF(H1890="",G1889+ROUNDUP(VLOOKUP(D1890,Feuil2!$B$2:$C$251,2,FALSE)*6,0)/6/24,G1889+ROUNDUP(VLOOKUP(D1890,Feuil2!$B$2:$C$251,2,FALSE)*6,0)/6/24+$I$1),G1889+(11/12/24)),"")</f>
    </oc>
    <nc r="G1889">
      <f>IFERROR(IF(ISERROR(SEARCH("dfgg",$B1888)),IF(H1889="",G1888+ROUNDUP(VLOOKUP(D1889,Feuil2!$B$2:$C$251,2,FALSE)*6,0)/6/24,G1888+ROUNDUP(VLOOKUP(D1889,Feuil2!$B$2:$C$251,2,FALSE)*6,0)/6/24+$I$1),G1888+(11/12/24)),"")</f>
    </nc>
  </rcc>
  <rcc rId="5229" sId="2">
    <oc r="G1890">
      <f>IFERROR(IF(ISERROR(SEARCH("dfgg",$B1889)),IF(H1890="",G1889+ROUNDUP(VLOOKUP(D1890,Feuil2!$B$2:$C$251,2,FALSE)*6,0)/6/24,G1889+ROUNDUP(VLOOKUP(D1890,Feuil2!$B$2:$C$251,2,FALSE)*6,0)/6/24+$I$1),G1889+(11/12/24)),"")</f>
    </oc>
    <nc r="G1890">
      <f>IFERROR(IF(ISERROR(SEARCH("dfgg",$B1889)),IF(H1890="",G1889+ROUNDUP(VLOOKUP(D1890,Feuil2!$B$2:$C$251,2,FALSE)*6,0)/6/24,G1889+ROUNDUP(VLOOKUP(D1890,Feuil2!$B$2:$C$251,2,FALSE)*6,0)/6/24+$I$1),G1889+(11/12/24)),"")</f>
    </nc>
  </rcc>
  <rcc rId="5230" sId="2">
    <oc r="G1891">
      <f>IFERROR(IF(ISERROR(SEARCH("dfgg",$B1890)),IF(H1891="",G1890+ROUNDUP(VLOOKUP(D1891,Feuil2!$B$2:$C$251,2,FALSE)*6,0)/6/24,G1890+ROUNDUP(VLOOKUP(D1891,Feuil2!$B$2:$C$251,2,FALSE)*6,0)/6/24+$I$1),G1890+(11/12/24)),"")</f>
    </oc>
    <nc r="G1891">
      <f>IFERROR(IF(ISERROR(SEARCH("dfgg",$B1890)),IF(H1891="",G1890+ROUNDUP(VLOOKUP(D1891,Feuil2!$B$2:$C$251,2,FALSE)*6,0)/6/24,G1890+ROUNDUP(VLOOKUP(D1891,Feuil2!$B$2:$C$251,2,FALSE)*6,0)/6/24+$I$1),G1890+(11/12/24)),"")</f>
    </nc>
  </rcc>
  <rcc rId="5231" sId="2">
    <oc r="G1892">
      <f>IFERROR(IF(ISERROR(SEARCH("dfgg",$B1891)),IF(H1892="",G1891+ROUNDUP(VLOOKUP(D1892,Feuil2!$B$2:$C$251,2,FALSE)*6,0)/6/24,G1891+ROUNDUP(VLOOKUP(D1892,Feuil2!$B$2:$C$251,2,FALSE)*6,0)/6/24+$I$1),G1891+(11/12/24)),"")</f>
    </oc>
    <nc r="G1892">
      <f>IFERROR(IF(ISERROR(SEARCH("dfgg",$B1891)),IF(H1892="",G1891+ROUNDUP(VLOOKUP(D1892,Feuil2!$B$2:$C$251,2,FALSE)*6,0)/6/24,G1891+ROUNDUP(VLOOKUP(D1892,Feuil2!$B$2:$C$251,2,FALSE)*6,0)/6/24+$I$1),G1891+(11/12/24)),"")</f>
    </nc>
  </rcc>
  <rcc rId="5232" sId="2">
    <oc r="G1893">
      <f>IFERROR(IF(ISERROR(SEARCH("dfgg",$B1892)),IF(H1893="",G1892+ROUNDUP(VLOOKUP(D1893,Feuil2!$B$2:$C$251,2,FALSE)*6,0)/6/24,G1892+ROUNDUP(VLOOKUP(D1893,Feuil2!$B$2:$C$251,2,FALSE)*6,0)/6/24+$I$1),G1892+(11/12/24)),"")</f>
    </oc>
    <nc r="G1893">
      <f>IFERROR(IF(ISERROR(SEARCH("dfgg",$B1892)),IF(H1893="",G1892+ROUNDUP(VLOOKUP(D1893,Feuil2!$B$2:$C$251,2,FALSE)*6,0)/6/24,G1892+ROUNDUP(VLOOKUP(D1893,Feuil2!$B$2:$C$251,2,FALSE)*6,0)/6/24+$I$1),G1892+(11/12/24)),"")</f>
    </nc>
  </rcc>
  <rcc rId="5233" sId="2">
    <oc r="G1894">
      <f>IFERROR(IF(ISERROR(SEARCH("dfgg",$B1893)),IF(H1894="",G1893+ROUNDUP(VLOOKUP(D1894,Feuil2!$B$2:$C$251,2,FALSE)*6,0)/6/24,G1893+ROUNDUP(VLOOKUP(D1894,Feuil2!$B$2:$C$251,2,FALSE)*6,0)/6/24+$I$1),G1893+(11/12/24)),"")</f>
    </oc>
    <nc r="G1894">
      <f>IFERROR(IF(ISERROR(SEARCH("dfgg",$B1893)),IF(H1894="",G1893+ROUNDUP(VLOOKUP(D1894,Feuil2!$B$2:$C$251,2,FALSE)*6,0)/6/24,G1893+ROUNDUP(VLOOKUP(D1894,Feuil2!$B$2:$C$251,2,FALSE)*6,0)/6/24+$I$1),G1893+(11/12/24)),"")</f>
    </nc>
  </rcc>
  <rcc rId="5234" sId="2">
    <oc r="G1895">
      <f>IFERROR(IF(ISERROR(SEARCH("dfgg",$B1894)),IF(H1895="",G1894+ROUNDUP(VLOOKUP(D1895,Feuil2!$B$2:$C$251,2,FALSE)*6,0)/6/24,G1894+ROUNDUP(VLOOKUP(D1895,Feuil2!$B$2:$C$251,2,FALSE)*6,0)/6/24+$I$1),G1894+(11/12/24)),"")</f>
    </oc>
    <nc r="G1895">
      <f>IFERROR(IF(ISERROR(SEARCH("dfgg",$B1894)),IF(H1895="",G1894+ROUNDUP(VLOOKUP(D1895,Feuil2!$B$2:$C$251,2,FALSE)*6,0)/6/24,G1894+ROUNDUP(VLOOKUP(D1895,Feuil2!$B$2:$C$251,2,FALSE)*6,0)/6/24+$I$1),G1894+(11/12/24)),"")</f>
    </nc>
  </rcc>
  <rcc rId="5235" sId="2">
    <oc r="G1896">
      <f>IFERROR(IF(ISERROR(SEARCH("dfgg",$B1895)),IF(H1896="",G1895+ROUNDUP(VLOOKUP(D1896,Feuil2!$B$2:$C$251,2,FALSE)*6,0)/6/24,G1895+ROUNDUP(VLOOKUP(D1896,Feuil2!$B$2:$C$251,2,FALSE)*6,0)/6/24+$I$1),G1895+(11/12/24)),"")</f>
    </oc>
    <nc r="G1896">
      <f>IFERROR(IF(ISERROR(SEARCH("dfgg",$B1895)),IF(H1896="",G1895+ROUNDUP(VLOOKUP(D1896,Feuil2!$B$2:$C$251,2,FALSE)*6,0)/6/24,G1895+ROUNDUP(VLOOKUP(D1896,Feuil2!$B$2:$C$251,2,FALSE)*6,0)/6/24+$I$1),G1895+(11/12/24)),"")</f>
    </nc>
  </rcc>
  <rcc rId="5236" sId="2">
    <oc r="G1897">
      <f>IFERROR(IF(ISERROR(SEARCH("dfgg",$B1896)),IF(H1897="",G1896+ROUNDUP(VLOOKUP(D1897,Feuil2!$B$2:$C$251,2,FALSE)*6,0)/6/24,G1896+ROUNDUP(VLOOKUP(D1897,Feuil2!$B$2:$C$251,2,FALSE)*6,0)/6/24+$I$1),G1896+(11/12/24)),"")</f>
    </oc>
    <nc r="G1897">
      <f>IFERROR(IF(ISERROR(SEARCH("dfgg",$B1896)),IF(H1897="",G1896+ROUNDUP(VLOOKUP(D1897,Feuil2!$B$2:$C$251,2,FALSE)*6,0)/6/24,G1896+ROUNDUP(VLOOKUP(D1897,Feuil2!$B$2:$C$251,2,FALSE)*6,0)/6/24+$I$1),G1896+(11/12/24)),"")</f>
    </nc>
  </rcc>
  <rcc rId="5237" sId="2">
    <oc r="G1898">
      <f>IFERROR(IF(ISERROR(SEARCH("dfgg",$B1897)),IF(H1898="",G1897+ROUNDUP(VLOOKUP(D1898,Feuil2!$B$2:$C$251,2,FALSE)*6,0)/6/24,G1897+ROUNDUP(VLOOKUP(D1898,Feuil2!$B$2:$C$251,2,FALSE)*6,0)/6/24+$I$1),G1897+(11/12/24)),"")</f>
    </oc>
    <nc r="G1898">
      <f>IFERROR(IF(ISERROR(SEARCH("dfgg",$B1897)),IF(H1898="",G1897+ROUNDUP(VLOOKUP(D1898,Feuil2!$B$2:$C$251,2,FALSE)*6,0)/6/24,G1897+ROUNDUP(VLOOKUP(D1898,Feuil2!$B$2:$C$251,2,FALSE)*6,0)/6/24+$I$1),G1897+(11/12/24)),"")</f>
    </nc>
  </rcc>
  <rcc rId="5238" sId="2">
    <oc r="G1899">
      <f>IFERROR(IF(ISERROR(SEARCH("dfgg",$B1898)),IF(H1899="",G1898+ROUNDUP(VLOOKUP(D1899,Feuil2!$B$2:$C$251,2,FALSE)*6,0)/6/24,G1898+ROUNDUP(VLOOKUP(D1899,Feuil2!$B$2:$C$251,2,FALSE)*6,0)/6/24+$I$1),G1898+(11/12/24)),"")</f>
    </oc>
    <nc r="G1899">
      <f>IFERROR(IF(ISERROR(SEARCH("dfgg",$B1898)),IF(H1899="",G1898+ROUNDUP(VLOOKUP(D1899,Feuil2!$B$2:$C$251,2,FALSE)*6,0)/6/24,G1898+ROUNDUP(VLOOKUP(D1899,Feuil2!$B$2:$C$251,2,FALSE)*6,0)/6/24+$I$1),G1898+(11/12/24)),"")</f>
    </nc>
  </rcc>
  <rcc rId="5239" sId="2">
    <oc r="G1900">
      <f>IFERROR(IF(ISERROR(SEARCH("dfgg",$B1899)),IF(H1900="",G1899+ROUNDUP(VLOOKUP(D1900,Feuil2!$B$2:$C$251,2,FALSE)*6,0)/6/24,G1899+ROUNDUP(VLOOKUP(D1900,Feuil2!$B$2:$C$251,2,FALSE)*6,0)/6/24+$I$1),G1899+(11/12/24)),"")</f>
    </oc>
    <nc r="G1900">
      <f>IFERROR(IF(ISERROR(SEARCH("dfgg",$B1899)),IF(H1900="",G1899+ROUNDUP(VLOOKUP(D1900,Feuil2!$B$2:$C$251,2,FALSE)*6,0)/6/24,G1899+ROUNDUP(VLOOKUP(D1900,Feuil2!$B$2:$C$251,2,FALSE)*6,0)/6/24+$I$1),G1899+(11/12/24)),"")</f>
    </nc>
  </rcc>
  <rcc rId="5240" sId="2">
    <oc r="G1901">
      <f>IFERROR(IF(ISERROR(SEARCH("dfgg",$B1900)),IF(H1901="",G1900+ROUNDUP(VLOOKUP(D1901,Feuil2!$B$2:$C$251,2,FALSE)*6,0)/6/24,G1900+ROUNDUP(VLOOKUP(D1901,Feuil2!$B$2:$C$251,2,FALSE)*6,0)/6/24+$I$1),G1900+(11/12/24)),"")</f>
    </oc>
    <nc r="G1901">
      <f>IFERROR(IF(ISERROR(SEARCH("dfgg",$B1900)),IF(H1901="",G1900+ROUNDUP(VLOOKUP(D1901,Feuil2!$B$2:$C$251,2,FALSE)*6,0)/6/24,G1900+ROUNDUP(VLOOKUP(D1901,Feuil2!$B$2:$C$251,2,FALSE)*6,0)/6/24+$I$1),G1900+(11/12/24)),"")</f>
    </nc>
  </rcc>
  <rcc rId="5241" sId="2">
    <oc r="G1902">
      <f>IFERROR(IF(ISERROR(SEARCH("dfgg",$B1901)),IF(H1902="",G1901+ROUNDUP(VLOOKUP(D1902,Feuil2!$B$2:$C$251,2,FALSE)*6,0)/6/24,G1901+ROUNDUP(VLOOKUP(D1902,Feuil2!$B$2:$C$251,2,FALSE)*6,0)/6/24+$I$1),G1901+(11/12/24)),"")</f>
    </oc>
    <nc r="G1902">
      <f>IFERROR(IF(ISERROR(SEARCH("dfgg",$B1901)),IF(H1902="",G1901+ROUNDUP(VLOOKUP(D1902,Feuil2!$B$2:$C$251,2,FALSE)*6,0)/6/24,G1901+ROUNDUP(VLOOKUP(D1902,Feuil2!$B$2:$C$251,2,FALSE)*6,0)/6/24+$I$1),G1901+(11/12/24)),"")</f>
    </nc>
  </rcc>
  <rcc rId="5242" sId="2">
    <oc r="G1903">
      <f>IFERROR(IF(ISERROR(SEARCH("dfgg",$B1902)),IF(H1903="",G1902+ROUNDUP(VLOOKUP(D1903,Feuil2!$B$2:$C$251,2,FALSE)*6,0)/6/24,G1902+ROUNDUP(VLOOKUP(D1903,Feuil2!$B$2:$C$251,2,FALSE)*6,0)/6/24+$I$1),G1902+(11/12/24)),"")</f>
    </oc>
    <nc r="G1903">
      <f>IFERROR(IF(ISERROR(SEARCH("dfgg",$B1902)),IF(H1903="",G1902+ROUNDUP(VLOOKUP(D1903,Feuil2!$B$2:$C$251,2,FALSE)*6,0)/6/24,G1902+ROUNDUP(VLOOKUP(D1903,Feuil2!$B$2:$C$251,2,FALSE)*6,0)/6/24+$I$1),G1902+(11/12/24)),"")</f>
    </nc>
  </rcc>
  <rcc rId="5243" sId="2">
    <oc r="G1904">
      <f>IFERROR(IF(ISERROR(SEARCH("dfgg",$B1903)),IF(H1904="",G1903+ROUNDUP(VLOOKUP(D1904,Feuil2!$B$2:$C$251,2,FALSE)*6,0)/6/24,G1903+ROUNDUP(VLOOKUP(D1904,Feuil2!$B$2:$C$251,2,FALSE)*6,0)/6/24+$I$1),G1903+(11/12/24)),"")</f>
    </oc>
    <nc r="G1904">
      <f>IFERROR(IF(ISERROR(SEARCH("dfgg",$B1903)),IF(H1904="",G1903+ROUNDUP(VLOOKUP(D1904,Feuil2!$B$2:$C$251,2,FALSE)*6,0)/6/24,G1903+ROUNDUP(VLOOKUP(D1904,Feuil2!$B$2:$C$251,2,FALSE)*6,0)/6/24+$I$1),G1903+(11/12/24)),"")</f>
    </nc>
  </rcc>
  <rcc rId="5244" sId="2">
    <oc r="G1905">
      <f>IFERROR(IF(ISERROR(SEARCH("dfgg",$B1904)),IF(H1905="",G1904+ROUNDUP(VLOOKUP(D1905,Feuil2!$B$2:$C$251,2,FALSE)*6,0)/6/24,G1904+ROUNDUP(VLOOKUP(D1905,Feuil2!$B$2:$C$251,2,FALSE)*6,0)/6/24+$I$1),G1904+(11/12/24)),"")</f>
    </oc>
    <nc r="G1905">
      <f>IFERROR(IF(ISERROR(SEARCH("dfgg",$B1904)),IF(H1905="",G1904+ROUNDUP(VLOOKUP(D1905,Feuil2!$B$2:$C$251,2,FALSE)*6,0)/6/24,G1904+ROUNDUP(VLOOKUP(D1905,Feuil2!$B$2:$C$251,2,FALSE)*6,0)/6/24+$I$1),G1904+(11/12/24)),"")</f>
    </nc>
  </rcc>
  <rcc rId="5245" sId="2">
    <oc r="G1906">
      <f>IFERROR(IF(ISERROR(SEARCH("dfgg",$B1905)),IF(H1906="",G1905+ROUNDUP(VLOOKUP(D1906,Feuil2!$B$2:$C$251,2,FALSE)*6,0)/6/24,G1905+ROUNDUP(VLOOKUP(D1906,Feuil2!$B$2:$C$251,2,FALSE)*6,0)/6/24+$I$1),G1905+(11/12/24)),"")</f>
    </oc>
    <nc r="G1906">
      <f>IFERROR(IF(ISERROR(SEARCH("dfgg",$B1905)),IF(H1906="",G1905+ROUNDUP(VLOOKUP(D1906,Feuil2!$B$2:$C$251,2,FALSE)*6,0)/6/24,G1905+ROUNDUP(VLOOKUP(D1906,Feuil2!$B$2:$C$251,2,FALSE)*6,0)/6/24+$I$1),G1905+(11/12/24)),"")</f>
    </nc>
  </rcc>
  <rcc rId="5246" sId="2">
    <oc r="G1907">
      <f>IFERROR(IF(ISERROR(SEARCH("dfgg",$B1906)),IF(H1907="",G1906+ROUNDUP(VLOOKUP(D1907,Feuil2!$B$2:$C$251,2,FALSE)*6,0)/6/24,G1906+ROUNDUP(VLOOKUP(D1907,Feuil2!$B$2:$C$251,2,FALSE)*6,0)/6/24+$I$1),G1906+(11/12/24)),"")</f>
    </oc>
    <nc r="G1907">
      <f>IFERROR(IF(ISERROR(SEARCH("dfgg",$B1906)),IF(H1907="",G1906+ROUNDUP(VLOOKUP(D1907,Feuil2!$B$2:$C$251,2,FALSE)*6,0)/6/24,G1906+ROUNDUP(VLOOKUP(D1907,Feuil2!$B$2:$C$251,2,FALSE)*6,0)/6/24+$I$1),G1906+(11/12/24)),"")</f>
    </nc>
  </rcc>
  <rcc rId="5247" sId="2">
    <oc r="H1890" t="inlineStr">
      <is>
        <t>recyclage 970 KG</t>
      </is>
    </oc>
    <nc r="H1890" t="inlineStr">
      <is>
        <t>recyclage 420kg  op modifié</t>
      </is>
    </nc>
  </rcc>
  <rcc rId="5248" sId="2">
    <oc r="H1882" t="inlineStr">
      <is>
        <t>[DANGÉ]</t>
      </is>
    </oc>
    <nc r="H1882" t="inlineStr">
      <is>
        <t>[DANGÉ] déjà pesée</t>
      </is>
    </nc>
  </rcc>
  <rcc rId="5249" sId="2">
    <nc r="H1884" t="inlineStr">
      <is>
        <t>attente cinfirmation RD</t>
      </is>
    </nc>
  </rcc>
  <rcc rId="5250" sId="2">
    <nc r="H1885" t="inlineStr">
      <is>
        <t>attente cinfirmation RD</t>
      </is>
    </nc>
  </rcc>
  <rcc rId="5251" sId="2">
    <nc r="H1896" t="inlineStr">
      <is>
        <t>attente cinfirmation RD</t>
      </is>
    </nc>
  </rcc>
  <rcc rId="5252" sId="2">
    <nc r="H1897" t="inlineStr">
      <is>
        <t>attente cinfirmation RD</t>
      </is>
    </nc>
  </rcc>
  <rfmt sheetId="2" sqref="H1884:H1885" start="0" length="2147483647">
    <dxf>
      <font>
        <b/>
      </font>
    </dxf>
  </rfmt>
  <rfmt sheetId="2" sqref="H1896:H1897" start="0" length="2147483647">
    <dxf>
      <font>
        <b/>
      </font>
    </dxf>
  </rfmt>
  <rcc rId="5253" sId="2">
    <oc r="I1892" t="inlineStr">
      <is>
        <t>SELON TIMING</t>
      </is>
    </oc>
    <nc r="I1892"/>
  </rcc>
  <rcc rId="5254" sId="2">
    <oc r="I1893" t="inlineStr">
      <is>
        <t>SELON TIMING</t>
      </is>
    </oc>
    <nc r="I1893"/>
  </rcc>
  <rcc rId="5255" sId="2">
    <oc r="I1894" t="inlineStr">
      <is>
        <t>SELON TIMING</t>
      </is>
    </oc>
    <nc r="I1894"/>
  </rcc>
  <rcv guid="{80E8011E-8CC6-40AA-A1BE-46C0FB529EE2}" action="delete"/>
  <rdn rId="0" localSheetId="2" customView="1" name="Z_80E8011E_8CC6_40AA_A1BE_46C0FB529EE2_.wvu.PrintArea" hidden="1" oldHidden="1">
    <formula>PHS!$B$201:$I$224</formula>
    <oldFormula>PHS!$B$201:$I$224</oldFormula>
  </rdn>
  <rdn rId="0" localSheetId="2" customView="1" name="Z_80E8011E_8CC6_40AA_A1BE_46C0FB529EE2_.wvu.PrintTitles" hidden="1" oldHidden="1">
    <formula>PHS!$1:$1</formula>
    <oldFormula>PHS!$1:$1</oldFormula>
  </rdn>
  <rdn rId="0" localSheetId="3" customView="1" name="Z_80E8011E_8CC6_40AA_A1BE_46C0FB529EE2_.wvu.FilterData" hidden="1" oldHidden="1">
    <formula>Feuil2!$B$1:$C$211</formula>
    <oldFormula>Feuil2!$B$1:$C$211</oldFormula>
  </rdn>
  <rcv guid="{80E8011E-8CC6-40AA-A1BE-46C0FB529EE2}" action="add"/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59" sId="2">
    <oc r="H1884" t="inlineStr">
      <is>
        <t>attente cinfirmation RD</t>
      </is>
    </oc>
    <nc r="H1884" t="inlineStr">
      <is>
        <t>attente confirmation RD</t>
      </is>
    </nc>
  </rcc>
  <rcc rId="5260" sId="2">
    <oc r="H1885" t="inlineStr">
      <is>
        <t>attente cinfirmation RD</t>
      </is>
    </oc>
    <nc r="H1885" t="inlineStr">
      <is>
        <t>attente confirmation RD</t>
      </is>
    </nc>
  </rcc>
  <rcc rId="5261" sId="2">
    <oc r="H1896" t="inlineStr">
      <is>
        <t>attente cinfirmation RD</t>
      </is>
    </oc>
    <nc r="H1896" t="inlineStr">
      <is>
        <t>attente confirmation RD</t>
      </is>
    </nc>
  </rcc>
  <rcc rId="5262" sId="2">
    <oc r="H1897" t="inlineStr">
      <is>
        <t>attente cinfirmation RD</t>
      </is>
    </oc>
    <nc r="H1897" t="inlineStr">
      <is>
        <t>attente confirmation RD</t>
      </is>
    </nc>
  </rcc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0E8011E-8CC6-40AA-A1BE-46C0FB529EE2}" action="delete"/>
  <rdn rId="0" localSheetId="2" customView="1" name="Z_80E8011E_8CC6_40AA_A1BE_46C0FB529EE2_.wvu.PrintArea" hidden="1" oldHidden="1">
    <formula>PHS!$B$201:$I$224</formula>
    <oldFormula>PHS!$B$201:$I$224</oldFormula>
  </rdn>
  <rdn rId="0" localSheetId="2" customView="1" name="Z_80E8011E_8CC6_40AA_A1BE_46C0FB529EE2_.wvu.PrintTitles" hidden="1" oldHidden="1">
    <formula>PHS!$1:$1</formula>
    <oldFormula>PHS!$1:$1</oldFormula>
  </rdn>
  <rdn rId="0" localSheetId="3" customView="1" name="Z_80E8011E_8CC6_40AA_A1BE_46C0FB529EE2_.wvu.FilterData" hidden="1" oldHidden="1">
    <formula>Feuil2!$B$1:$C$211</formula>
    <oldFormula>Feuil2!$B$1:$C$211</oldFormula>
  </rdn>
  <rcv guid="{80E8011E-8CC6-40AA-A1BE-46C0FB529EE2}" action="add"/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266" sheetId="2" source="A1882:XFD1882" destination="A1915:XFD1915" sourceSheetId="2">
    <rfmt sheetId="2" xfDxf="1" sqref="A1915:XFD1915" start="0" length="0">
      <dxf>
        <alignment horizontal="center" vertical="center"/>
      </dxf>
    </rfmt>
    <rfmt sheetId="2" sqref="A1915" start="0" length="0">
      <dxf>
        <alignment horizontal="general" vertical="bottom"/>
      </dxf>
    </rfmt>
    <rfmt sheetId="2" sqref="B1915" start="0" length="0">
      <dxf>
        <font>
          <sz val="10"/>
          <color auto="1"/>
          <name val="MS Sans Serif"/>
          <family val="2"/>
          <scheme val="none"/>
        </font>
      </dxf>
    </rfmt>
    <rfmt sheetId="2" sqref="C1915" start="0" length="0">
      <dxf>
        <alignment horizontal="general" vertical="bottom"/>
      </dxf>
    </rfmt>
    <rfmt sheetId="2" sqref="D1915" start="0" length="0">
      <dxf>
        <alignment horizontal="general" vertical="bottom"/>
      </dxf>
    </rfmt>
    <rfmt sheetId="2" sqref="E1915" start="0" length="0">
      <dxf>
        <font>
          <sz val="10"/>
          <color auto="1"/>
          <name val="MS Sans Serif"/>
          <family val="2"/>
          <scheme val="none"/>
        </font>
      </dxf>
    </rfmt>
    <rfmt sheetId="2" sqref="F1915" start="0" length="0">
      <dxf>
        <font>
          <sz val="10"/>
          <color auto="1"/>
          <name val="MS Sans Serif"/>
          <family val="2"/>
          <scheme val="none"/>
        </font>
      </dxf>
    </rfmt>
    <rfmt sheetId="2" sqref="G1915" start="0" length="0">
      <dxf>
        <font>
          <sz val="10"/>
          <color auto="1"/>
          <name val="MS Sans Serif"/>
          <family val="2"/>
          <scheme val="none"/>
        </font>
      </dxf>
    </rfmt>
    <rfmt sheetId="2" sqref="H1915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915" start="0" length="0">
      <dxf>
        <numFmt numFmtId="167" formatCode="dd\.mm\.yyyy;@"/>
      </dxf>
    </rfmt>
  </rm>
  <rrc rId="5267" sId="2" ref="A1883:XFD1883" action="insertRow">
    <undo index="65535" exp="area" ref3D="1" dr="$F$1:$F$1048576" dn="Z_F75A0FC8_0A1B_4DE0_9A32_5143F6752B3E_.wvu.Cols" sId="2"/>
  </rrc>
  <rm rId="5268" sheetId="2" source="A1897:XFD1898" destination="A1882:XFD1883" sourceSheetId="2">
    <rfmt sheetId="2" xfDxf="1" sqref="A1882:XFD1882" start="0" length="0">
      <dxf>
        <alignment horizontal="center" vertical="center"/>
      </dxf>
    </rfmt>
    <rfmt sheetId="2" xfDxf="1" sqref="A1883:XFD1883" start="0" length="0">
      <dxf>
        <alignment horizontal="center" vertical="center"/>
      </dxf>
    </rfmt>
    <rfmt sheetId="2" sqref="A1882" start="0" length="0">
      <dxf>
        <alignment horizontal="general" vertical="bottom"/>
      </dxf>
    </rfmt>
    <rfmt sheetId="2" sqref="B1882" start="0" length="0">
      <dxf>
        <font>
          <sz val="10"/>
          <color auto="1"/>
          <name val="MS Sans Serif"/>
          <family val="2"/>
          <scheme val="none"/>
        </font>
      </dxf>
    </rfmt>
    <rfmt sheetId="2" sqref="C1882" start="0" length="0">
      <dxf>
        <alignment horizontal="general" vertical="bottom"/>
      </dxf>
    </rfmt>
    <rfmt sheetId="2" sqref="D1882" start="0" length="0">
      <dxf>
        <alignment horizontal="general" vertical="bottom"/>
      </dxf>
    </rfmt>
    <rfmt sheetId="2" sqref="E1882" start="0" length="0">
      <dxf>
        <font>
          <sz val="10"/>
          <color auto="1"/>
          <name val="MS Sans Serif"/>
          <family val="2"/>
          <scheme val="none"/>
        </font>
      </dxf>
    </rfmt>
    <rfmt sheetId="2" sqref="F1882" start="0" length="0">
      <dxf>
        <font>
          <sz val="10"/>
          <color auto="1"/>
          <name val="MS Sans Serif"/>
          <family val="2"/>
          <scheme val="none"/>
        </font>
      </dxf>
    </rfmt>
    <rfmt sheetId="2" sqref="G1882" start="0" length="0">
      <dxf>
        <font>
          <sz val="10"/>
          <color auto="1"/>
          <name val="MS Sans Serif"/>
          <family val="2"/>
          <scheme val="none"/>
        </font>
      </dxf>
    </rfmt>
    <rfmt sheetId="2" sqref="H188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82" start="0" length="0">
      <dxf>
        <numFmt numFmtId="167" formatCode="dd\.mm\.yyyy;@"/>
      </dxf>
    </rfmt>
    <rfmt sheetId="2" sqref="A1883" start="0" length="0">
      <dxf>
        <alignment horizontal="general" vertical="bottom"/>
      </dxf>
    </rfmt>
    <rfmt sheetId="2" sqref="B1883" start="0" length="0">
      <dxf>
        <font>
          <sz val="10"/>
          <color auto="1"/>
          <name val="MS Sans Serif"/>
          <family val="2"/>
          <scheme val="none"/>
        </font>
      </dxf>
    </rfmt>
    <rfmt sheetId="2" sqref="C1883" start="0" length="0">
      <dxf>
        <alignment horizontal="general" vertical="bottom"/>
      </dxf>
    </rfmt>
    <rfmt sheetId="2" sqref="D1883" start="0" length="0">
      <dxf>
        <alignment horizontal="general" vertical="bottom"/>
      </dxf>
    </rfmt>
    <rfmt sheetId="2" sqref="E1883" start="0" length="0">
      <dxf>
        <font>
          <sz val="10"/>
          <color auto="1"/>
          <name val="MS Sans Serif"/>
          <family val="2"/>
          <scheme val="none"/>
        </font>
      </dxf>
    </rfmt>
    <rfmt sheetId="2" sqref="F1883" start="0" length="0">
      <dxf>
        <font>
          <sz val="10"/>
          <color auto="1"/>
          <name val="MS Sans Serif"/>
          <family val="2"/>
          <scheme val="none"/>
        </font>
      </dxf>
    </rfmt>
    <rfmt sheetId="2" sqref="G1883" start="0" length="0">
      <dxf>
        <font>
          <sz val="10"/>
          <color auto="1"/>
          <name val="MS Sans Serif"/>
          <family val="2"/>
          <scheme val="none"/>
        </font>
      </dxf>
    </rfmt>
    <rfmt sheetId="2" sqref="H1883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83" start="0" length="0">
      <dxf>
        <numFmt numFmtId="167" formatCode="dd\.mm\.yyyy;@"/>
      </dxf>
    </rfmt>
  </rm>
  <rrc rId="5269" sId="2" ref="A1889:XFD1889" action="insertRow">
    <undo index="65535" exp="area" ref3D="1" dr="$F$1:$F$1048576" dn="Z_F75A0FC8_0A1B_4DE0_9A32_5143F6752B3E_.wvu.Cols" sId="2"/>
  </rrc>
  <rrc rId="5270" sId="2" ref="A1889:XFD1889" action="insertRow">
    <undo index="65535" exp="area" ref3D="1" dr="$F$1:$F$1048576" dn="Z_F75A0FC8_0A1B_4DE0_9A32_5143F6752B3E_.wvu.Cols" sId="2"/>
  </rrc>
  <rm rId="5271" sheetId="2" source="A1888:XFD1888" destination="A1890:XFD1890" sourceSheetId="2">
    <rfmt sheetId="2" xfDxf="1" sqref="A1890:XFD1890" start="0" length="0">
      <dxf>
        <alignment horizontal="center" vertical="center"/>
      </dxf>
    </rfmt>
    <rfmt sheetId="2" sqref="A1890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90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890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D1890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E1890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F1890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890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890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90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90" start="0" length="0">
      <dxf>
        <numFmt numFmtId="167" formatCode="dd\.mm\.yyyy;@"/>
      </dxf>
    </rfmt>
  </rm>
  <rm rId="5272" sheetId="2" source="A1918:XFD1918" destination="A1888:XFD1888" sourceSheetId="2">
    <rfmt sheetId="2" xfDxf="1" sqref="A1888:XFD1888" start="0" length="0">
      <dxf>
        <alignment horizontal="center" vertical="center"/>
      </dxf>
    </rfmt>
    <rfmt sheetId="2" sqref="A1888" start="0" length="0">
      <dxf>
        <alignment horizontal="general" vertical="bottom"/>
      </dxf>
    </rfmt>
    <rfmt sheetId="2" sqref="B1888" start="0" length="0">
      <dxf>
        <font>
          <sz val="10"/>
          <color auto="1"/>
          <name val="MS Sans Serif"/>
          <family val="2"/>
          <scheme val="none"/>
        </font>
      </dxf>
    </rfmt>
    <rfmt sheetId="2" sqref="C1888" start="0" length="0">
      <dxf>
        <alignment horizontal="general" vertical="bottom"/>
      </dxf>
    </rfmt>
    <rfmt sheetId="2" sqref="D1888" start="0" length="0">
      <dxf>
        <alignment horizontal="general" vertical="bottom"/>
      </dxf>
    </rfmt>
    <rfmt sheetId="2" sqref="E1888" start="0" length="0">
      <dxf>
        <font>
          <sz val="10"/>
          <color auto="1"/>
          <name val="MS Sans Serif"/>
          <family val="2"/>
          <scheme val="none"/>
        </font>
      </dxf>
    </rfmt>
    <rfmt sheetId="2" sqref="F1888" start="0" length="0">
      <dxf>
        <font>
          <sz val="10"/>
          <color auto="1"/>
          <name val="MS Sans Serif"/>
          <family val="2"/>
          <scheme val="none"/>
        </font>
      </dxf>
    </rfmt>
    <rfmt sheetId="2" sqref="G1888" start="0" length="0">
      <dxf>
        <font>
          <sz val="10"/>
          <color auto="1"/>
          <name val="MS Sans Serif"/>
          <family val="2"/>
          <scheme val="none"/>
        </font>
      </dxf>
    </rfmt>
    <rfmt sheetId="2" sqref="H1888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88" start="0" length="0">
      <dxf>
        <numFmt numFmtId="167" formatCode="dd\.mm\.yyyy;@"/>
      </dxf>
    </rfmt>
  </rm>
  <rfmt sheetId="2" sqref="B1889" start="0" length="0">
    <dxf>
      <font>
        <b/>
        <sz val="12"/>
        <color rgb="FFFF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C1889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cc rId="5273" sId="2" odxf="1" dxf="1">
    <nc r="D1889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odxf>
    <n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ndxf>
  </rcc>
  <rfmt sheetId="2" sqref="E1889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F1889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  <border outline="0">
        <bottom/>
      </border>
    </dxf>
  </rfmt>
  <rcc rId="5274" sId="2">
    <oc r="G1882">
      <f>IFERROR(IF(ISERROR(SEARCH("dfgg",$B1898)),IF(H1882="",G1898+ROUNDUP(VLOOKUP(D1882,Feuil2!$B$2:$C$251,2,FALSE)*6,0)/6/24,G1898+ROUNDUP(VLOOKUP(D1882,Feuil2!$B$2:$C$251,2,FALSE)*6,0)/6/24+$I$1),G1898+(11/12/24)),"")</f>
    </oc>
    <nc r="G1882">
      <f>IFERROR(IF(ISERROR(SEARCH("dfgg",$B1881)),IF(H1882="",G1881+ROUNDUP(VLOOKUP(D1882,Feuil2!$B$2:$C$251,2,FALSE)*6,0)/6/24,G1881+ROUNDUP(VLOOKUP(D1882,Feuil2!$B$2:$C$251,2,FALSE)*6,0)/6/24+$I$1),G1881+(11/12/24)),"")</f>
    </nc>
  </rcc>
  <rcc rId="5275" sId="2">
    <oc r="G1883">
      <f>IFERROR(IF(ISERROR(SEARCH("dfgg",$B1882)),IF(H1883="",G1882+ROUNDUP(VLOOKUP(D1883,Feuil2!$B$2:$C$251,2,FALSE)*6,0)/6/24,G1882+ROUNDUP(VLOOKUP(D1883,Feuil2!$B$2:$C$251,2,FALSE)*6,0)/6/24+$I$1),G1882+(11/12/24)),"")</f>
    </oc>
    <nc r="G1883">
      <f>IFERROR(IF(ISERROR(SEARCH("dfgg",$B1882)),IF(H1883="",G1882+ROUNDUP(VLOOKUP(D1883,Feuil2!$B$2:$C$251,2,FALSE)*6,0)/6/24,G1882+ROUNDUP(VLOOKUP(D1883,Feuil2!$B$2:$C$251,2,FALSE)*6,0)/6/24+$I$1),G1882+(11/12/24)),"")</f>
    </nc>
  </rcc>
  <rcc rId="5276" sId="2">
    <oc r="G1885">
      <f>IFERROR(IF(ISERROR(SEARCH("dfgg",$B1884)),IF(H1885="",G1884+ROUNDUP(VLOOKUP(D1885,Feuil2!$B$2:$C$251,2,FALSE)*6,0)/6/24,G1884+ROUNDUP(VLOOKUP(D1885,Feuil2!$B$2:$C$251,2,FALSE)*6,0)/6/24+$I$1),G1884+(11/12/24)),"")</f>
    </oc>
    <nc r="G1885">
      <f>IFERROR(IF(ISERROR(SEARCH("dfgg",$B1884)),IF(H1885="",G1884+ROUNDUP(VLOOKUP(D1885,Feuil2!$B$2:$C$251,2,FALSE)*6,0)/6/24,G1884+ROUNDUP(VLOOKUP(D1885,Feuil2!$B$2:$C$251,2,FALSE)*6,0)/6/24+$I$1),G1884+(11/12/24)),"")</f>
    </nc>
  </rcc>
  <rcc rId="5277" sId="2">
    <oc r="G1886">
      <f>IFERROR(IF(ISERROR(SEARCH("dfgg",$B1885)),IF(H1886="",G1885+ROUNDUP(VLOOKUP(D1886,Feuil2!$B$2:$C$251,2,FALSE)*6,0)/6/24,G1885+ROUNDUP(VLOOKUP(D1886,Feuil2!$B$2:$C$251,2,FALSE)*6,0)/6/24+$I$1),G1885+(11/12/24)),"")</f>
    </oc>
    <nc r="G1886">
      <f>IFERROR(IF(ISERROR(SEARCH("dfgg",$B1885)),IF(H1886="",G1885+ROUNDUP(VLOOKUP(D1886,Feuil2!$B$2:$C$251,2,FALSE)*6,0)/6/24,G1885+ROUNDUP(VLOOKUP(D1886,Feuil2!$B$2:$C$251,2,FALSE)*6,0)/6/24+$I$1),G1885+(11/12/24)),"")</f>
    </nc>
  </rcc>
  <rcc rId="5278" sId="2">
    <oc r="G1887">
      <f>IFERROR(IF(ISERROR(SEARCH("dfgg",$B1886)),IF(H1887="",G1886+ROUNDUP(VLOOKUP(D1887,Feuil2!$B$2:$C$251,2,FALSE)*6,0)/6/24,G1886+ROUNDUP(VLOOKUP(D1887,Feuil2!$B$2:$C$251,2,FALSE)*6,0)/6/24+$I$1),G1886+(11/12/24)),"")</f>
    </oc>
    <nc r="G1887">
      <f>IFERROR(IF(ISERROR(SEARCH("dfgg",$B1886)),IF(H1887="",G1886+ROUNDUP(VLOOKUP(D1887,Feuil2!$B$2:$C$251,2,FALSE)*6,0)/6/24,G1886+ROUNDUP(VLOOKUP(D1887,Feuil2!$B$2:$C$251,2,FALSE)*6,0)/6/24+$I$1),G1886+(11/12/24)),"")</f>
    </nc>
  </rcc>
  <rcc rId="5279" sId="2">
    <oc r="G1888">
      <f>IFERROR(IF(ISERROR(SEARCH("dfgg",$B1881)),IF(H1888="",G1881+ROUNDUP(VLOOKUP(D1888,Feuil2!$B$2:$C$251,2,FALSE)*6,0)/6/24,G1881+ROUNDUP(VLOOKUP(D1888,Feuil2!$B$2:$C$251,2,FALSE)*6,0)/6/24+$I$1),G1881+(11/12/24)),"")</f>
    </oc>
    <nc r="G1888">
      <f>IFERROR(IF(ISERROR(SEARCH("dfgg",$B1887)),IF(H1888="",G1887+ROUNDUP(VLOOKUP(D1888,Feuil2!$B$2:$C$251,2,FALSE)*6,0)/6/24,G1887+ROUNDUP(VLOOKUP(D1888,Feuil2!$B$2:$C$251,2,FALSE)*6,0)/6/24+$I$1),G1887+(11/12/24)),"")</f>
    </nc>
  </rcc>
  <rcc rId="5280" sId="2">
    <nc r="G1889">
      <f>IFERROR(IF(ISERROR(SEARCH("dfgg",$B1888)),IF(H1889="",G1888+ROUNDUP(VLOOKUP(D1889,Feuil2!$B$2:$C$251,2,FALSE)*6,0)/6/24,G1888+ROUNDUP(VLOOKUP(D1889,Feuil2!$B$2:$C$251,2,FALSE)*6,0)/6/24+$I$1),G1888+(11/12/24)),"")</f>
    </nc>
  </rcc>
  <rcc rId="5281" sId="2">
    <oc r="G1890">
      <f>IFERROR(IF(ISERROR(SEARCH("dfgg",$B1887)),IF(H1890="",G1887+ROUNDUP(VLOOKUP(D1890,Feuil2!$B$2:$C$251,2,FALSE)*6,0)/6/24,G1887+ROUNDUP(VLOOKUP(D1890,Feuil2!$B$2:$C$251,2,FALSE)*6,0)/6/24+$I$1),G1887+(11/12/24)),"")</f>
    </oc>
    <nc r="G1890">
      <f>IFERROR(IF(ISERROR(SEARCH("dfgg",$B1889)),IF(H1890="",G1889+ROUNDUP(VLOOKUP(D1890,Feuil2!$B$2:$C$251,2,FALSE)*6,0)/6/24,G1889+ROUNDUP(VLOOKUP(D1890,Feuil2!$B$2:$C$251,2,FALSE)*6,0)/6/24+$I$1),G1889+(11/12/24)),"")</f>
    </nc>
  </rcc>
  <rcc rId="5282" sId="2">
    <oc r="G1891">
      <f>IFERROR(IF(ISERROR(SEARCH("dfgg",$B1890)),IF(H1891="",G1890+ROUNDUP(VLOOKUP(D1891,Feuil2!$B$2:$C$251,2,FALSE)*6,0)/6/24,G1890+ROUNDUP(VLOOKUP(D1891,Feuil2!$B$2:$C$251,2,FALSE)*6,0)/6/24+$I$1),G1890+(11/12/24)),"")</f>
    </oc>
    <nc r="G1891">
      <f>IFERROR(IF(ISERROR(SEARCH("dfgg",$B1890)),IF(H1891="",G1890+ROUNDUP(VLOOKUP(D1891,Feuil2!$B$2:$C$251,2,FALSE)*6,0)/6/24,G1890+ROUNDUP(VLOOKUP(D1891,Feuil2!$B$2:$C$251,2,FALSE)*6,0)/6/24+$I$1),G1890+(11/12/24)),"")</f>
    </nc>
  </rcc>
  <rcc rId="5283" sId="2">
    <oc r="G1892">
      <f>IFERROR(IF(ISERROR(SEARCH("dfgg",$B1891)),IF(H1892="",G1891+ROUNDUP(VLOOKUP(D1892,Feuil2!$B$2:$C$251,2,FALSE)*6,0)/6/24,G1891+ROUNDUP(VLOOKUP(D1892,Feuil2!$B$2:$C$251,2,FALSE)*6,0)/6/24+$I$1),G1891+(11/12/24)),"")</f>
    </oc>
    <nc r="G1892">
      <f>IFERROR(IF(ISERROR(SEARCH("dfgg",$B1891)),IF(H1892="",G1891+ROUNDUP(VLOOKUP(D1892,Feuil2!$B$2:$C$251,2,FALSE)*6,0)/6/24,G1891+ROUNDUP(VLOOKUP(D1892,Feuil2!$B$2:$C$251,2,FALSE)*6,0)/6/24+$I$1),G1891+(11/12/24)),"")</f>
    </nc>
  </rcc>
  <rcc rId="5284" sId="2">
    <oc r="G1893">
      <f>IFERROR(IF(ISERROR(SEARCH("dfgg",$B1892)),IF(H1893="",G1892+ROUNDUP(VLOOKUP(D1893,Feuil2!$B$2:$C$251,2,FALSE)*6,0)/6/24,G1892+ROUNDUP(VLOOKUP(D1893,Feuil2!$B$2:$C$251,2,FALSE)*6,0)/6/24+$I$1),G1892+(11/12/24)),"")</f>
    </oc>
    <nc r="G1893">
      <f>IFERROR(IF(ISERROR(SEARCH("dfgg",$B1892)),IF(H1893="",G1892+ROUNDUP(VLOOKUP(D1893,Feuil2!$B$2:$C$251,2,FALSE)*6,0)/6/24,G1892+ROUNDUP(VLOOKUP(D1893,Feuil2!$B$2:$C$251,2,FALSE)*6,0)/6/24+$I$1),G1892+(11/12/24)),"")</f>
    </nc>
  </rcc>
  <rcc rId="5285" sId="2">
    <oc r="G1894">
      <f>IFERROR(IF(ISERROR(SEARCH("dfgg",$B1893)),IF(H1894="",G1893+ROUNDUP(VLOOKUP(D1894,Feuil2!$B$2:$C$251,2,FALSE)*6,0)/6/24,G1893+ROUNDUP(VLOOKUP(D1894,Feuil2!$B$2:$C$251,2,FALSE)*6,0)/6/24+$I$1),G1893+(11/12/24)),"")</f>
    </oc>
    <nc r="G1894">
      <f>IFERROR(IF(ISERROR(SEARCH("dfgg",$B1893)),IF(H1894="",G1893+ROUNDUP(VLOOKUP(D1894,Feuil2!$B$2:$C$251,2,FALSE)*6,0)/6/24,G1893+ROUNDUP(VLOOKUP(D1894,Feuil2!$B$2:$C$251,2,FALSE)*6,0)/6/24+$I$1),G1893+(11/12/24)),"")</f>
    </nc>
  </rcc>
  <rcc rId="5286" sId="2">
    <oc r="G1895">
      <f>IFERROR(IF(ISERROR(SEARCH("dfgg",$B1894)),IF(H1895="",G1894+ROUNDUP(VLOOKUP(D1895,Feuil2!$B$2:$C$251,2,FALSE)*6,0)/6/24,G1894+ROUNDUP(VLOOKUP(D1895,Feuil2!$B$2:$C$251,2,FALSE)*6,0)/6/24+$I$1),G1894+(11/12/24)),"")</f>
    </oc>
    <nc r="G1895">
      <f>IFERROR(IF(ISERROR(SEARCH("dfgg",$B1894)),IF(H1895="",G1894+ROUNDUP(VLOOKUP(D1895,Feuil2!$B$2:$C$251,2,FALSE)*6,0)/6/24,G1894+ROUNDUP(VLOOKUP(D1895,Feuil2!$B$2:$C$251,2,FALSE)*6,0)/6/24+$I$1),G1894+(11/12/24)),"")</f>
    </nc>
  </rcc>
  <rcc rId="5287" sId="2">
    <oc r="G1896">
      <f>IFERROR(IF(ISERROR(SEARCH("dfgg",$B1895)),IF(H1896="",G1895+ROUNDUP(VLOOKUP(D1896,Feuil2!$B$2:$C$251,2,FALSE)*6,0)/6/24,G1895+ROUNDUP(VLOOKUP(D1896,Feuil2!$B$2:$C$251,2,FALSE)*6,0)/6/24+$I$1),G1895+(11/12/24)),"")</f>
    </oc>
    <nc r="G1896">
      <f>IFERROR(IF(ISERROR(SEARCH("dfgg",$B1895)),IF(H1896="",G1895+ROUNDUP(VLOOKUP(D1896,Feuil2!$B$2:$C$251,2,FALSE)*6,0)/6/24,G1895+ROUNDUP(VLOOKUP(D1896,Feuil2!$B$2:$C$251,2,FALSE)*6,0)/6/24+$I$1),G1895+(11/12/24)),"")</f>
    </nc>
  </rcc>
  <rcc rId="5288" sId="2">
    <oc r="G1897">
      <f>IFERROR(IF(ISERROR(SEARCH("dfgg",$B1896)),IF(H1897="",G1896+ROUNDUP(VLOOKUP(D1897,Feuil2!$B$2:$C$251,2,FALSE)*6,0)/6/24,G1896+ROUNDUP(VLOOKUP(D1897,Feuil2!$B$2:$C$251,2,FALSE)*6,0)/6/24+$I$1),G1896+(11/12/24)),"")</f>
    </oc>
    <nc r="G1897">
      <f>IFERROR(IF(ISERROR(SEARCH("dfgg",$B1896)),IF(H1897="",G1896+ROUNDUP(VLOOKUP(D1897,Feuil2!$B$2:$C$251,2,FALSE)*6,0)/6/24,G1896+ROUNDUP(VLOOKUP(D1897,Feuil2!$B$2:$C$251,2,FALSE)*6,0)/6/24+$I$1),G1896+(11/12/24)),"")</f>
    </nc>
  </rcc>
  <rcc rId="5289" sId="2">
    <oc r="G1898">
      <f>IFERROR(IF(ISERROR(SEARCH("dfgg",$B1897)),IF(H1898="",G1897+ROUNDUP(VLOOKUP(D1898,Feuil2!$B$2:$C$251,2,FALSE)*6,0)/6/24,G1897+ROUNDUP(VLOOKUP(D1898,Feuil2!$B$2:$C$251,2,FALSE)*6,0)/6/24+$I$1),G1897+(11/12/24)),"")</f>
    </oc>
    <nc r="G1898">
      <f>IFERROR(IF(ISERROR(SEARCH("dfgg",$B1897)),IF(H1898="",G1897+ROUNDUP(VLOOKUP(D1898,Feuil2!$B$2:$C$251,2,FALSE)*6,0)/6/24,G1897+ROUNDUP(VLOOKUP(D1898,Feuil2!$B$2:$C$251,2,FALSE)*6,0)/6/24+$I$1),G1897+(11/12/24)),"")</f>
    </nc>
  </rcc>
  <rfmt sheetId="2" sqref="B1884" start="0" length="0">
    <dxf>
      <font>
        <sz val="12"/>
        <color rgb="FFFF0000"/>
        <name val="MS Sans Serif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C1884" start="0" length="0">
    <dxf>
      <font>
        <b val="0"/>
        <sz val="12"/>
        <color rgb="FF000000"/>
        <name val="Verdana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cc rId="5290" sId="2" odxf="1" dxf="1">
    <oc r="D1884" t="inlineStr">
      <is>
        <t>RINÇAGE</t>
      </is>
    </oc>
    <nc r="D1884" t="inlineStr">
      <is>
        <t>NEP</t>
      </is>
    </nc>
    <odxf>
      <font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odxf>
    <ndxf>
      <font>
        <sz val="12"/>
        <color rgb="FFFF0000"/>
        <name val="Verdana"/>
      </font>
      <fill>
        <patternFill>
          <bgColor theme="4" tint="0.59999389629810485"/>
        </patternFill>
      </fill>
      <border outline="0">
        <bottom style="thin">
          <color indexed="64"/>
        </bottom>
      </border>
    </ndxf>
  </rcc>
  <rfmt sheetId="2" sqref="E1884" start="0" length="0">
    <dxf>
      <font>
        <b val="0"/>
        <sz val="12"/>
        <color rgb="FF000000"/>
        <name val="Verdana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F1884" start="0" length="0">
    <dxf>
      <font>
        <b val="0"/>
        <sz val="12"/>
        <color indexed="10"/>
        <name val="Calibri"/>
        <scheme val="minor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cc rId="5291" sId="2">
    <oc r="G1884">
      <f>IFERROR(IF(ISERROR(SEARCH("dfgg",$B1888)),IF(H1884="",G1888+ROUNDUP(VLOOKUP(D1884,Feuil2!$B$2:$C$251,2,FALSE)*6,0)/6/24,G1888+ROUNDUP(VLOOKUP(D1884,Feuil2!$B$2:$C$251,2,FALSE)*6,0)/6/24+$I$1),G1888+(11/12/24)),"")</f>
    </oc>
    <nc r="G1884">
      <f>IFERROR(IF(ISERROR(SEARCH("dfgg",$B1883)),IF(H1884="",G1883+ROUNDUP(VLOOKUP(D1884,Feuil2!$B$2:$C$251,2,FALSE)*6,0)/6/24,G1883+ROUNDUP(VLOOKUP(D1884,Feuil2!$B$2:$C$251,2,FALSE)*6,0)/6/24+$I$1),G1883+(11/12/24)),"")</f>
    </nc>
  </rcc>
  <rfmt sheetId="2" sqref="H1884" start="0" length="0">
    <dxf>
      <numFmt numFmtId="0" formatCode="General"/>
    </dxf>
  </rfmt>
  <rcc rId="5292" sId="2">
    <nc r="J1884" t="inlineStr">
      <is>
        <t/>
      </is>
    </nc>
  </rcc>
  <rcc rId="5293" sId="2">
    <nc r="K1884" t="inlineStr">
      <is>
        <t/>
      </is>
    </nc>
  </rcc>
  <rfmt sheetId="2" sqref="L1884" start="0" length="0">
    <dxf>
      <numFmt numFmtId="19" formatCode="dd/mm/yyyy"/>
    </dxf>
  </rfmt>
  <rrc rId="5294" sId="2" ref="A1901:XFD1901" action="deleteRow">
    <undo index="45" exp="ref" v="1" dr="G1901" r="G1902" sId="2"/>
    <undo index="25" exp="ref" v="1" dr="G1901" r="G1902" sId="2"/>
    <undo index="9" exp="ref" v="1" dr="G1901" r="G1902" sId="2"/>
    <undo index="1" exp="ref" v="1" dr="$B1901" r="G1902" sId="2"/>
    <undo index="65535" exp="area" ref3D="1" dr="$F$1:$F$1048576" dn="Z_F75A0FC8_0A1B_4DE0_9A32_5143F6752B3E_.wvu.Cols" sId="2"/>
    <rfmt sheetId="2" xfDxf="1" sqref="A1901:XFD1901" start="0" length="0">
      <dxf>
        <alignment horizontal="center" vertical="center"/>
      </dxf>
    </rfmt>
    <rfmt sheetId="2" sqref="A1901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901" start="0" length="0">
      <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901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cc rId="0" sId="2" dxf="1">
      <nc r="D1901" t="inlineStr">
        <is>
          <t>RINÇAGE</t>
        </is>
      </nc>
      <n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ndxf>
    </rcc>
    <rfmt sheetId="2" sqref="E1901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901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901">
        <f>IFERROR(IF(ISERROR(SEARCH("dfgg",$B1883)),IF(H1901="",G1883+ROUNDUP(VLOOKUP(D1901,Feuil2!$B$2:$C$251,2,FALSE)*6,0)/6/24,G1883+ROUNDUP(VLOOKUP(D1901,Feuil2!$B$2:$C$251,2,FALSE)*6,0)/6/24+$I$1),G1883+(11/12/24)),"")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901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01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01" start="0" length="0">
      <dxf>
        <numFmt numFmtId="167" formatCode="dd\.mm\.yyyy;@"/>
      </dxf>
    </rfmt>
  </rrc>
  <rrc rId="5295" sId="2" ref="A1899:XFD1899" action="deleteRow">
    <undo index="65535" exp="area" ref3D="1" dr="$F$1:$F$1048576" dn="Z_F75A0FC8_0A1B_4DE0_9A32_5143F6752B3E_.wvu.Cols" sId="2"/>
    <rfmt sheetId="2" xfDxf="1" sqref="A1899:XFD1899" start="0" length="0">
      <dxf>
        <alignment horizontal="center" vertical="center"/>
      </dxf>
    </rfmt>
    <rfmt sheetId="2" sqref="A1899" start="0" length="0">
      <dxf>
        <alignment horizontal="general" vertical="bottom"/>
      </dxf>
    </rfmt>
    <rfmt sheetId="2" sqref="B1899" start="0" length="0">
      <dxf>
        <font>
          <sz val="10"/>
          <color auto="1"/>
          <name val="MS Sans Serif"/>
          <family val="2"/>
          <scheme val="none"/>
        </font>
      </dxf>
    </rfmt>
    <rfmt sheetId="2" sqref="C1899" start="0" length="0">
      <dxf>
        <alignment horizontal="general" vertical="bottom"/>
      </dxf>
    </rfmt>
    <rfmt sheetId="2" sqref="D1899" start="0" length="0">
      <dxf>
        <alignment horizontal="general" vertical="bottom"/>
      </dxf>
    </rfmt>
    <rfmt sheetId="2" sqref="E1899" start="0" length="0">
      <dxf>
        <font>
          <sz val="10"/>
          <color auto="1"/>
          <name val="MS Sans Serif"/>
          <family val="2"/>
          <scheme val="none"/>
        </font>
      </dxf>
    </rfmt>
    <rfmt sheetId="2" sqref="F1899" start="0" length="0">
      <dxf>
        <font>
          <sz val="10"/>
          <color auto="1"/>
          <name val="MS Sans Serif"/>
          <family val="2"/>
          <scheme val="none"/>
        </font>
      </dxf>
    </rfmt>
    <rfmt sheetId="2" sqref="G1899" start="0" length="0">
      <dxf>
        <font>
          <sz val="10"/>
          <color auto="1"/>
          <name val="MS Sans Serif"/>
          <family val="2"/>
          <scheme val="none"/>
        </font>
      </dxf>
    </rfmt>
    <rfmt sheetId="2" sqref="H189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99" start="0" length="0">
      <dxf>
        <numFmt numFmtId="167" formatCode="dd\.mm\.yyyy;@"/>
      </dxf>
    </rfmt>
  </rrc>
  <rrc rId="5296" sId="2" ref="A1899:XFD1899" action="deleteRow">
    <undo index="65535" exp="area" ref3D="1" dr="$F$1:$F$1048576" dn="Z_F75A0FC8_0A1B_4DE0_9A32_5143F6752B3E_.wvu.Cols" sId="2"/>
    <rfmt sheetId="2" xfDxf="1" sqref="A1899:XFD1899" start="0" length="0">
      <dxf>
        <alignment horizontal="center" vertical="center"/>
      </dxf>
    </rfmt>
    <rfmt sheetId="2" sqref="A1899" start="0" length="0">
      <dxf>
        <alignment horizontal="general" vertical="bottom"/>
      </dxf>
    </rfmt>
    <rfmt sheetId="2" sqref="B1899" start="0" length="0">
      <dxf>
        <font>
          <sz val="10"/>
          <color auto="1"/>
          <name val="MS Sans Serif"/>
          <family val="2"/>
          <scheme val="none"/>
        </font>
      </dxf>
    </rfmt>
    <rfmt sheetId="2" sqref="C1899" start="0" length="0">
      <dxf>
        <alignment horizontal="general" vertical="bottom"/>
      </dxf>
    </rfmt>
    <rfmt sheetId="2" sqref="D1899" start="0" length="0">
      <dxf>
        <alignment horizontal="general" vertical="bottom"/>
      </dxf>
    </rfmt>
    <rfmt sheetId="2" sqref="E1899" start="0" length="0">
      <dxf>
        <font>
          <sz val="10"/>
          <color auto="1"/>
          <name val="MS Sans Serif"/>
          <family val="2"/>
          <scheme val="none"/>
        </font>
      </dxf>
    </rfmt>
    <rfmt sheetId="2" sqref="F1899" start="0" length="0">
      <dxf>
        <font>
          <sz val="10"/>
          <color auto="1"/>
          <name val="MS Sans Serif"/>
          <family val="2"/>
          <scheme val="none"/>
        </font>
      </dxf>
    </rfmt>
    <rfmt sheetId="2" sqref="G1899" start="0" length="0">
      <dxf>
        <font>
          <sz val="10"/>
          <color auto="1"/>
          <name val="MS Sans Serif"/>
          <family val="2"/>
          <scheme val="none"/>
        </font>
      </dxf>
    </rfmt>
    <rfmt sheetId="2" sqref="H189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99" start="0" length="0">
      <dxf>
        <numFmt numFmtId="167" formatCode="dd\.mm\.yyyy;@"/>
      </dxf>
    </rfmt>
  </rrc>
  <rcc rId="5297" sId="2">
    <oc r="G1899">
      <f>IFERROR(IF(ISERROR(SEARCH("dfgg",#REF!)),IF(H1899="",#REF!+ROUNDUP(VLOOKUP(D1899,Feuil2!$B$2:$C$251,2,FALSE)*6,0)/6/24,#REF!+ROUNDUP(VLOOKUP(D1899,Feuil2!$B$2:$C$251,2,FALSE)*6,0)/6/24+$I$1),#REF!+(11/12/24)),"")</f>
    </oc>
    <nc r="G1899">
      <f>IFERROR(IF(ISERROR(SEARCH("dfgg",$B1898)),IF(H1899="",G1898+ROUNDUP(VLOOKUP(D1899,Feuil2!$B$2:$C$251,2,FALSE)*6,0)/6/24,G1898+ROUNDUP(VLOOKUP(D1899,Feuil2!$B$2:$C$251,2,FALSE)*6,0)/6/24+$I$1),G1898+(11/12/24)),"")</f>
    </nc>
  </rcc>
  <rcc rId="5298" sId="2">
    <oc r="G1900">
      <f>IFERROR(IF(ISERROR(SEARCH("dfgg",$B1899)),IF(H1900="",G1899+ROUNDUP(VLOOKUP(D1900,Feuil2!$B$2:$C$251,2,FALSE)*6,0)/6/24,G1899+ROUNDUP(VLOOKUP(D1900,Feuil2!$B$2:$C$251,2,FALSE)*6,0)/6/24+$I$1),G1899+(11/12/24)),"")</f>
    </oc>
    <nc r="G1900">
      <f>IFERROR(IF(ISERROR(SEARCH("dfgg",$B1899)),IF(H1900="",G1899+ROUNDUP(VLOOKUP(D1900,Feuil2!$B$2:$C$251,2,FALSE)*6,0)/6/24,G1899+ROUNDUP(VLOOKUP(D1900,Feuil2!$B$2:$C$251,2,FALSE)*6,0)/6/24+$I$1),G1899+(11/12/24)),"")</f>
    </nc>
  </rcc>
  <rcc rId="5299" sId="2">
    <oc r="G1901">
      <f>IFERROR(IF(ISERROR(SEARCH("dfgg",$B1900)),IF(H1901="",G1900+ROUNDUP(VLOOKUP(D1901,Feuil2!$B$2:$C$251,2,FALSE)*6,0)/6/24,G1900+ROUNDUP(VLOOKUP(D1901,Feuil2!$B$2:$C$251,2,FALSE)*6,0)/6/24+$I$1),G1900+(11/12/24)),"")</f>
    </oc>
    <nc r="G1901">
      <f>IFERROR(IF(ISERROR(SEARCH("dfgg",$B1900)),IF(H1901="",G1900+ROUNDUP(VLOOKUP(D1901,Feuil2!$B$2:$C$251,2,FALSE)*6,0)/6/24,G1900+ROUNDUP(VLOOKUP(D1901,Feuil2!$B$2:$C$251,2,FALSE)*6,0)/6/24+$I$1),G1900+(11/12/24)),"")</f>
    </nc>
  </rcc>
  <rcc rId="5300" sId="2">
    <oc r="G1902">
      <f>IFERROR(IF(ISERROR(SEARCH("dfgg",$B1901)),IF(H1902="",G1901+ROUNDUP(VLOOKUP(D1902,Feuil2!$B$2:$C$251,2,FALSE)*6,0)/6/24,G1901+ROUNDUP(VLOOKUP(D1902,Feuil2!$B$2:$C$251,2,FALSE)*6,0)/6/24+$I$1),G1901+(11/12/24)),"")</f>
    </oc>
    <nc r="G1902">
      <f>IFERROR(IF(ISERROR(SEARCH("dfgg",$B1901)),IF(H1902="",G1901+ROUNDUP(VLOOKUP(D1902,Feuil2!$B$2:$C$251,2,FALSE)*6,0)/6/24,G1901+ROUNDUP(VLOOKUP(D1902,Feuil2!$B$2:$C$251,2,FALSE)*6,0)/6/24+$I$1),G1901+(11/12/24)),"")</f>
    </nc>
  </rcc>
  <rcc rId="5301" sId="2">
    <oc r="G1903">
      <f>IFERROR(IF(ISERROR(SEARCH("dfgg",$B1902)),IF(H1903="",G1902+ROUNDUP(VLOOKUP(D1903,Feuil2!$B$2:$C$251,2,FALSE)*6,0)/6/24,G1902+ROUNDUP(VLOOKUP(D1903,Feuil2!$B$2:$C$251,2,FALSE)*6,0)/6/24+$I$1),G1902+(11/12/24)),"")</f>
    </oc>
    <nc r="G1903">
      <f>IFERROR(IF(ISERROR(SEARCH("dfgg",$B1902)),IF(H1903="",G1902+ROUNDUP(VLOOKUP(D1903,Feuil2!$B$2:$C$251,2,FALSE)*6,0)/6/24,G1902+ROUNDUP(VLOOKUP(D1903,Feuil2!$B$2:$C$251,2,FALSE)*6,0)/6/24+$I$1),G1902+(11/12/24)),"")</f>
    </nc>
  </rcc>
  <rcc rId="5302" sId="2">
    <oc r="G1904">
      <f>IFERROR(IF(ISERROR(SEARCH("dfgg",$B1903)),IF(H1904="",G1903+ROUNDUP(VLOOKUP(D1904,Feuil2!$B$2:$C$251,2,FALSE)*6,0)/6/24,G1903+ROUNDUP(VLOOKUP(D1904,Feuil2!$B$2:$C$251,2,FALSE)*6,0)/6/24+$I$1),G1903+(11/12/24)),"")</f>
    </oc>
    <nc r="G1904">
      <f>IFERROR(IF(ISERROR(SEARCH("dfgg",$B1903)),IF(H1904="",G1903+ROUNDUP(VLOOKUP(D1904,Feuil2!$B$2:$C$251,2,FALSE)*6,0)/6/24,G1903+ROUNDUP(VLOOKUP(D1904,Feuil2!$B$2:$C$251,2,FALSE)*6,0)/6/24+$I$1),G1903+(11/12/24)),"")</f>
    </nc>
  </rcc>
  <rcc rId="5303" sId="2">
    <oc r="G1905">
      <f>IFERROR(IF(ISERROR(SEARCH("dfgg",$B1904)),IF(H1905="",G1904+ROUNDUP(VLOOKUP(D1905,Feuil2!$B$2:$C$251,2,FALSE)*6,0)/6/24,G1904+ROUNDUP(VLOOKUP(D1905,Feuil2!$B$2:$C$251,2,FALSE)*6,0)/6/24+$I$1),G1904+(11/12/24)),"")</f>
    </oc>
    <nc r="G1905">
      <f>IFERROR(IF(ISERROR(SEARCH("dfgg",$B1904)),IF(H1905="",G1904+ROUNDUP(VLOOKUP(D1905,Feuil2!$B$2:$C$251,2,FALSE)*6,0)/6/24,G1904+ROUNDUP(VLOOKUP(D1905,Feuil2!$B$2:$C$251,2,FALSE)*6,0)/6/24+$I$1),G1904+(11/12/24)),"")</f>
    </nc>
  </rcc>
  <rcc rId="5304" sId="2">
    <oc r="G1906">
      <f>IFERROR(IF(ISERROR(SEARCH("dfgg",$B1905)),IF(H1906="",G1905+ROUNDUP(VLOOKUP(D1906,Feuil2!$B$2:$C$251,2,FALSE)*6,0)/6/24,G1905+ROUNDUP(VLOOKUP(D1906,Feuil2!$B$2:$C$251,2,FALSE)*6,0)/6/24+$I$1),G1905+(11/12/24)),"")</f>
    </oc>
    <nc r="G1906">
      <f>IFERROR(IF(ISERROR(SEARCH("dfgg",$B1905)),IF(H1906="",G1905+ROUNDUP(VLOOKUP(D1906,Feuil2!$B$2:$C$251,2,FALSE)*6,0)/6/24,G1905+ROUNDUP(VLOOKUP(D1906,Feuil2!$B$2:$C$251,2,FALSE)*6,0)/6/24+$I$1),G1905+(11/12/24)),"")</f>
    </nc>
  </rcc>
  <rcc rId="5305" sId="2">
    <oc r="G1907">
      <f>IFERROR(IF(ISERROR(SEARCH("dfgg",$B1906)),IF(H1907="",G1906+ROUNDUP(VLOOKUP(D1907,Feuil2!$B$2:$C$251,2,FALSE)*6,0)/6/24,G1906+ROUNDUP(VLOOKUP(D1907,Feuil2!$B$2:$C$251,2,FALSE)*6,0)/6/24+$I$1),G1906+(11/12/24)),"")</f>
    </oc>
    <nc r="G1907">
      <f>IFERROR(IF(ISERROR(SEARCH("dfgg",$B1906)),IF(H1907="",G1906+ROUNDUP(VLOOKUP(D1907,Feuil2!$B$2:$C$251,2,FALSE)*6,0)/6/24,G1906+ROUNDUP(VLOOKUP(D1907,Feuil2!$B$2:$C$251,2,FALSE)*6,0)/6/24+$I$1),G1906+(11/12/24)),"")</f>
    </nc>
  </rcc>
  <rcc rId="5306" sId="2">
    <nc r="C1889" t="inlineStr">
      <is>
        <t>DOUBLE</t>
      </is>
    </nc>
  </rcc>
  <rcc rId="5307" sId="2">
    <nc r="E1889" t="inlineStr">
      <is>
        <t>NEP CONTAINER</t>
      </is>
    </nc>
  </rcc>
  <rcc rId="5308" sId="2">
    <oc r="H1885" t="inlineStr">
      <is>
        <t>attente confirmation RD</t>
      </is>
    </oc>
    <nc r="H1885" t="inlineStr">
      <is>
        <t>prog 15  albatch</t>
      </is>
    </nc>
  </rcc>
  <rcc rId="5309" sId="2">
    <oc r="H1886" t="inlineStr">
      <is>
        <t>attente confirmation RD</t>
      </is>
    </oc>
    <nc r="H1886" t="inlineStr">
      <is>
        <t>prog 15 albatch</t>
      </is>
    </nc>
  </rcc>
  <rcv guid="{80E8011E-8CC6-40AA-A1BE-46C0FB529EE2}" action="delete"/>
  <rdn rId="0" localSheetId="2" customView="1" name="Z_80E8011E_8CC6_40AA_A1BE_46C0FB529EE2_.wvu.PrintArea" hidden="1" oldHidden="1">
    <formula>PHS!$B$201:$I$224</formula>
    <oldFormula>PHS!$B$201:$I$224</oldFormula>
  </rdn>
  <rdn rId="0" localSheetId="2" customView="1" name="Z_80E8011E_8CC6_40AA_A1BE_46C0FB529EE2_.wvu.PrintTitles" hidden="1" oldHidden="1">
    <formula>PHS!$1:$1</formula>
    <oldFormula>PHS!$1:$1</oldFormula>
  </rdn>
  <rdn rId="0" localSheetId="3" customView="1" name="Z_80E8011E_8CC6_40AA_A1BE_46C0FB529EE2_.wvu.FilterData" hidden="1" oldHidden="1">
    <formula>Feuil2!$B$1:$C$211</formula>
    <oldFormula>Feuil2!$B$1:$C$211</oldFormula>
  </rdn>
  <rcv guid="{80E8011E-8CC6-40AA-A1BE-46C0FB529EE2}" action="add"/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Feuil2!$B$1:$C$211</formula>
    <oldFormula>Feuil2!$B$1:$C$211</oldFormula>
  </rdn>
  <rcv guid="{F75A0FC8-0A1B-4DE0-9A32-5143F6752B3E}" action="add"/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G1868:H1907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18" sId="2">
    <oc r="H1893" t="inlineStr">
      <is>
        <t>recyclage 420kg  op modifié</t>
      </is>
    </oc>
    <nc r="H1893" t="inlineStr">
      <is>
        <t>recyclag 420kg  op modifié/sauce en salle 6</t>
      </is>
    </nc>
  </rcc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19" sId="2">
    <oc r="H1882" t="inlineStr">
      <is>
        <t>attente confirmation RD</t>
      </is>
    </oc>
    <nc r="H1882" t="inlineStr">
      <is>
        <t>prog 15 albatch</t>
      </is>
    </nc>
  </rcc>
  <rcc rId="5320" sId="2">
    <oc r="H1883" t="inlineStr">
      <is>
        <t>attente confirmation RD</t>
      </is>
    </oc>
    <nc r="H1883" t="inlineStr">
      <is>
        <t>prog 15 albatch</t>
      </is>
    </nc>
  </rcc>
  <rcv guid="{80E8011E-8CC6-40AA-A1BE-46C0FB529EE2}" action="delete"/>
  <rdn rId="0" localSheetId="2" customView="1" name="Z_80E8011E_8CC6_40AA_A1BE_46C0FB529EE2_.wvu.PrintArea" hidden="1" oldHidden="1">
    <formula>PHS!$B$201:$I$224</formula>
    <oldFormula>PHS!$B$201:$I$224</oldFormula>
  </rdn>
  <rdn rId="0" localSheetId="2" customView="1" name="Z_80E8011E_8CC6_40AA_A1BE_46C0FB529EE2_.wvu.PrintTitles" hidden="1" oldHidden="1">
    <formula>PHS!$1:$1</formula>
    <oldFormula>PHS!$1:$1</oldFormula>
  </rdn>
  <rdn rId="0" localSheetId="3" customView="1" name="Z_80E8011E_8CC6_40AA_A1BE_46C0FB529EE2_.wvu.FilterData" hidden="1" oldHidden="1">
    <formula>Feuil2!$B$1:$C$211</formula>
    <oldFormula>Feuil2!$B$1:$C$211</oldFormula>
  </rdn>
  <rcv guid="{80E8011E-8CC6-40AA-A1BE-46C0FB529EE2}" action="add"/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H1881:H1884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fmt sheetId="2" sqref="A1877">
    <dxf>
      <fill>
        <patternFill>
          <bgColor theme="7" tint="0.79998168889431442"/>
        </patternFill>
      </fill>
    </dxf>
  </rfmt>
  <rm rId="5324" sheetId="2" source="A1875:XFD1876" destination="A1914:XFD1915" sourceSheetId="2">
    <rfmt sheetId="2" xfDxf="1" sqref="A1914:XFD1914" start="0" length="0">
      <dxf>
        <alignment horizontal="center" vertical="center"/>
      </dxf>
    </rfmt>
    <rfmt sheetId="2" xfDxf="1" sqref="A1915:XFD1915" start="0" length="0">
      <dxf>
        <alignment horizontal="center" vertical="center"/>
      </dxf>
    </rfmt>
    <rfmt sheetId="2" sqref="A1914" start="0" length="0">
      <dxf>
        <alignment horizontal="general" vertical="bottom"/>
      </dxf>
    </rfmt>
    <rfmt sheetId="2" sqref="B1914" start="0" length="0">
      <dxf>
        <font>
          <sz val="10"/>
          <color auto="1"/>
          <name val="MS Sans Serif"/>
          <family val="2"/>
          <scheme val="none"/>
        </font>
      </dxf>
    </rfmt>
    <rfmt sheetId="2" sqref="C1914" start="0" length="0">
      <dxf>
        <alignment horizontal="general" vertical="bottom"/>
      </dxf>
    </rfmt>
    <rfmt sheetId="2" sqref="D1914" start="0" length="0">
      <dxf>
        <alignment horizontal="general" vertical="bottom"/>
      </dxf>
    </rfmt>
    <rfmt sheetId="2" sqref="E1914" start="0" length="0">
      <dxf>
        <font>
          <sz val="10"/>
          <color auto="1"/>
          <name val="MS Sans Serif"/>
          <family val="2"/>
          <scheme val="none"/>
        </font>
      </dxf>
    </rfmt>
    <rfmt sheetId="2" sqref="F1914" start="0" length="0">
      <dxf>
        <font>
          <sz val="10"/>
          <color auto="1"/>
          <name val="MS Sans Serif"/>
          <family val="2"/>
          <scheme val="none"/>
        </font>
      </dxf>
    </rfmt>
    <rfmt sheetId="2" sqref="G1914" start="0" length="0">
      <dxf>
        <font>
          <sz val="10"/>
          <color auto="1"/>
          <name val="MS Sans Serif"/>
          <family val="2"/>
          <scheme val="none"/>
        </font>
      </dxf>
    </rfmt>
    <rfmt sheetId="2" sqref="H1914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914" start="0" length="0">
      <dxf>
        <numFmt numFmtId="167" formatCode="dd\.mm\.yyyy;@"/>
      </dxf>
    </rfmt>
    <rfmt sheetId="2" sqref="A1915" start="0" length="0">
      <dxf>
        <alignment horizontal="general" vertical="bottom"/>
      </dxf>
    </rfmt>
    <rfmt sheetId="2" sqref="B1915" start="0" length="0">
      <dxf>
        <font>
          <sz val="10"/>
          <color auto="1"/>
          <name val="MS Sans Serif"/>
          <family val="2"/>
          <scheme val="none"/>
        </font>
      </dxf>
    </rfmt>
    <rfmt sheetId="2" sqref="C1915" start="0" length="0">
      <dxf>
        <alignment horizontal="general" vertical="bottom"/>
      </dxf>
    </rfmt>
    <rfmt sheetId="2" sqref="D1915" start="0" length="0">
      <dxf>
        <alignment horizontal="general" vertical="bottom"/>
      </dxf>
    </rfmt>
    <rfmt sheetId="2" sqref="E1915" start="0" length="0">
      <dxf>
        <font>
          <sz val="10"/>
          <color auto="1"/>
          <name val="MS Sans Serif"/>
          <family val="2"/>
          <scheme val="none"/>
        </font>
      </dxf>
    </rfmt>
    <rfmt sheetId="2" sqref="F1915" start="0" length="0">
      <dxf>
        <font>
          <sz val="10"/>
          <color auto="1"/>
          <name val="MS Sans Serif"/>
          <family val="2"/>
          <scheme val="none"/>
        </font>
      </dxf>
    </rfmt>
    <rfmt sheetId="2" sqref="G1915" start="0" length="0">
      <dxf>
        <font>
          <sz val="10"/>
          <color auto="1"/>
          <name val="MS Sans Serif"/>
          <family val="2"/>
          <scheme val="none"/>
        </font>
      </dxf>
    </rfmt>
    <rfmt sheetId="2" sqref="H1915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915" start="0" length="0">
      <dxf>
        <numFmt numFmtId="167" formatCode="dd\.mm\.yyyy;@"/>
      </dxf>
    </rfmt>
  </rm>
  <rm rId="5325" sheetId="2" source="A1879:XFD1880" destination="A1875:XFD1876" sourceSheetId="2">
    <rfmt sheetId="2" xfDxf="1" sqref="A1875:XFD1875" start="0" length="0">
      <dxf>
        <alignment horizontal="center" vertical="center"/>
      </dxf>
    </rfmt>
    <rfmt sheetId="2" xfDxf="1" sqref="A1876:XFD1876" start="0" length="0">
      <dxf>
        <alignment horizontal="center" vertical="center"/>
      </dxf>
    </rfmt>
    <rfmt sheetId="2" sqref="A1875" start="0" length="0">
      <dxf>
        <alignment horizontal="general" vertical="bottom"/>
      </dxf>
    </rfmt>
    <rfmt sheetId="2" sqref="B1875" start="0" length="0">
      <dxf>
        <font>
          <sz val="10"/>
          <color auto="1"/>
          <name val="MS Sans Serif"/>
          <family val="2"/>
          <scheme val="none"/>
        </font>
      </dxf>
    </rfmt>
    <rfmt sheetId="2" sqref="C1875" start="0" length="0">
      <dxf>
        <alignment horizontal="general" vertical="bottom"/>
      </dxf>
    </rfmt>
    <rfmt sheetId="2" sqref="D1875" start="0" length="0">
      <dxf>
        <alignment horizontal="general" vertical="bottom"/>
      </dxf>
    </rfmt>
    <rfmt sheetId="2" sqref="E1875" start="0" length="0">
      <dxf>
        <font>
          <sz val="10"/>
          <color auto="1"/>
          <name val="MS Sans Serif"/>
          <family val="2"/>
          <scheme val="none"/>
        </font>
      </dxf>
    </rfmt>
    <rfmt sheetId="2" sqref="F1875" start="0" length="0">
      <dxf>
        <font>
          <sz val="10"/>
          <color auto="1"/>
          <name val="MS Sans Serif"/>
          <family val="2"/>
          <scheme val="none"/>
        </font>
      </dxf>
    </rfmt>
    <rfmt sheetId="2" sqref="G1875" start="0" length="0">
      <dxf>
        <font>
          <sz val="10"/>
          <color auto="1"/>
          <name val="MS Sans Serif"/>
          <family val="2"/>
          <scheme val="none"/>
        </font>
      </dxf>
    </rfmt>
    <rfmt sheetId="2" sqref="H1875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75" start="0" length="0">
      <dxf>
        <numFmt numFmtId="167" formatCode="dd\.mm\.yyyy;@"/>
      </dxf>
    </rfmt>
    <rfmt sheetId="2" sqref="A1876" start="0" length="0">
      <dxf>
        <alignment horizontal="general" vertical="bottom"/>
      </dxf>
    </rfmt>
    <rfmt sheetId="2" sqref="B1876" start="0" length="0">
      <dxf>
        <font>
          <sz val="10"/>
          <color auto="1"/>
          <name val="MS Sans Serif"/>
          <family val="2"/>
          <scheme val="none"/>
        </font>
      </dxf>
    </rfmt>
    <rfmt sheetId="2" sqref="C1876" start="0" length="0">
      <dxf>
        <alignment horizontal="general" vertical="bottom"/>
      </dxf>
    </rfmt>
    <rfmt sheetId="2" sqref="D1876" start="0" length="0">
      <dxf>
        <alignment horizontal="general" vertical="bottom"/>
      </dxf>
    </rfmt>
    <rfmt sheetId="2" sqref="E1876" start="0" length="0">
      <dxf>
        <font>
          <sz val="10"/>
          <color auto="1"/>
          <name val="MS Sans Serif"/>
          <family val="2"/>
          <scheme val="none"/>
        </font>
      </dxf>
    </rfmt>
    <rfmt sheetId="2" sqref="F1876" start="0" length="0">
      <dxf>
        <font>
          <sz val="10"/>
          <color auto="1"/>
          <name val="MS Sans Serif"/>
          <family val="2"/>
          <scheme val="none"/>
        </font>
      </dxf>
    </rfmt>
    <rfmt sheetId="2" sqref="G1876" start="0" length="0">
      <dxf>
        <font>
          <sz val="10"/>
          <color auto="1"/>
          <name val="MS Sans Serif"/>
          <family val="2"/>
          <scheme val="none"/>
        </font>
      </dxf>
    </rfmt>
    <rfmt sheetId="2" sqref="H1876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76" start="0" length="0">
      <dxf>
        <numFmt numFmtId="167" formatCode="dd\.mm\.yyyy;@"/>
      </dxf>
    </rfmt>
  </rm>
  <rm rId="5326" sheetId="2" source="A1877:XFD1877" destination="A1880:XFD1880" sourceSheetId="2">
    <rfmt sheetId="2" xfDxf="1" sqref="A1880:XFD1880" start="0" length="0">
      <dxf>
        <alignment horizontal="center" vertical="center"/>
      </dxf>
    </rfmt>
    <rfmt sheetId="2" sqref="A1880" start="0" length="0">
      <dxf>
        <alignment horizontal="general" vertical="bottom"/>
      </dxf>
    </rfmt>
    <rfmt sheetId="2" sqref="B1880" start="0" length="0">
      <dxf>
        <font>
          <sz val="10"/>
          <color auto="1"/>
          <name val="MS Sans Serif"/>
          <family val="2"/>
          <scheme val="none"/>
        </font>
      </dxf>
    </rfmt>
    <rfmt sheetId="2" sqref="C1880" start="0" length="0">
      <dxf>
        <alignment horizontal="general" vertical="bottom"/>
      </dxf>
    </rfmt>
    <rfmt sheetId="2" sqref="D1880" start="0" length="0">
      <dxf>
        <alignment horizontal="general" vertical="bottom"/>
      </dxf>
    </rfmt>
    <rfmt sheetId="2" sqref="E1880" start="0" length="0">
      <dxf>
        <font>
          <sz val="10"/>
          <color auto="1"/>
          <name val="MS Sans Serif"/>
          <family val="2"/>
          <scheme val="none"/>
        </font>
      </dxf>
    </rfmt>
    <rfmt sheetId="2" sqref="F1880" start="0" length="0">
      <dxf>
        <font>
          <sz val="10"/>
          <color auto="1"/>
          <name val="MS Sans Serif"/>
          <family val="2"/>
          <scheme val="none"/>
        </font>
      </dxf>
    </rfmt>
    <rfmt sheetId="2" sqref="G1880" start="0" length="0">
      <dxf>
        <font>
          <sz val="10"/>
          <color auto="1"/>
          <name val="MS Sans Serif"/>
          <family val="2"/>
          <scheme val="none"/>
        </font>
      </dxf>
    </rfmt>
    <rfmt sheetId="2" sqref="H1880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80" start="0" length="0">
      <dxf>
        <numFmt numFmtId="167" formatCode="dd\.mm\.yyyy;@"/>
      </dxf>
    </rfmt>
  </rm>
  <rrc rId="5327" sId="2" ref="A1877:XFD1877" action="deleteRow">
    <undo index="65535" exp="area" ref3D="1" dr="$F$1:$F$1048576" dn="Z_F75A0FC8_0A1B_4DE0_9A32_5143F6752B3E_.wvu.Cols" sId="2"/>
    <rfmt sheetId="2" xfDxf="1" sqref="A1877:XFD1877" start="0" length="0">
      <dxf>
        <alignment horizontal="center" vertical="center"/>
      </dxf>
    </rfmt>
    <rfmt sheetId="2" sqref="A1877" start="0" length="0">
      <dxf>
        <alignment horizontal="general" vertical="bottom"/>
      </dxf>
    </rfmt>
    <rfmt sheetId="2" sqref="B1877" start="0" length="0">
      <dxf>
        <font>
          <sz val="10"/>
          <color auto="1"/>
          <name val="MS Sans Serif"/>
          <family val="2"/>
          <scheme val="none"/>
        </font>
      </dxf>
    </rfmt>
    <rfmt sheetId="2" sqref="C1877" start="0" length="0">
      <dxf>
        <alignment horizontal="general" vertical="bottom"/>
      </dxf>
    </rfmt>
    <rfmt sheetId="2" sqref="D1877" start="0" length="0">
      <dxf>
        <alignment horizontal="general" vertical="bottom"/>
      </dxf>
    </rfmt>
    <rfmt sheetId="2" sqref="E1877" start="0" length="0">
      <dxf>
        <font>
          <sz val="10"/>
          <color auto="1"/>
          <name val="MS Sans Serif"/>
          <family val="2"/>
          <scheme val="none"/>
        </font>
      </dxf>
    </rfmt>
    <rfmt sheetId="2" sqref="F1877" start="0" length="0">
      <dxf>
        <font>
          <sz val="10"/>
          <color auto="1"/>
          <name val="MS Sans Serif"/>
          <family val="2"/>
          <scheme val="none"/>
        </font>
      </dxf>
    </rfmt>
    <rfmt sheetId="2" sqref="G1877" start="0" length="0">
      <dxf>
        <font>
          <sz val="10"/>
          <color auto="1"/>
          <name val="MS Sans Serif"/>
          <family val="2"/>
          <scheme val="none"/>
        </font>
      </dxf>
    </rfmt>
    <rfmt sheetId="2" sqref="H1877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77" start="0" length="0">
      <dxf>
        <numFmt numFmtId="167" formatCode="dd\.mm\.yyyy;@"/>
      </dxf>
    </rfmt>
  </rrc>
  <rrc rId="5328" sId="2" ref="A1878:XFD1878" action="deleteRow">
    <undo index="65535" exp="area" ref3D="1" dr="$F$1:$F$1048576" dn="Z_F75A0FC8_0A1B_4DE0_9A32_5143F6752B3E_.wvu.Cols" sId="2"/>
    <rfmt sheetId="2" xfDxf="1" sqref="A1878:XFD1878" start="0" length="0">
      <dxf>
        <alignment horizontal="center" vertical="center"/>
      </dxf>
    </rfmt>
    <rfmt sheetId="2" sqref="A1878" start="0" length="0">
      <dxf>
        <alignment horizontal="general" vertical="bottom"/>
      </dxf>
    </rfmt>
    <rfmt sheetId="2" sqref="B1878" start="0" length="0">
      <dxf>
        <font>
          <sz val="10"/>
          <color auto="1"/>
          <name val="MS Sans Serif"/>
          <family val="2"/>
          <scheme val="none"/>
        </font>
      </dxf>
    </rfmt>
    <rfmt sheetId="2" sqref="C1878" start="0" length="0">
      <dxf>
        <alignment horizontal="general" vertical="bottom"/>
      </dxf>
    </rfmt>
    <rfmt sheetId="2" sqref="D1878" start="0" length="0">
      <dxf>
        <alignment horizontal="general" vertical="bottom"/>
      </dxf>
    </rfmt>
    <rfmt sheetId="2" sqref="E1878" start="0" length="0">
      <dxf>
        <font>
          <sz val="10"/>
          <color auto="1"/>
          <name val="MS Sans Serif"/>
          <family val="2"/>
          <scheme val="none"/>
        </font>
      </dxf>
    </rfmt>
    <rfmt sheetId="2" sqref="F1878" start="0" length="0">
      <dxf>
        <font>
          <sz val="10"/>
          <color auto="1"/>
          <name val="MS Sans Serif"/>
          <family val="2"/>
          <scheme val="none"/>
        </font>
      </dxf>
    </rfmt>
    <rfmt sheetId="2" sqref="G1878" start="0" length="0">
      <dxf>
        <font>
          <sz val="10"/>
          <color auto="1"/>
          <name val="MS Sans Serif"/>
          <family val="2"/>
          <scheme val="none"/>
        </font>
      </dxf>
    </rfmt>
    <rfmt sheetId="2" sqref="H1878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78" start="0" length="0">
      <dxf>
        <numFmt numFmtId="167" formatCode="dd\.mm\.yyyy;@"/>
      </dxf>
    </rfmt>
  </rrc>
  <rcc rId="5329" sId="2">
    <oc r="H1880" t="inlineStr">
      <is>
        <t>prog 15 albatch</t>
      </is>
    </oc>
    <nc r="H1880" t="inlineStr">
      <is>
        <t>prog 15 albatch 10°c</t>
      </is>
    </nc>
  </rcc>
  <rcc rId="5330" sId="2">
    <oc r="H1881" t="inlineStr">
      <is>
        <t>prog 15 albatch</t>
      </is>
    </oc>
    <nc r="H1881" t="inlineStr">
      <is>
        <t>prog 15 albatch 10°c</t>
      </is>
    </nc>
  </rcc>
  <rcc rId="5331" sId="2">
    <oc r="G1874">
      <f>IFERROR(IF(ISERROR(SEARCH("dfgg",$B1873)),IF(H1874="",G1873+ROUNDUP(VLOOKUP(D1874,Feuil2!$B$2:$C$251,2,FALSE)*6,0)/6/24,G1873+ROUNDUP(VLOOKUP(D1874,Feuil2!$B$2:$C$251,2,FALSE)*6,0)/6/24+$I$1),G1873+(11/12/24)),"")</f>
    </oc>
    <nc r="G1874">
      <f>IFERROR(IF(ISERROR(SEARCH("dfgg",$B1873)),IF(H1874="",G1873+ROUNDUP(VLOOKUP(D1874,Feuil2!$B$2:$C$251,2,FALSE)*6,0)/6/24,G1873+ROUNDUP(VLOOKUP(D1874,Feuil2!$B$2:$C$251,2,FALSE)*6,0)/6/24+$I$1),G1873+(11/12/24)),"")</f>
    </nc>
  </rcc>
  <rcc rId="5332" sId="2">
    <oc r="G1875">
      <f>IFERROR(IF(ISERROR(SEARCH("dfgg",$B1877)),IF(H1875="",G1877+ROUNDUP(VLOOKUP(D1875,Feuil2!$B$2:$C$251,2,FALSE)*6,0)/6/24,G1877+ROUNDUP(VLOOKUP(D1875,Feuil2!$B$2:$C$251,2,FALSE)*6,0)/6/24+$I$1),G1877+(11/12/24)),"")</f>
    </oc>
    <nc r="G1875">
      <f>IFERROR(IF(ISERROR(SEARCH("dfgg",$B1874)),IF(H1875="",G1874+ROUNDUP(VLOOKUP(D1875,Feuil2!$B$2:$C$251,2,FALSE)*6,0)/6/24,G1874+ROUNDUP(VLOOKUP(D1875,Feuil2!$B$2:$C$251,2,FALSE)*6,0)/6/24+$I$1),G1874+(11/12/24)),"")</f>
    </nc>
  </rcc>
  <rcc rId="5333" sId="2">
    <oc r="G1876">
      <f>IFERROR(IF(ISERROR(SEARCH("dfgg",$B1875)),IF(H1876="",G1875+ROUNDUP(VLOOKUP(D1876,Feuil2!$B$2:$C$251,2,FALSE)*6,0)/6/24,G1875+ROUNDUP(VLOOKUP(D1876,Feuil2!$B$2:$C$251,2,FALSE)*6,0)/6/24+$I$1),G1875+(11/12/24)),"")</f>
    </oc>
    <nc r="G1876">
      <f>IFERROR(IF(ISERROR(SEARCH("dfgg",$B1875)),IF(H1876="",G1875+ROUNDUP(VLOOKUP(D1876,Feuil2!$B$2:$C$251,2,FALSE)*6,0)/6/24,G1875+ROUNDUP(VLOOKUP(D1876,Feuil2!$B$2:$C$251,2,FALSE)*6,0)/6/24+$I$1),G1875+(11/12/24)),"")</f>
    </nc>
  </rcc>
  <rcc rId="5334" sId="2">
    <oc r="G1877">
      <f>IFERROR(IF(ISERROR(SEARCH("dfgg",$B1878)),IF(H1877="",G1878+ROUNDUP(VLOOKUP(D1877,Feuil2!$B$2:$C$251,2,FALSE)*6,0)/6/24,G1878+ROUNDUP(VLOOKUP(D1877,Feuil2!$B$2:$C$251,2,FALSE)*6,0)/6/24+$I$1),G1878+(11/12/24)),"")</f>
    </oc>
    <nc r="G1877">
      <f>IFERROR(IF(ISERROR(SEARCH("dfgg",$B1876)),IF(H1877="",G1876+ROUNDUP(VLOOKUP(D1877,Feuil2!$B$2:$C$251,2,FALSE)*6,0)/6/24,G1876+ROUNDUP(VLOOKUP(D1877,Feuil2!$B$2:$C$251,2,FALSE)*6,0)/6/24+$I$1),G1876+(11/12/24)),"")</f>
    </nc>
  </rcc>
  <rcc rId="5335" sId="2">
    <oc r="G1878">
      <f>IFERROR(IF(ISERROR(SEARCH("dfgg",$B1913)),IF(H1878="",G1913+ROUNDUP(VLOOKUP(D1878,Feuil2!$B$2:$C$251,2,FALSE)*6,0)/6/24,G1913+ROUNDUP(VLOOKUP(D1878,Feuil2!$B$2:$C$251,2,FALSE)*6,0)/6/24+$I$1),G1913+(11/12/24)),"")</f>
    </oc>
    <nc r="G1878">
      <f>IFERROR(IF(ISERROR(SEARCH("dfgg",$B1877)),IF(H1878="",G1877+ROUNDUP(VLOOKUP(D1878,Feuil2!$B$2:$C$251,2,FALSE)*6,0)/6/24,G1877+ROUNDUP(VLOOKUP(D1878,Feuil2!$B$2:$C$251,2,FALSE)*6,0)/6/24+$I$1),G1877+(11/12/24)),"")</f>
    </nc>
  </rcc>
  <rcc rId="5336" sId="2">
    <oc r="G1879">
      <f>IFERROR(IF(ISERROR(SEARCH("dfgg",$B1876)),IF(H1879="",G1876+ROUNDUP(VLOOKUP(D1879,Feuil2!$B$2:$C$251,2,FALSE)*6,0)/6/24,G1876+ROUNDUP(VLOOKUP(D1879,Feuil2!$B$2:$C$251,2,FALSE)*6,0)/6/24+$I$1),G1876+(11/12/24)),"")</f>
    </oc>
    <nc r="G1879">
      <f>IFERROR(IF(ISERROR(SEARCH("dfgg",$B1878)),IF(H1879="",G1878+ROUNDUP(VLOOKUP(D1879,Feuil2!$B$2:$C$251,2,FALSE)*6,0)/6/24,G1878+ROUNDUP(VLOOKUP(D1879,Feuil2!$B$2:$C$251,2,FALSE)*6,0)/6/24+$I$1),G1878+(11/12/24)),"")</f>
    </nc>
  </rcc>
  <rcc rId="5337" sId="2">
    <oc r="G1880">
      <f>IFERROR(IF(ISERROR(SEARCH("dfgg",$B1879)),IF(H1880="",G1879+ROUNDUP(VLOOKUP(D1880,Feuil2!$B$2:$C$251,2,FALSE)*6,0)/6/24,G1879+ROUNDUP(VLOOKUP(D1880,Feuil2!$B$2:$C$251,2,FALSE)*6,0)/6/24+$I$1),G1879+(11/12/24)),"")</f>
    </oc>
    <nc r="G1880">
      <f>IFERROR(IF(ISERROR(SEARCH("dfgg",$B1879)),IF(H1880="",G1879+ROUNDUP(VLOOKUP(D1880,Feuil2!$B$2:$C$251,2,FALSE)*6,0)/6/24,G1879+ROUNDUP(VLOOKUP(D1880,Feuil2!$B$2:$C$251,2,FALSE)*6,0)/6/24+$I$1),G1879+(11/12/24)),"")</f>
    </nc>
  </rcc>
  <rcc rId="5338" sId="2">
    <oc r="G1881">
      <f>IFERROR(IF(ISERROR(SEARCH("dfgg",$B1880)),IF(H1881="",G1880+ROUNDUP(VLOOKUP(D1881,Feuil2!$B$2:$C$251,2,FALSE)*6,0)/6/24,G1880+ROUNDUP(VLOOKUP(D1881,Feuil2!$B$2:$C$251,2,FALSE)*6,0)/6/24+$I$1),G1880+(11/12/24)),"")</f>
    </oc>
    <nc r="G1881">
      <f>IFERROR(IF(ISERROR(SEARCH("dfgg",$B1880)),IF(H1881="",G1880+ROUNDUP(VLOOKUP(D1881,Feuil2!$B$2:$C$251,2,FALSE)*6,0)/6/24,G1880+ROUNDUP(VLOOKUP(D1881,Feuil2!$B$2:$C$251,2,FALSE)*6,0)/6/24+$I$1),G1880+(11/12/24)),"")</f>
    </nc>
  </rcc>
  <rcc rId="5339" sId="2">
    <oc r="G1882">
      <f>IFERROR(IF(ISERROR(SEARCH("dfgg",$B1881)),IF(H1882="",G1881+ROUNDUP(VLOOKUP(D1882,Feuil2!$B$2:$C$251,2,FALSE)*6,0)/6/24,G1881+ROUNDUP(VLOOKUP(D1882,Feuil2!$B$2:$C$251,2,FALSE)*6,0)/6/24+$I$1),G1881+(11/12/24)),"")</f>
    </oc>
    <nc r="G1882">
      <f>IFERROR(IF(ISERROR(SEARCH("dfgg",$B1881)),IF(H1882="",G1881+ROUNDUP(VLOOKUP(D1882,Feuil2!$B$2:$C$251,2,FALSE)*6,0)/6/24,G1881+ROUNDUP(VLOOKUP(D1882,Feuil2!$B$2:$C$251,2,FALSE)*6,0)/6/24+$I$1),G1881+(11/12/24)),"")</f>
    </nc>
  </rcc>
  <rcc rId="5340" sId="2">
    <oc r="G1883">
      <f>IFERROR(IF(ISERROR(SEARCH("dfgg",$B1882)),IF(H1883="",G1882+ROUNDUP(VLOOKUP(D1883,Feuil2!$B$2:$C$251,2,FALSE)*6,0)/6/24,G1882+ROUNDUP(VLOOKUP(D1883,Feuil2!$B$2:$C$251,2,FALSE)*6,0)/6/24+$I$1),G1882+(11/12/24)),"")</f>
    </oc>
    <nc r="G1883">
      <f>IFERROR(IF(ISERROR(SEARCH("dfgg",$B1882)),IF(H1883="",G1882+ROUNDUP(VLOOKUP(D1883,Feuil2!$B$2:$C$251,2,FALSE)*6,0)/6/24,G1882+ROUNDUP(VLOOKUP(D1883,Feuil2!$B$2:$C$251,2,FALSE)*6,0)/6/24+$I$1),G1882+(11/12/24)),"")</f>
    </nc>
  </rcc>
  <rcc rId="5341" sId="2">
    <oc r="G1884">
      <f>IFERROR(IF(ISERROR(SEARCH("dfgg",$B1883)),IF(H1884="",G1883+ROUNDUP(VLOOKUP(D1884,Feuil2!$B$2:$C$251,2,FALSE)*6,0)/6/24,G1883+ROUNDUP(VLOOKUP(D1884,Feuil2!$B$2:$C$251,2,FALSE)*6,0)/6/24+$I$1),G1883+(11/12/24)),"")</f>
    </oc>
    <nc r="G1884">
      <f>IFERROR(IF(ISERROR(SEARCH("dfgg",$B1883)),IF(H1884="",G1883+ROUNDUP(VLOOKUP(D1884,Feuil2!$B$2:$C$251,2,FALSE)*6,0)/6/24,G1883+ROUNDUP(VLOOKUP(D1884,Feuil2!$B$2:$C$251,2,FALSE)*6,0)/6/24+$I$1),G1883+(11/12/24)),"")</f>
    </nc>
  </rcc>
  <rcc rId="5342" sId="2">
    <oc r="G1885">
      <f>IFERROR(IF(ISERROR(SEARCH("dfgg",$B1884)),IF(H1885="",G1884+ROUNDUP(VLOOKUP(D1885,Feuil2!$B$2:$C$251,2,FALSE)*6,0)/6/24,G1884+ROUNDUP(VLOOKUP(D1885,Feuil2!$B$2:$C$251,2,FALSE)*6,0)/6/24+$I$1),G1884+(11/12/24)),"")</f>
    </oc>
    <nc r="G1885">
      <f>IFERROR(IF(ISERROR(SEARCH("dfgg",$B1884)),IF(H1885="",G1884+ROUNDUP(VLOOKUP(D1885,Feuil2!$B$2:$C$251,2,FALSE)*6,0)/6/24,G1884+ROUNDUP(VLOOKUP(D1885,Feuil2!$B$2:$C$251,2,FALSE)*6,0)/6/24+$I$1),G1884+(11/12/24)),"")</f>
    </nc>
  </rcc>
  <rcc rId="5343" sId="2">
    <oc r="G1886">
      <f>IFERROR(IF(ISERROR(SEARCH("dfgg",$B1885)),IF(H1886="",G1885+ROUNDUP(VLOOKUP(D1886,Feuil2!$B$2:$C$251,2,FALSE)*6,0)/6/24,G1885+ROUNDUP(VLOOKUP(D1886,Feuil2!$B$2:$C$251,2,FALSE)*6,0)/6/24+$I$1),G1885+(11/12/24)),"")</f>
    </oc>
    <nc r="G1886">
      <f>IFERROR(IF(ISERROR(SEARCH("dfgg",$B1885)),IF(H1886="",G1885+ROUNDUP(VLOOKUP(D1886,Feuil2!$B$2:$C$251,2,FALSE)*6,0)/6/24,G1885+ROUNDUP(VLOOKUP(D1886,Feuil2!$B$2:$C$251,2,FALSE)*6,0)/6/24+$I$1),G1885+(11/12/24)),"")</f>
    </nc>
  </rcc>
  <rcc rId="5344" sId="2">
    <oc r="G1887">
      <f>IFERROR(IF(ISERROR(SEARCH("dfgg",$B1886)),IF(H1887="",G1886+ROUNDUP(VLOOKUP(D1887,Feuil2!$B$2:$C$251,2,FALSE)*6,0)/6/24,G1886+ROUNDUP(VLOOKUP(D1887,Feuil2!$B$2:$C$251,2,FALSE)*6,0)/6/24+$I$1),G1886+(11/12/24)),"")</f>
    </oc>
    <nc r="G1887">
      <f>IFERROR(IF(ISERROR(SEARCH("dfgg",$B1886)),IF(H1887="",G1886+ROUNDUP(VLOOKUP(D1887,Feuil2!$B$2:$C$251,2,FALSE)*6,0)/6/24,G1886+ROUNDUP(VLOOKUP(D1887,Feuil2!$B$2:$C$251,2,FALSE)*6,0)/6/24+$I$1),G1886+(11/12/24)),"")</f>
    </nc>
  </rcc>
  <rcc rId="5345" sId="2">
    <oc r="G1888">
      <f>IFERROR(IF(ISERROR(SEARCH("dfgg",$B1887)),IF(H1888="",G1887+ROUNDUP(VLOOKUP(D1888,Feuil2!$B$2:$C$251,2,FALSE)*6,0)/6/24,G1887+ROUNDUP(VLOOKUP(D1888,Feuil2!$B$2:$C$251,2,FALSE)*6,0)/6/24+$I$1),G1887+(11/12/24)),"")</f>
    </oc>
    <nc r="G1888">
      <f>IFERROR(IF(ISERROR(SEARCH("dfgg",$B1887)),IF(H1888="",G1887+ROUNDUP(VLOOKUP(D1888,Feuil2!$B$2:$C$251,2,FALSE)*6,0)/6/24,G1887+ROUNDUP(VLOOKUP(D1888,Feuil2!$B$2:$C$251,2,FALSE)*6,0)/6/24+$I$1),G1887+(11/12/24)),"")</f>
    </nc>
  </rcc>
  <rcc rId="5346" sId="2">
    <oc r="G1889">
      <f>IFERROR(IF(ISERROR(SEARCH("dfgg",$B1888)),IF(H1889="",G1888+ROUNDUP(VLOOKUP(D1889,Feuil2!$B$2:$C$251,2,FALSE)*6,0)/6/24,G1888+ROUNDUP(VLOOKUP(D1889,Feuil2!$B$2:$C$251,2,FALSE)*6,0)/6/24+$I$1),G1888+(11/12/24)),"")</f>
    </oc>
    <nc r="G1889">
      <f>IFERROR(IF(ISERROR(SEARCH("dfgg",$B1888)),IF(H1889="",G1888+ROUNDUP(VLOOKUP(D1889,Feuil2!$B$2:$C$251,2,FALSE)*6,0)/6/24,G1888+ROUNDUP(VLOOKUP(D1889,Feuil2!$B$2:$C$251,2,FALSE)*6,0)/6/24+$I$1),G1888+(11/12/24)),"")</f>
    </nc>
  </rcc>
  <rcc rId="5347" sId="2">
    <oc r="G1890">
      <f>IFERROR(IF(ISERROR(SEARCH("dfgg",$B1889)),IF(H1890="",G1889+ROUNDUP(VLOOKUP(D1890,Feuil2!$B$2:$C$251,2,FALSE)*6,0)/6/24,G1889+ROUNDUP(VLOOKUP(D1890,Feuil2!$B$2:$C$251,2,FALSE)*6,0)/6/24+$I$1),G1889+(11/12/24)),"")</f>
    </oc>
    <nc r="G1890">
      <f>IFERROR(IF(ISERROR(SEARCH("dfgg",$B1889)),IF(H1890="",G1889+ROUNDUP(VLOOKUP(D1890,Feuil2!$B$2:$C$251,2,FALSE)*6,0)/6/24,G1889+ROUNDUP(VLOOKUP(D1890,Feuil2!$B$2:$C$251,2,FALSE)*6,0)/6/24+$I$1),G1889+(11/12/24)),"")</f>
    </nc>
  </rcc>
  <rcc rId="5348" sId="2">
    <oc r="G1891">
      <f>IFERROR(IF(ISERROR(SEARCH("dfgg",$B1890)),IF(H1891="",G1890+ROUNDUP(VLOOKUP(D1891,Feuil2!$B$2:$C$251,2,FALSE)*6,0)/6/24,G1890+ROUNDUP(VLOOKUP(D1891,Feuil2!$B$2:$C$251,2,FALSE)*6,0)/6/24+$I$1),G1890+(11/12/24)),"")</f>
    </oc>
    <nc r="G1891">
      <f>IFERROR(IF(ISERROR(SEARCH("dfgg",$B1890)),IF(H1891="",G1890+ROUNDUP(VLOOKUP(D1891,Feuil2!$B$2:$C$251,2,FALSE)*6,0)/6/24,G1890+ROUNDUP(VLOOKUP(D1891,Feuil2!$B$2:$C$251,2,FALSE)*6,0)/6/24+$I$1),G1890+(11/12/24)),"")</f>
    </nc>
  </rcc>
  <rcc rId="5349" sId="2">
    <oc r="G1892">
      <f>IFERROR(IF(ISERROR(SEARCH("dfgg",$B1891)),IF(H1892="",G1891+ROUNDUP(VLOOKUP(D1892,Feuil2!$B$2:$C$251,2,FALSE)*6,0)/6/24,G1891+ROUNDUP(VLOOKUP(D1892,Feuil2!$B$2:$C$251,2,FALSE)*6,0)/6/24+$I$1),G1891+(11/12/24)),"")</f>
    </oc>
    <nc r="G1892">
      <f>IFERROR(IF(ISERROR(SEARCH("dfgg",$B1891)),IF(H1892="",G1891+ROUNDUP(VLOOKUP(D1892,Feuil2!$B$2:$C$251,2,FALSE)*6,0)/6/24,G1891+ROUNDUP(VLOOKUP(D1892,Feuil2!$B$2:$C$251,2,FALSE)*6,0)/6/24+$I$1),G1891+(11/12/24)),"")</f>
    </nc>
  </rcc>
  <rcc rId="5350" sId="2">
    <oc r="G1893">
      <f>IFERROR(IF(ISERROR(SEARCH("dfgg",$B1892)),IF(H1893="",G1892+ROUNDUP(VLOOKUP(D1893,Feuil2!$B$2:$C$251,2,FALSE)*6,0)/6/24,G1892+ROUNDUP(VLOOKUP(D1893,Feuil2!$B$2:$C$251,2,FALSE)*6,0)/6/24+$I$1),G1892+(11/12/24)),"")</f>
    </oc>
    <nc r="G1893">
      <f>IFERROR(IF(ISERROR(SEARCH("dfgg",$B1892)),IF(H1893="",G1892+ROUNDUP(VLOOKUP(D1893,Feuil2!$B$2:$C$251,2,FALSE)*6,0)/6/24,G1892+ROUNDUP(VLOOKUP(D1893,Feuil2!$B$2:$C$251,2,FALSE)*6,0)/6/24+$I$1),G1892+(11/12/24)),"")</f>
    </nc>
  </rcc>
  <rcc rId="5351" sId="2">
    <oc r="G1894">
      <f>IFERROR(IF(ISERROR(SEARCH("dfgg",$B1893)),IF(H1894="",G1893+ROUNDUP(VLOOKUP(D1894,Feuil2!$B$2:$C$251,2,FALSE)*6,0)/6/24,G1893+ROUNDUP(VLOOKUP(D1894,Feuil2!$B$2:$C$251,2,FALSE)*6,0)/6/24+$I$1),G1893+(11/12/24)),"")</f>
    </oc>
    <nc r="G1894">
      <f>IFERROR(IF(ISERROR(SEARCH("dfgg",$B1893)),IF(H1894="",G1893+ROUNDUP(VLOOKUP(D1894,Feuil2!$B$2:$C$251,2,FALSE)*6,0)/6/24,G1893+ROUNDUP(VLOOKUP(D1894,Feuil2!$B$2:$C$251,2,FALSE)*6,0)/6/24+$I$1),G1893+(11/12/24)),"")</f>
    </nc>
  </rcc>
  <rcc rId="5352" sId="2">
    <oc r="G1895">
      <f>IFERROR(IF(ISERROR(SEARCH("dfgg",$B1894)),IF(H1895="",G1894+ROUNDUP(VLOOKUP(D1895,Feuil2!$B$2:$C$251,2,FALSE)*6,0)/6/24,G1894+ROUNDUP(VLOOKUP(D1895,Feuil2!$B$2:$C$251,2,FALSE)*6,0)/6/24+$I$1),G1894+(11/12/24)),"")</f>
    </oc>
    <nc r="G1895">
      <f>IFERROR(IF(ISERROR(SEARCH("dfgg",$B1894)),IF(H1895="",G1894+ROUNDUP(VLOOKUP(D1895,Feuil2!$B$2:$C$251,2,FALSE)*6,0)/6/24,G1894+ROUNDUP(VLOOKUP(D1895,Feuil2!$B$2:$C$251,2,FALSE)*6,0)/6/24+$I$1),G1894+(11/12/24)),"")</f>
    </nc>
  </rcc>
  <rcc rId="5353" sId="2">
    <oc r="G1896">
      <f>IFERROR(IF(ISERROR(SEARCH("dfgg",$B1895)),IF(H1896="",G1895+ROUNDUP(VLOOKUP(D1896,Feuil2!$B$2:$C$251,2,FALSE)*6,0)/6/24,G1895+ROUNDUP(VLOOKUP(D1896,Feuil2!$B$2:$C$251,2,FALSE)*6,0)/6/24+$I$1),G1895+(11/12/24)),"")</f>
    </oc>
    <nc r="G1896">
      <f>IFERROR(IF(ISERROR(SEARCH("dfgg",$B1895)),IF(H1896="",G1895+ROUNDUP(VLOOKUP(D1896,Feuil2!$B$2:$C$251,2,FALSE)*6,0)/6/24,G1895+ROUNDUP(VLOOKUP(D1896,Feuil2!$B$2:$C$251,2,FALSE)*6,0)/6/24+$I$1),G1895+(11/12/24)),"")</f>
    </nc>
  </rcc>
  <rcc rId="5354" sId="2">
    <oc r="G1897">
      <f>IFERROR(IF(ISERROR(SEARCH("dfgg",$B1896)),IF(H1897="",G1896+ROUNDUP(VLOOKUP(D1897,Feuil2!$B$2:$C$251,2,FALSE)*6,0)/6/24,G1896+ROUNDUP(VLOOKUP(D1897,Feuil2!$B$2:$C$251,2,FALSE)*6,0)/6/24+$I$1),G1896+(11/12/24)),"")</f>
    </oc>
    <nc r="G1897">
      <f>IFERROR(IF(ISERROR(SEARCH("dfgg",$B1896)),IF(H1897="",G1896+ROUNDUP(VLOOKUP(D1897,Feuil2!$B$2:$C$251,2,FALSE)*6,0)/6/24,G1896+ROUNDUP(VLOOKUP(D1897,Feuil2!$B$2:$C$251,2,FALSE)*6,0)/6/24+$I$1),G1896+(11/12/24)),"")</f>
    </nc>
  </rcc>
  <rcc rId="5355" sId="2">
    <oc r="G1898">
      <f>IFERROR(IF(ISERROR(SEARCH("dfgg",$B1897)),IF(H1898="",G1897+ROUNDUP(VLOOKUP(D1898,Feuil2!$B$2:$C$251,2,FALSE)*6,0)/6/24,G1897+ROUNDUP(VLOOKUP(D1898,Feuil2!$B$2:$C$251,2,FALSE)*6,0)/6/24+$I$1),G1897+(11/12/24)),"")</f>
    </oc>
    <nc r="G1898">
      <f>IFERROR(IF(ISERROR(SEARCH("dfgg",$B1897)),IF(H1898="",G1897+ROUNDUP(VLOOKUP(D1898,Feuil2!$B$2:$C$251,2,FALSE)*6,0)/6/24,G1897+ROUNDUP(VLOOKUP(D1898,Feuil2!$B$2:$C$251,2,FALSE)*6,0)/6/24+$I$1),G1897+(11/12/24)),"")</f>
    </nc>
  </rcc>
  <rcc rId="5356" sId="2">
    <oc r="G1899">
      <f>IFERROR(IF(ISERROR(SEARCH("dfgg",$B1898)),IF(H1899="",G1898+ROUNDUP(VLOOKUP(D1899,Feuil2!$B$2:$C$251,2,FALSE)*6,0)/6/24,G1898+ROUNDUP(VLOOKUP(D1899,Feuil2!$B$2:$C$251,2,FALSE)*6,0)/6/24+$I$1),G1898+(11/12/24)),"")</f>
    </oc>
    <nc r="G1899">
      <f>IFERROR(IF(ISERROR(SEARCH("dfgg",$B1898)),IF(H1899="",G1898+ROUNDUP(VLOOKUP(D1899,Feuil2!$B$2:$C$251,2,FALSE)*6,0)/6/24,G1898+ROUNDUP(VLOOKUP(D1899,Feuil2!$B$2:$C$251,2,FALSE)*6,0)/6/24+$I$1),G1898+(11/12/24)),"")</f>
    </nc>
  </rcc>
  <rcc rId="5357" sId="2">
    <oc r="G1900">
      <f>IFERROR(IF(ISERROR(SEARCH("dfgg",$B1899)),IF(H1900="",G1899+ROUNDUP(VLOOKUP(D1900,Feuil2!$B$2:$C$251,2,FALSE)*6,0)/6/24,G1899+ROUNDUP(VLOOKUP(D1900,Feuil2!$B$2:$C$251,2,FALSE)*6,0)/6/24+$I$1),G1899+(11/12/24)),"")</f>
    </oc>
    <nc r="G1900">
      <f>IFERROR(IF(ISERROR(SEARCH("dfgg",$B1899)),IF(H1900="",G1899+ROUNDUP(VLOOKUP(D1900,Feuil2!$B$2:$C$251,2,FALSE)*6,0)/6/24,G1899+ROUNDUP(VLOOKUP(D1900,Feuil2!$B$2:$C$251,2,FALSE)*6,0)/6/24+$I$1),G1899+(11/12/24)),"")</f>
    </nc>
  </rcc>
  <rcc rId="5358" sId="2">
    <oc r="G1901">
      <f>IFERROR(IF(ISERROR(SEARCH("dfgg",$B1900)),IF(H1901="",G1900+ROUNDUP(VLOOKUP(D1901,Feuil2!$B$2:$C$251,2,FALSE)*6,0)/6/24,G1900+ROUNDUP(VLOOKUP(D1901,Feuil2!$B$2:$C$251,2,FALSE)*6,0)/6/24+$I$1),G1900+(11/12/24)),"")</f>
    </oc>
    <nc r="G1901">
      <f>IFERROR(IF(ISERROR(SEARCH("dfgg",$B1900)),IF(H1901="",G1900+ROUNDUP(VLOOKUP(D1901,Feuil2!$B$2:$C$251,2,FALSE)*6,0)/6/24,G1900+ROUNDUP(VLOOKUP(D1901,Feuil2!$B$2:$C$251,2,FALSE)*6,0)/6/24+$I$1),G1900+(11/12/24)),"")</f>
    </nc>
  </rcc>
  <rcc rId="5359" sId="2">
    <oc r="G1902">
      <f>IFERROR(IF(ISERROR(SEARCH("dfgg",$B1901)),IF(H1902="",G1901+ROUNDUP(VLOOKUP(D1902,Feuil2!$B$2:$C$251,2,FALSE)*6,0)/6/24,G1901+ROUNDUP(VLOOKUP(D1902,Feuil2!$B$2:$C$251,2,FALSE)*6,0)/6/24+$I$1),G1901+(11/12/24)),"")</f>
    </oc>
    <nc r="G1902">
      <f>IFERROR(IF(ISERROR(SEARCH("dfgg",$B1901)),IF(H1902="",G1901+ROUNDUP(VLOOKUP(D1902,Feuil2!$B$2:$C$251,2,FALSE)*6,0)/6/24,G1901+ROUNDUP(VLOOKUP(D1902,Feuil2!$B$2:$C$251,2,FALSE)*6,0)/6/24+$I$1),G1901+(11/12/24)),"")</f>
    </nc>
  </rcc>
  <rcc rId="5360" sId="2">
    <oc r="G1903">
      <f>IFERROR(IF(ISERROR(SEARCH("dfgg",$B1902)),IF(H1903="",G1902+ROUNDUP(VLOOKUP(D1903,Feuil2!$B$2:$C$251,2,FALSE)*6,0)/6/24,G1902+ROUNDUP(VLOOKUP(D1903,Feuil2!$B$2:$C$251,2,FALSE)*6,0)/6/24+$I$1),G1902+(11/12/24)),"")</f>
    </oc>
    <nc r="G1903">
      <f>IFERROR(IF(ISERROR(SEARCH("dfgg",$B1902)),IF(H1903="",G1902+ROUNDUP(VLOOKUP(D1903,Feuil2!$B$2:$C$251,2,FALSE)*6,0)/6/24,G1902+ROUNDUP(VLOOKUP(D1903,Feuil2!$B$2:$C$251,2,FALSE)*6,0)/6/24+$I$1),G1902+(11/12/24)),"")</f>
    </nc>
  </rcc>
  <rcc rId="5361" sId="2">
    <oc r="G1904">
      <f>IFERROR(IF(ISERROR(SEARCH("dfgg",$B1903)),IF(H1904="",G1903+ROUNDUP(VLOOKUP(D1904,Feuil2!$B$2:$C$251,2,FALSE)*6,0)/6/24,G1903+ROUNDUP(VLOOKUP(D1904,Feuil2!$B$2:$C$251,2,FALSE)*6,0)/6/24+$I$1),G1903+(11/12/24)),"")</f>
    </oc>
    <nc r="G1904">
      <f>IFERROR(IF(ISERROR(SEARCH("dfgg",$B1903)),IF(H1904="",G1903+ROUNDUP(VLOOKUP(D1904,Feuil2!$B$2:$C$251,2,FALSE)*6,0)/6/24,G1903+ROUNDUP(VLOOKUP(D1904,Feuil2!$B$2:$C$251,2,FALSE)*6,0)/6/24+$I$1),G1903+(11/12/24)),"")</f>
    </nc>
  </rcc>
  <rcc rId="5362" sId="2">
    <oc r="G1905">
      <f>IFERROR(IF(ISERROR(SEARCH("dfgg",$B1904)),IF(H1905="",G1904+ROUNDUP(VLOOKUP(D1905,Feuil2!$B$2:$C$251,2,FALSE)*6,0)/6/24,G1904+ROUNDUP(VLOOKUP(D1905,Feuil2!$B$2:$C$251,2,FALSE)*6,0)/6/24+$I$1),G1904+(11/12/24)),"")</f>
    </oc>
    <nc r="G1905">
      <f>IFERROR(IF(ISERROR(SEARCH("dfgg",$B1904)),IF(H1905="",G1904+ROUNDUP(VLOOKUP(D1905,Feuil2!$B$2:$C$251,2,FALSE)*6,0)/6/24,G1904+ROUNDUP(VLOOKUP(D1905,Feuil2!$B$2:$C$251,2,FALSE)*6,0)/6/24+$I$1),G1904+(11/12/24)),"")</f>
    </nc>
  </rcc>
  <rcc rId="5363" sId="2" numFmtId="23">
    <oc r="G1868">
      <v>43717.208333333336</v>
    </oc>
    <nc r="G1868">
      <v>43717.229166666664</v>
    </nc>
  </rcc>
  <rcc rId="5364" sId="2" numFmtId="23">
    <oc r="G1869">
      <v>43717.270833333336</v>
    </oc>
    <nc r="G1869">
      <v>43717.291666666664</v>
    </nc>
  </rcc>
  <rfmt sheetId="2" sqref="E1878" start="0" length="0">
    <dxf>
      <border>
        <right style="thin">
          <color indexed="64"/>
        </right>
      </border>
    </dxf>
  </rfmt>
  <rfmt sheetId="2" sqref="B1878:E187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5365" sId="2">
    <oc r="H1883" t="inlineStr">
      <is>
        <t>prog 15  albatch</t>
      </is>
    </oc>
    <nc r="H1883" t="inlineStr">
      <is>
        <t>prog 15  albatch 15°c</t>
      </is>
    </nc>
  </rcc>
  <rcc rId="5366" sId="2">
    <oc r="H1884" t="inlineStr">
      <is>
        <t>prog 15 albatch</t>
      </is>
    </oc>
    <nc r="H1884" t="inlineStr">
      <is>
        <t>prog 15 albatch 15°c</t>
      </is>
    </nc>
  </rcc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Feuil2!$B$1:$C$211</formula>
    <oldFormula>Feuil2!$B$1:$C$211</oldFormula>
  </rdn>
  <rcv guid="{F75A0FC8-0A1B-4DE0-9A32-5143F6752B3E}" action="add"/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72" sId="2" ref="A1887:XFD1887" action="insertRow">
    <undo index="65535" exp="area" ref3D="1" dr="$F$1:$F$1048576" dn="Z_F75A0FC8_0A1B_4DE0_9A32_5143F6752B3E_.wvu.Cols" sId="2"/>
  </rrc>
  <rrc rId="5373" sId="2" ref="A1888:XFD1888" action="insertRow">
    <undo index="65535" exp="area" ref3D="1" dr="$F$1:$F$1048576" dn="Z_F75A0FC8_0A1B_4DE0_9A32_5143F6752B3E_.wvu.Cols" sId="2"/>
  </rrc>
  <rfmt sheetId="2" sqref="B1887" start="0" length="0">
    <dxf>
      <font>
        <b/>
        <sz val="12"/>
        <color rgb="FFFF0000"/>
        <name val="MS Sans Serif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C1887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cc rId="5374" sId="2" odxf="1" dxf="1">
    <nc r="D1887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/>
      </border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  <border outline="0">
        <bottom style="thin">
          <color indexed="64"/>
        </bottom>
      </border>
    </ndxf>
  </rcc>
  <rfmt sheetId="2" sqref="E1887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F1887" start="0" length="0">
    <dxf>
      <fill>
        <patternFill patternType="solid">
          <bgColor theme="4" tint="0.59999389629810485"/>
        </patternFill>
      </fill>
      <border outline="0">
        <bottom style="thin">
          <color indexed="64"/>
        </bottom>
      </border>
    </dxf>
  </rfmt>
  <rfmt sheetId="2" sqref="H1887" start="0" length="0">
    <dxf>
      <numFmt numFmtId="0" formatCode="General"/>
    </dxf>
  </rfmt>
  <rcc rId="5375" sId="2">
    <nc r="J1887" t="inlineStr">
      <is>
        <t/>
      </is>
    </nc>
  </rcc>
  <rcc rId="5376" sId="2">
    <nc r="K1887" t="inlineStr">
      <is>
        <t/>
      </is>
    </nc>
  </rcc>
  <rfmt sheetId="2" sqref="L1887" start="0" length="0">
    <dxf>
      <numFmt numFmtId="19" formatCode="dd/mm/yyyy"/>
    </dxf>
  </rfmt>
  <rm rId="5377" sheetId="2" source="A1914:XFD1914" destination="A1888:XFD1888" sourceSheetId="2">
    <rfmt sheetId="2" xfDxf="1" sqref="A1888:XFD1888" start="0" length="0">
      <dxf>
        <alignment horizontal="center" vertical="center"/>
      </dxf>
    </rfmt>
    <rfmt sheetId="2" sqref="A1888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88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88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</border>
      </dxf>
    </rfmt>
    <rfmt sheetId="2" sqref="D188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E1888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</border>
      </dxf>
    </rfmt>
    <rfmt sheetId="2" sqref="F188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888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88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88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88" start="0" length="0">
      <dxf>
        <numFmt numFmtId="167" formatCode="dd\.mm\.yyyy;@"/>
      </dxf>
    </rfmt>
  </rm>
  <rfmt sheetId="2" sqref="B1889" start="0" length="0">
    <dxf>
      <font>
        <sz val="12"/>
        <color rgb="FFFF0000"/>
        <name val="MS Sans Serif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cc rId="5378" sId="2" odxf="1" dxf="1">
    <oc r="C1889" t="inlineStr">
      <is>
        <t>DOUBLE</t>
      </is>
    </oc>
    <nc r="C1889"/>
    <o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odxf>
    <ndxf>
      <font>
        <b val="0"/>
        <sz val="12"/>
        <color rgb="FF000000"/>
        <name val="Verdana"/>
      </font>
      <fill>
        <patternFill>
          <bgColor theme="4" tint="0.59999389629810485"/>
        </patternFill>
      </fill>
      <border outline="0">
        <bottom style="thin">
          <color indexed="64"/>
        </bottom>
      </border>
    </ndxf>
  </rcc>
  <rcc rId="5379" sId="2" odxf="1" dxf="1">
    <oc r="D1889" t="inlineStr">
      <is>
        <t>RINÇAGE</t>
      </is>
    </oc>
    <nc r="D1889" t="inlineStr">
      <is>
        <t>NEP</t>
      </is>
    </nc>
    <odxf>
      <font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odxf>
    <ndxf>
      <font>
        <sz val="12"/>
        <color rgb="FFFF0000"/>
        <name val="Verdana"/>
      </font>
      <fill>
        <patternFill>
          <bgColor theme="4" tint="0.59999389629810485"/>
        </patternFill>
      </fill>
      <border outline="0">
        <bottom style="thin">
          <color indexed="64"/>
        </bottom>
      </border>
    </ndxf>
  </rcc>
  <rcc rId="5380" sId="2" odxf="1" dxf="1">
    <oc r="E1889" t="inlineStr">
      <is>
        <t>NEP CONTAINER</t>
      </is>
    </oc>
    <nc r="E1889"/>
    <o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odxf>
    <ndxf>
      <font>
        <b val="0"/>
        <sz val="12"/>
        <color rgb="FF000000"/>
        <name val="Verdana"/>
      </font>
      <fill>
        <patternFill>
          <bgColor theme="4" tint="0.59999389629810485"/>
        </patternFill>
      </fill>
      <border outline="0">
        <bottom style="thin">
          <color indexed="64"/>
        </bottom>
      </border>
    </ndxf>
  </rcc>
  <rfmt sheetId="2" sqref="F1889" start="0" length="0">
    <dxf>
      <font>
        <b val="0"/>
        <sz val="12"/>
        <color indexed="10"/>
        <name val="Calibri"/>
        <scheme val="minor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H1889" start="0" length="0">
    <dxf>
      <numFmt numFmtId="0" formatCode="General"/>
    </dxf>
  </rfmt>
  <rcc rId="5381" sId="2">
    <nc r="J1889" t="inlineStr">
      <is>
        <t/>
      </is>
    </nc>
  </rcc>
  <rcc rId="5382" sId="2">
    <nc r="K1889" t="inlineStr">
      <is>
        <t/>
      </is>
    </nc>
  </rcc>
  <rfmt sheetId="2" sqref="L1889" start="0" length="0">
    <dxf>
      <numFmt numFmtId="19" formatCode="dd/mm/yyyy"/>
    </dxf>
  </rfmt>
  <rfmt sheetId="2" sqref="B1892" start="0" length="0">
    <dxf>
      <font>
        <sz val="12"/>
        <color rgb="FFFF0000"/>
        <name val="MS Sans Serif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C1892" start="0" length="0">
    <dxf>
      <font>
        <b val="0"/>
        <sz val="12"/>
        <color rgb="FF000000"/>
        <name val="Verdana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cc rId="5383" sId="2" odxf="1" dxf="1">
    <oc r="D1892" t="inlineStr">
      <is>
        <t>RINÇAGE</t>
      </is>
    </oc>
    <nc r="D1892" t="inlineStr">
      <is>
        <t>NEP</t>
      </is>
    </nc>
    <odxf>
      <font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odxf>
    <ndxf>
      <font>
        <sz val="12"/>
        <color rgb="FFFF0000"/>
        <name val="Verdana"/>
      </font>
      <fill>
        <patternFill>
          <bgColor theme="4" tint="0.59999389629810485"/>
        </patternFill>
      </fill>
      <border outline="0">
        <bottom style="thin">
          <color indexed="64"/>
        </bottom>
      </border>
    </ndxf>
  </rcc>
  <rfmt sheetId="2" sqref="E1892" start="0" length="0">
    <dxf>
      <font>
        <b val="0"/>
        <sz val="12"/>
        <color rgb="FF000000"/>
        <name val="Verdana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F1892" start="0" length="0">
    <dxf>
      <font>
        <b val="0"/>
        <sz val="12"/>
        <color indexed="10"/>
        <name val="Calibri"/>
        <scheme val="minor"/>
      </font>
      <fill>
        <patternFill>
          <bgColor theme="4" tint="0.59999389629810485"/>
        </patternFill>
      </fill>
      <border outline="0">
        <bottom style="thin">
          <color indexed="64"/>
        </bottom>
      </border>
    </dxf>
  </rfmt>
  <rfmt sheetId="2" sqref="H1892" start="0" length="0">
    <dxf>
      <numFmt numFmtId="0" formatCode="General"/>
    </dxf>
  </rfmt>
  <rcc rId="5384" sId="2">
    <nc r="J1892" t="inlineStr">
      <is>
        <t/>
      </is>
    </nc>
  </rcc>
  <rcc rId="5385" sId="2">
    <nc r="K1892" t="inlineStr">
      <is>
        <t/>
      </is>
    </nc>
  </rcc>
  <rfmt sheetId="2" sqref="L1892" start="0" length="0">
    <dxf>
      <numFmt numFmtId="19" formatCode="dd/mm/yyyy"/>
    </dxf>
  </rfmt>
  <rm rId="5386" sheetId="2" source="A1892:XFD1892" destination="A1894:XFD1894" sourceSheetId="2">
    <undo index="45" exp="ref" v="1" dr="G1894" r="G1895" sId="2"/>
    <undo index="25" exp="ref" v="1" dr="G1894" r="G1895" sId="2"/>
    <undo index="9" exp="ref" v="1" dr="G1894" r="G1895" sId="2"/>
    <undo index="1" exp="ref" v="1" dr="$B1894" r="G1895" sId="2"/>
    <rfmt sheetId="2" xfDxf="1" sqref="A1894:XFD1894" start="0" length="0">
      <dxf>
        <alignment horizontal="center" vertical="center"/>
      </dxf>
    </rfmt>
    <rfmt sheetId="2" sqref="A1894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894" start="0" length="0">
      <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894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cc rId="0" sId="2" dxf="1">
      <nc r="D1894" t="inlineStr">
        <is>
          <t>RINÇAGE</t>
        </is>
      </nc>
      <n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ndxf>
    </rcc>
    <rfmt sheetId="2" sqref="E1894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894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894">
        <f>IFERROR(IF(ISERROR(SEARCH("dfgg",$B1893)),IF(H1894="",G1893+ROUNDUP(VLOOKUP(D1894,Feuil2!$B$2:$C$251,2,FALSE)*6,0)/6/24,G1893+ROUNDUP(VLOOKUP(D1894,Feuil2!$B$2:$C$251,2,FALSE)*6,0)/6/24+$I$1),G1893+(11/12/24)),"")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89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89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894" start="0" length="0">
      <dxf>
        <numFmt numFmtId="167" formatCode="dd\.mm\.yyyy;@"/>
      </dxf>
    </rfmt>
  </rm>
  <rrc rId="5387" sId="2" ref="A1892:XFD1892" action="deleteRow">
    <undo index="65535" exp="area" ref3D="1" dr="$F$1:$F$1048576" dn="Z_F75A0FC8_0A1B_4DE0_9A32_5143F6752B3E_.wvu.Cols" sId="2"/>
    <rfmt sheetId="2" xfDxf="1" sqref="A1892:XFD1892" start="0" length="0">
      <dxf>
        <alignment horizontal="center" vertical="center"/>
      </dxf>
    </rfmt>
    <rfmt sheetId="2" sqref="A1892" start="0" length="0">
      <dxf>
        <alignment horizontal="general" vertical="bottom"/>
      </dxf>
    </rfmt>
    <rfmt sheetId="2" sqref="B1892" start="0" length="0">
      <dxf>
        <font>
          <sz val="10"/>
          <color auto="1"/>
          <name val="MS Sans Serif"/>
          <family val="2"/>
          <scheme val="none"/>
        </font>
      </dxf>
    </rfmt>
    <rfmt sheetId="2" sqref="C1892" start="0" length="0">
      <dxf>
        <alignment horizontal="general" vertical="bottom"/>
      </dxf>
    </rfmt>
    <rfmt sheetId="2" sqref="D1892" start="0" length="0">
      <dxf>
        <alignment horizontal="general" vertical="bottom"/>
      </dxf>
    </rfmt>
    <rfmt sheetId="2" sqref="E1892" start="0" length="0">
      <dxf>
        <font>
          <sz val="10"/>
          <color auto="1"/>
          <name val="MS Sans Serif"/>
          <family val="2"/>
          <scheme val="none"/>
        </font>
      </dxf>
    </rfmt>
    <rfmt sheetId="2" sqref="F1892" start="0" length="0">
      <dxf>
        <font>
          <sz val="10"/>
          <color auto="1"/>
          <name val="MS Sans Serif"/>
          <family val="2"/>
          <scheme val="none"/>
        </font>
      </dxf>
    </rfmt>
    <rfmt sheetId="2" sqref="G1892" start="0" length="0">
      <dxf>
        <font>
          <sz val="10"/>
          <color auto="1"/>
          <name val="MS Sans Serif"/>
          <family val="2"/>
          <scheme val="none"/>
        </font>
      </dxf>
    </rfmt>
    <rfmt sheetId="2" sqref="H189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92" start="0" length="0">
      <dxf>
        <numFmt numFmtId="167" formatCode="dd\.mm\.yyyy;@"/>
      </dxf>
    </rfmt>
  </rrc>
  <rcc rId="5388" sId="2">
    <oc r="G1880">
      <f>IFERROR(IF(ISERROR(SEARCH("dfgg",$B1879)),IF(H1880="",G1879+ROUNDUP(VLOOKUP(D1880,Feuil2!$B$2:$C$251,2,FALSE)*6,0)/6/24,G1879+ROUNDUP(VLOOKUP(D1880,Feuil2!$B$2:$C$251,2,FALSE)*6,0)/6/24+$I$1),G1879+(11/12/24)),"")</f>
    </oc>
    <nc r="G1880">
      <f>IFERROR(IF(ISERROR(SEARCH("dfgg",$B1879)),IF(H1880="",G1879+ROUNDUP(VLOOKUP(D1880,Feuil2!$B$2:$C$251,2,FALSE)*6,0)/6/24,G1879+ROUNDUP(VLOOKUP(D1880,Feuil2!$B$2:$C$251,2,FALSE)*6,0)/6/24+$I$1),G1879+(11/12/24)),"")</f>
    </nc>
  </rcc>
  <rcc rId="5389" sId="2">
    <oc r="G1881">
      <f>IFERROR(IF(ISERROR(SEARCH("dfgg",$B1880)),IF(H1881="",G1880+ROUNDUP(VLOOKUP(D1881,Feuil2!$B$2:$C$251,2,FALSE)*6,0)/6/24,G1880+ROUNDUP(VLOOKUP(D1881,Feuil2!$B$2:$C$251,2,FALSE)*6,0)/6/24+$I$1),G1880+(11/12/24)),"")</f>
    </oc>
    <nc r="G1881">
      <f>IFERROR(IF(ISERROR(SEARCH("dfgg",$B1880)),IF(H1881="",G1880+ROUNDUP(VLOOKUP(D1881,Feuil2!$B$2:$C$251,2,FALSE)*6,0)/6/24,G1880+ROUNDUP(VLOOKUP(D1881,Feuil2!$B$2:$C$251,2,FALSE)*6,0)/6/24+$I$1),G1880+(11/12/24)),"")</f>
    </nc>
  </rcc>
  <rcc rId="5390" sId="2">
    <oc r="G1882">
      <f>IFERROR(IF(ISERROR(SEARCH("dfgg",$B1881)),IF(H1882="",G1881+ROUNDUP(VLOOKUP(D1882,Feuil2!$B$2:$C$251,2,FALSE)*6,0)/6/24,G1881+ROUNDUP(VLOOKUP(D1882,Feuil2!$B$2:$C$251,2,FALSE)*6,0)/6/24+$I$1),G1881+(11/12/24)),"")</f>
    </oc>
    <nc r="G1882">
      <f>IFERROR(IF(ISERROR(SEARCH("dfgg",$B1881)),IF(H1882="",G1881+ROUNDUP(VLOOKUP(D1882,Feuil2!$B$2:$C$251,2,FALSE)*6,0)/6/24,G1881+ROUNDUP(VLOOKUP(D1882,Feuil2!$B$2:$C$251,2,FALSE)*6,0)/6/24+$I$1),G1881+(11/12/24)),"")</f>
    </nc>
  </rcc>
  <rcc rId="5391" sId="2">
    <oc r="G1883">
      <f>IFERROR(IF(ISERROR(SEARCH("dfgg",$B1882)),IF(H1883="",G1882+ROUNDUP(VLOOKUP(D1883,Feuil2!$B$2:$C$251,2,FALSE)*6,0)/6/24,G1882+ROUNDUP(VLOOKUP(D1883,Feuil2!$B$2:$C$251,2,FALSE)*6,0)/6/24+$I$1),G1882+(11/12/24)),"")</f>
    </oc>
    <nc r="G1883">
      <f>IFERROR(IF(ISERROR(SEARCH("dfgg",$B1882)),IF(H1883="",G1882+ROUNDUP(VLOOKUP(D1883,Feuil2!$B$2:$C$251,2,FALSE)*6,0)/6/24,G1882+ROUNDUP(VLOOKUP(D1883,Feuil2!$B$2:$C$251,2,FALSE)*6,0)/6/24+$I$1),G1882+(11/12/24)),"")</f>
    </nc>
  </rcc>
  <rcc rId="5392" sId="2">
    <oc r="G1884">
      <f>IFERROR(IF(ISERROR(SEARCH("dfgg",$B1883)),IF(H1884="",G1883+ROUNDUP(VLOOKUP(D1884,Feuil2!$B$2:$C$251,2,FALSE)*6,0)/6/24,G1883+ROUNDUP(VLOOKUP(D1884,Feuil2!$B$2:$C$251,2,FALSE)*6,0)/6/24+$I$1),G1883+(11/12/24)),"")</f>
    </oc>
    <nc r="G1884">
      <f>IFERROR(IF(ISERROR(SEARCH("dfgg",$B1883)),IF(H1884="",G1883+ROUNDUP(VLOOKUP(D1884,Feuil2!$B$2:$C$251,2,FALSE)*6,0)/6/24,G1883+ROUNDUP(VLOOKUP(D1884,Feuil2!$B$2:$C$251,2,FALSE)*6,0)/6/24+$I$1),G1883+(11/12/24)),"")</f>
    </nc>
  </rcc>
  <rcc rId="5393" sId="2">
    <oc r="G1885">
      <f>IFERROR(IF(ISERROR(SEARCH("dfgg",$B1884)),IF(H1885="",G1884+ROUNDUP(VLOOKUP(D1885,Feuil2!$B$2:$C$251,2,FALSE)*6,0)/6/24,G1884+ROUNDUP(VLOOKUP(D1885,Feuil2!$B$2:$C$251,2,FALSE)*6,0)/6/24+$I$1),G1884+(11/12/24)),"")</f>
    </oc>
    <nc r="G1885">
      <f>IFERROR(IF(ISERROR(SEARCH("dfgg",$B1884)),IF(H1885="",G1884+ROUNDUP(VLOOKUP(D1885,Feuil2!$B$2:$C$251,2,FALSE)*6,0)/6/24,G1884+ROUNDUP(VLOOKUP(D1885,Feuil2!$B$2:$C$251,2,FALSE)*6,0)/6/24+$I$1),G1884+(11/12/24)),"")</f>
    </nc>
  </rcc>
  <rcc rId="5394" sId="2">
    <oc r="G1886">
      <f>IFERROR(IF(ISERROR(SEARCH("dfgg",$B1885)),IF(H1886="",G1885+ROUNDUP(VLOOKUP(D1886,Feuil2!$B$2:$C$251,2,FALSE)*6,0)/6/24,G1885+ROUNDUP(VLOOKUP(D1886,Feuil2!$B$2:$C$251,2,FALSE)*6,0)/6/24+$I$1),G1885+(11/12/24)),"")</f>
    </oc>
    <nc r="G1886">
      <f>IFERROR(IF(ISERROR(SEARCH("dfgg",$B1885)),IF(H1886="",G1885+ROUNDUP(VLOOKUP(D1886,Feuil2!$B$2:$C$251,2,FALSE)*6,0)/6/24,G1885+ROUNDUP(VLOOKUP(D1886,Feuil2!$B$2:$C$251,2,FALSE)*6,0)/6/24+$I$1),G1885+(11/12/24)),"")</f>
    </nc>
  </rcc>
  <rcc rId="5395" sId="2">
    <nc r="G1887">
      <f>IFERROR(IF(ISERROR(SEARCH("dfgg",$B1886)),IF(H1887="",G1886+ROUNDUP(VLOOKUP(D1887,Feuil2!$B$2:$C$251,2,FALSE)*6,0)/6/24,G1886+ROUNDUP(VLOOKUP(D1887,Feuil2!$B$2:$C$251,2,FALSE)*6,0)/6/24+$I$1),G1886+(11/12/24)),"")</f>
    </nc>
  </rcc>
  <rcc rId="5396" sId="2">
    <oc r="G1888">
      <f>IFERROR(IF(ISERROR(SEARCH("dfgg",$B1874)),IF(H1888="",G1874+ROUNDUP(VLOOKUP(D1888,Feuil2!$B$2:$C$251,2,FALSE)*6,0)/6/24,G1874+ROUNDUP(VLOOKUP(D1888,Feuil2!$B$2:$C$251,2,FALSE)*6,0)/6/24+$I$1),G1874+(11/12/24)),"")</f>
    </oc>
    <nc r="G1888">
      <f>IFERROR(IF(ISERROR(SEARCH("dfgg",$B1887)),IF(H1888="",G1887+ROUNDUP(VLOOKUP(D1888,Feuil2!$B$2:$C$251,2,FALSE)*6,0)/6/24,G1887+ROUNDUP(VLOOKUP(D1888,Feuil2!$B$2:$C$251,2,FALSE)*6,0)/6/24+$I$1),G1887+(11/12/24)),"")</f>
    </nc>
  </rcc>
  <rcc rId="5397" sId="2">
    <oc r="G1889">
      <f>IFERROR(IF(ISERROR(SEARCH("dfgg",$B1886)),IF(H1889="",G1886+ROUNDUP(VLOOKUP(D1889,Feuil2!$B$2:$C$251,2,FALSE)*6,0)/6/24,G1886+ROUNDUP(VLOOKUP(D1889,Feuil2!$B$2:$C$251,2,FALSE)*6,0)/6/24+$I$1),G1886+(11/12/24)),"")</f>
    </oc>
    <nc r="G1889">
      <f>IFERROR(IF(ISERROR(SEARCH("dfgg",$B1888)),IF(H1889="",G1888+ROUNDUP(VLOOKUP(D1889,Feuil2!$B$2:$C$251,2,FALSE)*6,0)/6/24,G1888+ROUNDUP(VLOOKUP(D1889,Feuil2!$B$2:$C$251,2,FALSE)*6,0)/6/24+$I$1),G1888+(11/12/24)),"")</f>
    </nc>
  </rcc>
  <rcc rId="5398" sId="2">
    <oc r="G1890">
      <f>IFERROR(IF(ISERROR(SEARCH("dfgg",$B1889)),IF(H1890="",G1889+ROUNDUP(VLOOKUP(D1890,Feuil2!$B$2:$C$251,2,FALSE)*6,0)/6/24,G1889+ROUNDUP(VLOOKUP(D1890,Feuil2!$B$2:$C$251,2,FALSE)*6,0)/6/24+$I$1),G1889+(11/12/24)),"")</f>
    </oc>
    <nc r="G1890">
      <f>IFERROR(IF(ISERROR(SEARCH("dfgg",$B1889)),IF(H1890="",G1889+ROUNDUP(VLOOKUP(D1890,Feuil2!$B$2:$C$251,2,FALSE)*6,0)/6/24,G1889+ROUNDUP(VLOOKUP(D1890,Feuil2!$B$2:$C$251,2,FALSE)*6,0)/6/24+$I$1),G1889+(11/12/24)),"")</f>
    </nc>
  </rcc>
  <rcc rId="5399" sId="2">
    <oc r="G1891">
      <f>IFERROR(IF(ISERROR(SEARCH("dfgg",$B1890)),IF(H1891="",G1890+ROUNDUP(VLOOKUP(D1891,Feuil2!$B$2:$C$251,2,FALSE)*6,0)/6/24,G1890+ROUNDUP(VLOOKUP(D1891,Feuil2!$B$2:$C$251,2,FALSE)*6,0)/6/24+$I$1),G1890+(11/12/24)),"")</f>
    </oc>
    <nc r="G1891">
      <f>IFERROR(IF(ISERROR(SEARCH("dfgg",$B1890)),IF(H1891="",G1890+ROUNDUP(VLOOKUP(D1891,Feuil2!$B$2:$C$251,2,FALSE)*6,0)/6/24,G1890+ROUNDUP(VLOOKUP(D1891,Feuil2!$B$2:$C$251,2,FALSE)*6,0)/6/24+$I$1),G1890+(11/12/24)),"")</f>
    </nc>
  </rcc>
  <rcc rId="5400" sId="2">
    <oc r="G1892">
      <f>IFERROR(IF(ISERROR(SEARCH("dfgg",$B1893)),IF(H1892="",G1893+ROUNDUP(VLOOKUP(D1892,Feuil2!$B$2:$C$251,2,FALSE)*6,0)/6/24,G1893+ROUNDUP(VLOOKUP(D1892,Feuil2!$B$2:$C$251,2,FALSE)*6,0)/6/24+$I$1),G1893+(11/12/24)),"")</f>
    </oc>
    <nc r="G1892">
      <f>IFERROR(IF(ISERROR(SEARCH("dfgg",$B1891)),IF(H1892="",G1891+ROUNDUP(VLOOKUP(D1892,Feuil2!$B$2:$C$251,2,FALSE)*6,0)/6/24,G1891+ROUNDUP(VLOOKUP(D1892,Feuil2!$B$2:$C$251,2,FALSE)*6,0)/6/24+$I$1),G1891+(11/12/24)),"")</f>
    </nc>
  </rcc>
  <rcc rId="5401" sId="2">
    <oc r="G1893">
      <f>IFERROR(IF(ISERROR(SEARCH("dfgg",$B1891)),IF(H1892="",G1891+ROUNDUP(VLOOKUP(D1892,Feuil2!$B$2:$C$251,2,FALSE)*6,0)/6/24,G1891+ROUNDUP(VLOOKUP(D1892,Feuil2!$B$2:$C$251,2,FALSE)*6,0)/6/24+$I$1),G1891+(11/12/24)),"")</f>
    </oc>
    <nc r="G1893">
      <f>IFERROR(IF(ISERROR(SEARCH("dfgg",$B1892)),IF(H1893="",G1892+ROUNDUP(VLOOKUP(D1893,Feuil2!$B$2:$C$251,2,FALSE)*6,0)/6/24,G1892+ROUNDUP(VLOOKUP(D1893,Feuil2!$B$2:$C$251,2,FALSE)*6,0)/6/24+$I$1),G1892+(11/12/24)),"")</f>
    </nc>
  </rcc>
  <rcc rId="5402" sId="2">
    <oc r="G1894">
      <f>IFERROR(IF(ISERROR(SEARCH("dfgg",#REF!)),IF(H1894="",#REF!+ROUNDUP(VLOOKUP(D1894,Feuil2!$B$2:$C$251,2,FALSE)*6,0)/6/24,#REF!+ROUNDUP(VLOOKUP(D1894,Feuil2!$B$2:$C$251,2,FALSE)*6,0)/6/24+$I$1),#REF!+(11/12/24)),"")</f>
    </oc>
    <nc r="G1894">
      <f>IFERROR(IF(ISERROR(SEARCH("dfgg",$B1893)),IF(H1894="",G1893+ROUNDUP(VLOOKUP(D1894,Feuil2!$B$2:$C$251,2,FALSE)*6,0)/6/24,G1893+ROUNDUP(VLOOKUP(D1894,Feuil2!$B$2:$C$251,2,FALSE)*6,0)/6/24+$I$1),G1893+(11/12/24)),"")</f>
    </nc>
  </rcc>
  <rcc rId="5403" sId="2">
    <oc r="G1895">
      <f>IFERROR(IF(ISERROR(SEARCH("dfgg",$B1894)),IF(H1895="",G1894+ROUNDUP(VLOOKUP(D1895,Feuil2!$B$2:$C$251,2,FALSE)*6,0)/6/24,G1894+ROUNDUP(VLOOKUP(D1895,Feuil2!$B$2:$C$251,2,FALSE)*6,0)/6/24+$I$1),G1894+(11/12/24)),"")</f>
    </oc>
    <nc r="G1895">
      <f>IFERROR(IF(ISERROR(SEARCH("dfgg",$B1894)),IF(H1895="",G1894+ROUNDUP(VLOOKUP(D1895,Feuil2!$B$2:$C$251,2,FALSE)*6,0)/6/24,G1894+ROUNDUP(VLOOKUP(D1895,Feuil2!$B$2:$C$251,2,FALSE)*6,0)/6/24+$I$1),G1894+(11/12/24)),"")</f>
    </nc>
  </rcc>
  <rcc rId="5404" sId="2">
    <oc r="G1896">
      <f>IFERROR(IF(ISERROR(SEARCH("dfgg",$B1895)),IF(H1896="",G1895+ROUNDUP(VLOOKUP(D1896,Feuil2!$B$2:$C$251,2,FALSE)*6,0)/6/24,G1895+ROUNDUP(VLOOKUP(D1896,Feuil2!$B$2:$C$251,2,FALSE)*6,0)/6/24+$I$1),G1895+(11/12/24)),"")</f>
    </oc>
    <nc r="G1896">
      <f>IFERROR(IF(ISERROR(SEARCH("dfgg",$B1895)),IF(H1896="",G1895+ROUNDUP(VLOOKUP(D1896,Feuil2!$B$2:$C$251,2,FALSE)*6,0)/6/24,G1895+ROUNDUP(VLOOKUP(D1896,Feuil2!$B$2:$C$251,2,FALSE)*6,0)/6/24+$I$1),G1895+(11/12/24)),"")</f>
    </nc>
  </rcc>
  <rcc rId="5405" sId="2">
    <oc r="G1897">
      <f>IFERROR(IF(ISERROR(SEARCH("dfgg",$B1896)),IF(H1897="",G1896+ROUNDUP(VLOOKUP(D1897,Feuil2!$B$2:$C$251,2,FALSE)*6,0)/6/24,G1896+ROUNDUP(VLOOKUP(D1897,Feuil2!$B$2:$C$251,2,FALSE)*6,0)/6/24+$I$1),G1896+(11/12/24)),"")</f>
    </oc>
    <nc r="G1897">
      <f>IFERROR(IF(ISERROR(SEARCH("dfgg",$B1896)),IF(H1897="",G1896+ROUNDUP(VLOOKUP(D1897,Feuil2!$B$2:$C$251,2,FALSE)*6,0)/6/24,G1896+ROUNDUP(VLOOKUP(D1897,Feuil2!$B$2:$C$251,2,FALSE)*6,0)/6/24+$I$1),G1896+(11/12/24)),"")</f>
    </nc>
  </rcc>
  <rcc rId="5406" sId="2">
    <oc r="G1904">
      <f>IFERROR(IF(ISERROR(SEARCH("dfgg",$B1903)),IF(H1904="",G1903+ROUNDUP(VLOOKUP(D1904,Feuil2!$B$2:$C$251,2,FALSE)*6,0)/6/24,G1903+ROUNDUP(VLOOKUP(D1904,Feuil2!$B$2:$C$251,2,FALSE)*6,0)/6/24+$I$1),G1903+(11/12/24)),"")</f>
    </oc>
    <nc r="G1904">
      <f>IFERROR(IF(ISERROR(SEARCH("dfgg",$B1903)),IF(H1904="",G1903+ROUNDUP(VLOOKUP(D1904,Feuil2!$B$2:$C$251,2,FALSE)*6,0)/6/24,G1903+ROUNDUP(VLOOKUP(D1904,Feuil2!$B$2:$C$251,2,FALSE)*6,0)/6/24+$I$1),G1903+(11/12/24)),"")</f>
    </nc>
  </rcc>
  <rcc rId="5407" sId="2">
    <oc r="G1905">
      <f>IFERROR(IF(ISERROR(SEARCH("dfgg",$B1904)),IF(H1905="",G1904+ROUNDUP(VLOOKUP(D1905,Feuil2!$B$2:$C$251,2,FALSE)*6,0)/6/24,G1904+ROUNDUP(VLOOKUP(D1905,Feuil2!$B$2:$C$251,2,FALSE)*6,0)/6/24+$I$1),G1904+(11/12/24)),"")</f>
    </oc>
    <nc r="G1905">
      <f>IFERROR(IF(ISERROR(SEARCH("dfgg",$B1904)),IF(H1905="",G1904+ROUNDUP(VLOOKUP(D1905,Feuil2!$B$2:$C$251,2,FALSE)*6,0)/6/24,G1904+ROUNDUP(VLOOKUP(D1905,Feuil2!$B$2:$C$251,2,FALSE)*6,0)/6/24+$I$1),G1904+(11/12/24)),"")</f>
    </nc>
  </rcc>
  <rcc rId="5408" sId="2">
    <oc r="G1906">
      <f>IFERROR(IF(ISERROR(SEARCH("dfgg",$B1905)),IF(H1906="",G1905+ROUNDUP(VLOOKUP(D1906,Feuil2!$B$2:$C$251,2,FALSE)*6,0)/6/24,G1905+ROUNDUP(VLOOKUP(D1906,Feuil2!$B$2:$C$251,2,FALSE)*6,0)/6/24+$I$1),G1905+(11/12/24)),"")</f>
    </oc>
    <nc r="G1906">
      <f>IFERROR(IF(ISERROR(SEARCH("dfgg",$B1905)),IF(H1906="",G1905+ROUNDUP(VLOOKUP(D1906,Feuil2!$B$2:$C$251,2,FALSE)*6,0)/6/24,G1905+ROUNDUP(VLOOKUP(D1906,Feuil2!$B$2:$C$251,2,FALSE)*6,0)/6/24+$I$1),G1905+(11/12/24)),"")</f>
    </nc>
  </rcc>
  <rcc rId="5409" sId="2">
    <oc r="G1898">
      <f>IFERROR(IF(ISERROR(SEARCH("dfgg",$B1897)),IF(H1898="",G1897+ROUNDUP(VLOOKUP(D1898,Feuil2!$B$2:$C$251,2,FALSE)*6,0)/6/24,G1897+ROUNDUP(VLOOKUP(D1898,Feuil2!$B$2:$C$251,2,FALSE)*6,0)/6/24+$I$1),G1897+(11/12/24)),"")</f>
    </oc>
    <nc r="G1898">
      <f>IFERROR(IF(ISERROR(SEARCH("dfgg",$B1897)),IF(H1898="",G1897+ROUNDUP(VLOOKUP(D1898,Feuil2!$B$2:$C$251,2,FALSE)*6,0)/6/24,G1897+ROUNDUP(VLOOKUP(D1898,Feuil2!$B$2:$C$251,2,FALSE)*6,0)/6/24+$I$1),G1897+(11/12/24)),"")</f>
    </nc>
  </rcc>
  <rcc rId="5410" sId="2">
    <oc r="G1899">
      <f>IFERROR(IF(ISERROR(SEARCH("dfgg",$B1898)),IF(H1899="",G1898+ROUNDUP(VLOOKUP(D1899,Feuil2!$B$2:$C$251,2,FALSE)*6,0)/6/24,G1898+ROUNDUP(VLOOKUP(D1899,Feuil2!$B$2:$C$251,2,FALSE)*6,0)/6/24+$I$1),G1898+(11/12/24)),"")</f>
    </oc>
    <nc r="G1899">
      <f>IFERROR(IF(ISERROR(SEARCH("dfgg",$B1898)),IF(H1899="",G1898+ROUNDUP(VLOOKUP(D1899,Feuil2!$B$2:$C$251,2,FALSE)*6,0)/6/24,G1898+ROUNDUP(VLOOKUP(D1899,Feuil2!$B$2:$C$251,2,FALSE)*6,0)/6/24+$I$1),G1898+(11/12/24)),"")</f>
    </nc>
  </rcc>
  <rcc rId="5411" sId="2">
    <oc r="G1900">
      <f>IFERROR(IF(ISERROR(SEARCH("dfgg",$B1899)),IF(H1900="",G1899+ROUNDUP(VLOOKUP(D1900,Feuil2!$B$2:$C$251,2,FALSE)*6,0)/6/24,G1899+ROUNDUP(VLOOKUP(D1900,Feuil2!$B$2:$C$251,2,FALSE)*6,0)/6/24+$I$1),G1899+(11/12/24)),"")</f>
    </oc>
    <nc r="G1900">
      <f>IFERROR(IF(ISERROR(SEARCH("dfgg",$B1899)),IF(H1900="",G1899+ROUNDUP(VLOOKUP(D1900,Feuil2!$B$2:$C$251,2,FALSE)*6,0)/6/24,G1899+ROUNDUP(VLOOKUP(D1900,Feuil2!$B$2:$C$251,2,FALSE)*6,0)/6/24+$I$1),G1899+(11/12/24)),"")</f>
    </nc>
  </rcc>
  <rcc rId="5412" sId="2">
    <oc r="G1901">
      <f>IFERROR(IF(ISERROR(SEARCH("dfgg",$B1900)),IF(H1901="",G1900+ROUNDUP(VLOOKUP(D1901,Feuil2!$B$2:$C$251,2,FALSE)*6,0)/6/24,G1900+ROUNDUP(VLOOKUP(D1901,Feuil2!$B$2:$C$251,2,FALSE)*6,0)/6/24+$I$1),G1900+(11/12/24)),"")</f>
    </oc>
    <nc r="G1901">
      <f>IFERROR(IF(ISERROR(SEARCH("dfgg",$B1900)),IF(H1901="",G1900+ROUNDUP(VLOOKUP(D1901,Feuil2!$B$2:$C$251,2,FALSE)*6,0)/6/24,G1900+ROUNDUP(VLOOKUP(D1901,Feuil2!$B$2:$C$251,2,FALSE)*6,0)/6/24+$I$1),G1900+(11/12/24)),"")</f>
    </nc>
  </rcc>
  <rcc rId="5413" sId="2">
    <oc r="G1902">
      <f>IFERROR(IF(ISERROR(SEARCH("dfgg",$B1901)),IF(H1902="",G1901+ROUNDUP(VLOOKUP(D1902,Feuil2!$B$2:$C$251,2,FALSE)*6,0)/6/24,G1901+ROUNDUP(VLOOKUP(D1902,Feuil2!$B$2:$C$251,2,FALSE)*6,0)/6/24+$I$1),G1901+(11/12/24)),"")</f>
    </oc>
    <nc r="G1902">
      <f>IFERROR(IF(ISERROR(SEARCH("dfgg",$B1901)),IF(H1902="",G1901+ROUNDUP(VLOOKUP(D1902,Feuil2!$B$2:$C$251,2,FALSE)*6,0)/6/24,G1901+ROUNDUP(VLOOKUP(D1902,Feuil2!$B$2:$C$251,2,FALSE)*6,0)/6/24+$I$1),G1901+(11/12/24)),"")</f>
    </nc>
  </rcc>
  <rcc rId="5414" sId="2">
    <oc r="G1903">
      <f>IFERROR(IF(ISERROR(SEARCH("dfgg",$B1902)),IF(H1903="",G1902+ROUNDUP(VLOOKUP(D1903,Feuil2!$B$2:$C$251,2,FALSE)*6,0)/6/24,G1902+ROUNDUP(VLOOKUP(D1903,Feuil2!$B$2:$C$251,2,FALSE)*6,0)/6/24+$I$1),G1902+(11/12/24)),"")</f>
    </oc>
    <nc r="G1903">
      <f>IFERROR(IF(ISERROR(SEARCH("dfgg",$B1902)),IF(H1903="",G1902+ROUNDUP(VLOOKUP(D1903,Feuil2!$B$2:$C$251,2,FALSE)*6,0)/6/24,G1902+ROUNDUP(VLOOKUP(D1903,Feuil2!$B$2:$C$251,2,FALSE)*6,0)/6/24+$I$1),G1902+(11/12/24)),"")</f>
    </nc>
  </rcc>
  <rcc rId="5415" sId="2">
    <nc r="H1888" t="inlineStr">
      <is>
        <t>sauce pour jeudi 5h  descendre à 20°c + congel</t>
      </is>
    </nc>
  </rcc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Feuil2!$B$1:$C$211</formula>
    <oldFormula>Feuil2!$B$1:$C$211</oldFormula>
  </rdn>
  <rcv guid="{F75A0FC8-0A1B-4DE0-9A32-5143F6752B3E}" action="add"/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21" sId="2">
    <oc r="H1892" t="inlineStr">
      <is>
        <t>recyclag 420kg  op modifié/sauce en salle 6</t>
      </is>
    </oc>
    <nc r="H1892" t="inlineStr">
      <is>
        <t>recyclag 436kg  op modifié/sauce en salle 6</t>
      </is>
    </nc>
  </rcc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422" sheetId="2" source="A1894:XFD1896" destination="A1916:XFD1918" sourceSheetId="2">
    <rfmt sheetId="2" xfDxf="1" sqref="A1916:XFD1916" start="0" length="0">
      <dxf>
        <alignment horizontal="center" vertical="center"/>
      </dxf>
    </rfmt>
    <rfmt sheetId="2" xfDxf="1" sqref="A1917:XFD1917" start="0" length="0">
      <dxf>
        <alignment horizontal="center" vertical="center"/>
      </dxf>
    </rfmt>
    <rfmt sheetId="2" xfDxf="1" sqref="A1918:XFD1918" start="0" length="0">
      <dxf>
        <alignment horizontal="center" vertical="center"/>
      </dxf>
    </rfmt>
    <rfmt sheetId="2" sqref="A1916" start="0" length="0">
      <dxf>
        <alignment horizontal="general" vertical="bottom"/>
      </dxf>
    </rfmt>
    <rfmt sheetId="2" sqref="B1916" start="0" length="0">
      <dxf>
        <font>
          <sz val="10"/>
          <color auto="1"/>
          <name val="MS Sans Serif"/>
          <family val="2"/>
          <scheme val="none"/>
        </font>
      </dxf>
    </rfmt>
    <rfmt sheetId="2" sqref="C1916" start="0" length="0">
      <dxf>
        <alignment horizontal="general" vertical="bottom"/>
      </dxf>
    </rfmt>
    <rfmt sheetId="2" sqref="D1916" start="0" length="0">
      <dxf>
        <alignment horizontal="general" vertical="bottom"/>
      </dxf>
    </rfmt>
    <rfmt sheetId="2" sqref="E1916" start="0" length="0">
      <dxf>
        <font>
          <sz val="10"/>
          <color auto="1"/>
          <name val="MS Sans Serif"/>
          <family val="2"/>
          <scheme val="none"/>
        </font>
      </dxf>
    </rfmt>
    <rfmt sheetId="2" sqref="F1916" start="0" length="0">
      <dxf>
        <font>
          <sz val="10"/>
          <color auto="1"/>
          <name val="MS Sans Serif"/>
          <family val="2"/>
          <scheme val="none"/>
        </font>
      </dxf>
    </rfmt>
    <rfmt sheetId="2" sqref="G1916" start="0" length="0">
      <dxf>
        <font>
          <sz val="10"/>
          <color auto="1"/>
          <name val="MS Sans Serif"/>
          <family val="2"/>
          <scheme val="none"/>
        </font>
      </dxf>
    </rfmt>
    <rfmt sheetId="2" sqref="H1916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916" start="0" length="0">
      <dxf>
        <numFmt numFmtId="167" formatCode="dd\.mm\.yyyy;@"/>
      </dxf>
    </rfmt>
    <rfmt sheetId="2" sqref="A1917" start="0" length="0">
      <dxf>
        <alignment horizontal="general" vertical="bottom"/>
      </dxf>
    </rfmt>
    <rfmt sheetId="2" sqref="B1917" start="0" length="0">
      <dxf>
        <font>
          <sz val="10"/>
          <color auto="1"/>
          <name val="MS Sans Serif"/>
          <family val="2"/>
          <scheme val="none"/>
        </font>
      </dxf>
    </rfmt>
    <rfmt sheetId="2" sqref="C1917" start="0" length="0">
      <dxf>
        <alignment horizontal="general" vertical="bottom"/>
      </dxf>
    </rfmt>
    <rfmt sheetId="2" sqref="D1917" start="0" length="0">
      <dxf>
        <alignment horizontal="general" vertical="bottom"/>
      </dxf>
    </rfmt>
    <rfmt sheetId="2" sqref="E1917" start="0" length="0">
      <dxf>
        <font>
          <sz val="10"/>
          <color auto="1"/>
          <name val="MS Sans Serif"/>
          <family val="2"/>
          <scheme val="none"/>
        </font>
      </dxf>
    </rfmt>
    <rfmt sheetId="2" sqref="F1917" start="0" length="0">
      <dxf>
        <font>
          <sz val="10"/>
          <color auto="1"/>
          <name val="MS Sans Serif"/>
          <family val="2"/>
          <scheme val="none"/>
        </font>
      </dxf>
    </rfmt>
    <rfmt sheetId="2" sqref="G1917" start="0" length="0">
      <dxf>
        <font>
          <sz val="10"/>
          <color auto="1"/>
          <name val="MS Sans Serif"/>
          <family val="2"/>
          <scheme val="none"/>
        </font>
      </dxf>
    </rfmt>
    <rfmt sheetId="2" sqref="H1917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917" start="0" length="0">
      <dxf>
        <numFmt numFmtId="167" formatCode="dd\.mm\.yyyy;@"/>
      </dxf>
    </rfmt>
    <rfmt sheetId="2" sqref="A1918" start="0" length="0">
      <dxf>
        <alignment horizontal="general" vertical="bottom"/>
      </dxf>
    </rfmt>
    <rfmt sheetId="2" sqref="B1918" start="0" length="0">
      <dxf>
        <font>
          <sz val="10"/>
          <color auto="1"/>
          <name val="MS Sans Serif"/>
          <family val="2"/>
          <scheme val="none"/>
        </font>
      </dxf>
    </rfmt>
    <rfmt sheetId="2" sqref="C1918" start="0" length="0">
      <dxf>
        <alignment horizontal="general" vertical="bottom"/>
      </dxf>
    </rfmt>
    <rfmt sheetId="2" sqref="D1918" start="0" length="0">
      <dxf>
        <alignment horizontal="general" vertical="bottom"/>
      </dxf>
    </rfmt>
    <rfmt sheetId="2" sqref="E1918" start="0" length="0">
      <dxf>
        <font>
          <sz val="10"/>
          <color auto="1"/>
          <name val="MS Sans Serif"/>
          <family val="2"/>
          <scheme val="none"/>
        </font>
      </dxf>
    </rfmt>
    <rfmt sheetId="2" sqref="F1918" start="0" length="0">
      <dxf>
        <font>
          <sz val="10"/>
          <color auto="1"/>
          <name val="MS Sans Serif"/>
          <family val="2"/>
          <scheme val="none"/>
        </font>
      </dxf>
    </rfmt>
    <rfmt sheetId="2" sqref="G1918" start="0" length="0">
      <dxf>
        <font>
          <sz val="10"/>
          <color auto="1"/>
          <name val="MS Sans Serif"/>
          <family val="2"/>
          <scheme val="none"/>
        </font>
      </dxf>
    </rfmt>
    <rfmt sheetId="2" sqref="H1918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918" start="0" length="0">
      <dxf>
        <numFmt numFmtId="167" formatCode="dd\.mm\.yyyy;@"/>
      </dxf>
    </rfmt>
  </rm>
  <rm rId="5423" sheetId="2" source="A1890:XFD1892" destination="A1894:XFD1896" sourceSheetId="2">
    <rfmt sheetId="2" xfDxf="1" sqref="A1894:XFD1894" start="0" length="0">
      <dxf>
        <alignment horizontal="center" vertical="center"/>
      </dxf>
    </rfmt>
    <rfmt sheetId="2" xfDxf="1" sqref="A1895:XFD1895" start="0" length="0">
      <dxf>
        <alignment horizontal="center" vertical="center"/>
      </dxf>
    </rfmt>
    <rfmt sheetId="2" xfDxf="1" sqref="A1896:XFD1896" start="0" length="0">
      <dxf>
        <alignment horizontal="center" vertical="center"/>
      </dxf>
    </rfmt>
    <rfmt sheetId="2" sqref="A1894" start="0" length="0">
      <dxf>
        <alignment horizontal="general" vertical="bottom"/>
      </dxf>
    </rfmt>
    <rfmt sheetId="2" sqref="B1894" start="0" length="0">
      <dxf>
        <font>
          <sz val="10"/>
          <color auto="1"/>
          <name val="MS Sans Serif"/>
          <family val="2"/>
          <scheme val="none"/>
        </font>
      </dxf>
    </rfmt>
    <rfmt sheetId="2" sqref="C1894" start="0" length="0">
      <dxf>
        <alignment horizontal="general" vertical="bottom"/>
      </dxf>
    </rfmt>
    <rfmt sheetId="2" sqref="D1894" start="0" length="0">
      <dxf>
        <alignment horizontal="general" vertical="bottom"/>
      </dxf>
    </rfmt>
    <rfmt sheetId="2" sqref="E1894" start="0" length="0">
      <dxf>
        <font>
          <sz val="10"/>
          <color auto="1"/>
          <name val="MS Sans Serif"/>
          <family val="2"/>
          <scheme val="none"/>
        </font>
      </dxf>
    </rfmt>
    <rfmt sheetId="2" sqref="F1894" start="0" length="0">
      <dxf>
        <font>
          <sz val="10"/>
          <color auto="1"/>
          <name val="MS Sans Serif"/>
          <family val="2"/>
          <scheme val="none"/>
        </font>
      </dxf>
    </rfmt>
    <rfmt sheetId="2" sqref="G1894" start="0" length="0">
      <dxf>
        <font>
          <sz val="10"/>
          <color auto="1"/>
          <name val="MS Sans Serif"/>
          <family val="2"/>
          <scheme val="none"/>
        </font>
      </dxf>
    </rfmt>
    <rfmt sheetId="2" sqref="H1894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94" start="0" length="0">
      <dxf>
        <numFmt numFmtId="167" formatCode="dd\.mm\.yyyy;@"/>
      </dxf>
    </rfmt>
    <rfmt sheetId="2" sqref="A1895" start="0" length="0">
      <dxf>
        <alignment horizontal="general" vertical="bottom"/>
      </dxf>
    </rfmt>
    <rfmt sheetId="2" sqref="B1895" start="0" length="0">
      <dxf>
        <font>
          <sz val="10"/>
          <color auto="1"/>
          <name val="MS Sans Serif"/>
          <family val="2"/>
          <scheme val="none"/>
        </font>
      </dxf>
    </rfmt>
    <rfmt sheetId="2" sqref="C1895" start="0" length="0">
      <dxf>
        <alignment horizontal="general" vertical="bottom"/>
      </dxf>
    </rfmt>
    <rfmt sheetId="2" sqref="D1895" start="0" length="0">
      <dxf>
        <alignment horizontal="general" vertical="bottom"/>
      </dxf>
    </rfmt>
    <rfmt sheetId="2" sqref="E1895" start="0" length="0">
      <dxf>
        <font>
          <sz val="10"/>
          <color auto="1"/>
          <name val="MS Sans Serif"/>
          <family val="2"/>
          <scheme val="none"/>
        </font>
      </dxf>
    </rfmt>
    <rfmt sheetId="2" sqref="F1895" start="0" length="0">
      <dxf>
        <font>
          <sz val="10"/>
          <color auto="1"/>
          <name val="MS Sans Serif"/>
          <family val="2"/>
          <scheme val="none"/>
        </font>
      </dxf>
    </rfmt>
    <rfmt sheetId="2" sqref="G1895" start="0" length="0">
      <dxf>
        <font>
          <sz val="10"/>
          <color auto="1"/>
          <name val="MS Sans Serif"/>
          <family val="2"/>
          <scheme val="none"/>
        </font>
      </dxf>
    </rfmt>
    <rfmt sheetId="2" sqref="H1895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95" start="0" length="0">
      <dxf>
        <numFmt numFmtId="167" formatCode="dd\.mm\.yyyy;@"/>
      </dxf>
    </rfmt>
    <rfmt sheetId="2" sqref="A1896" start="0" length="0">
      <dxf>
        <alignment horizontal="general" vertical="bottom"/>
      </dxf>
    </rfmt>
    <rfmt sheetId="2" sqref="B1896" start="0" length="0">
      <dxf>
        <font>
          <sz val="10"/>
          <color auto="1"/>
          <name val="MS Sans Serif"/>
          <family val="2"/>
          <scheme val="none"/>
        </font>
      </dxf>
    </rfmt>
    <rfmt sheetId="2" sqref="C1896" start="0" length="0">
      <dxf>
        <alignment horizontal="general" vertical="bottom"/>
      </dxf>
    </rfmt>
    <rfmt sheetId="2" sqref="D1896" start="0" length="0">
      <dxf>
        <alignment horizontal="general" vertical="bottom"/>
      </dxf>
    </rfmt>
    <rfmt sheetId="2" sqref="E1896" start="0" length="0">
      <dxf>
        <font>
          <sz val="10"/>
          <color auto="1"/>
          <name val="MS Sans Serif"/>
          <family val="2"/>
          <scheme val="none"/>
        </font>
      </dxf>
    </rfmt>
    <rfmt sheetId="2" sqref="F1896" start="0" length="0">
      <dxf>
        <font>
          <sz val="10"/>
          <color auto="1"/>
          <name val="MS Sans Serif"/>
          <family val="2"/>
          <scheme val="none"/>
        </font>
      </dxf>
    </rfmt>
    <rfmt sheetId="2" sqref="G1896" start="0" length="0">
      <dxf>
        <font>
          <sz val="10"/>
          <color auto="1"/>
          <name val="MS Sans Serif"/>
          <family val="2"/>
          <scheme val="none"/>
        </font>
      </dxf>
    </rfmt>
    <rfmt sheetId="2" sqref="H1896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96" start="0" length="0">
      <dxf>
        <numFmt numFmtId="167" formatCode="dd\.mm\.yyyy;@"/>
      </dxf>
    </rfmt>
  </rm>
  <rm rId="5424" sheetId="2" source="A1916:XFD1918" destination="A1890:XFD1892" sourceSheetId="2">
    <rfmt sheetId="2" xfDxf="1" sqref="A1890:XFD1890" start="0" length="0">
      <dxf>
        <alignment horizontal="center" vertical="center"/>
      </dxf>
    </rfmt>
    <rfmt sheetId="2" xfDxf="1" sqref="A1891:XFD1891" start="0" length="0">
      <dxf>
        <alignment horizontal="center" vertical="center"/>
      </dxf>
    </rfmt>
    <rfmt sheetId="2" xfDxf="1" sqref="A1892:XFD1892" start="0" length="0">
      <dxf>
        <alignment horizontal="center" vertical="center"/>
      </dxf>
    </rfmt>
    <rfmt sheetId="2" sqref="A1890" start="0" length="0">
      <dxf>
        <alignment horizontal="general" vertical="bottom"/>
      </dxf>
    </rfmt>
    <rfmt sheetId="2" sqref="B1890" start="0" length="0">
      <dxf>
        <font>
          <sz val="10"/>
          <color auto="1"/>
          <name val="MS Sans Serif"/>
          <family val="2"/>
          <scheme val="none"/>
        </font>
      </dxf>
    </rfmt>
    <rfmt sheetId="2" sqref="C1890" start="0" length="0">
      <dxf>
        <alignment horizontal="general" vertical="bottom"/>
      </dxf>
    </rfmt>
    <rfmt sheetId="2" sqref="D1890" start="0" length="0">
      <dxf>
        <alignment horizontal="general" vertical="bottom"/>
      </dxf>
    </rfmt>
    <rfmt sheetId="2" sqref="E1890" start="0" length="0">
      <dxf>
        <font>
          <sz val="10"/>
          <color auto="1"/>
          <name val="MS Sans Serif"/>
          <family val="2"/>
          <scheme val="none"/>
        </font>
      </dxf>
    </rfmt>
    <rfmt sheetId="2" sqref="F1890" start="0" length="0">
      <dxf>
        <font>
          <sz val="10"/>
          <color auto="1"/>
          <name val="MS Sans Serif"/>
          <family val="2"/>
          <scheme val="none"/>
        </font>
      </dxf>
    </rfmt>
    <rfmt sheetId="2" sqref="G1890" start="0" length="0">
      <dxf>
        <font>
          <sz val="10"/>
          <color auto="1"/>
          <name val="MS Sans Serif"/>
          <family val="2"/>
          <scheme val="none"/>
        </font>
      </dxf>
    </rfmt>
    <rfmt sheetId="2" sqref="H1890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90" start="0" length="0">
      <dxf>
        <numFmt numFmtId="167" formatCode="dd\.mm\.yyyy;@"/>
      </dxf>
    </rfmt>
    <rfmt sheetId="2" sqref="A1891" start="0" length="0">
      <dxf>
        <alignment horizontal="general" vertical="bottom"/>
      </dxf>
    </rfmt>
    <rfmt sheetId="2" sqref="B1891" start="0" length="0">
      <dxf>
        <font>
          <sz val="10"/>
          <color auto="1"/>
          <name val="MS Sans Serif"/>
          <family val="2"/>
          <scheme val="none"/>
        </font>
      </dxf>
    </rfmt>
    <rfmt sheetId="2" sqref="C1891" start="0" length="0">
      <dxf>
        <alignment horizontal="general" vertical="bottom"/>
      </dxf>
    </rfmt>
    <rfmt sheetId="2" sqref="D1891" start="0" length="0">
      <dxf>
        <alignment horizontal="general" vertical="bottom"/>
      </dxf>
    </rfmt>
    <rfmt sheetId="2" sqref="E1891" start="0" length="0">
      <dxf>
        <font>
          <sz val="10"/>
          <color auto="1"/>
          <name val="MS Sans Serif"/>
          <family val="2"/>
          <scheme val="none"/>
        </font>
      </dxf>
    </rfmt>
    <rfmt sheetId="2" sqref="F1891" start="0" length="0">
      <dxf>
        <font>
          <sz val="10"/>
          <color auto="1"/>
          <name val="MS Sans Serif"/>
          <family val="2"/>
          <scheme val="none"/>
        </font>
      </dxf>
    </rfmt>
    <rfmt sheetId="2" sqref="G1891" start="0" length="0">
      <dxf>
        <font>
          <sz val="10"/>
          <color auto="1"/>
          <name val="MS Sans Serif"/>
          <family val="2"/>
          <scheme val="none"/>
        </font>
      </dxf>
    </rfmt>
    <rfmt sheetId="2" sqref="H189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91" start="0" length="0">
      <dxf>
        <numFmt numFmtId="167" formatCode="dd\.mm\.yyyy;@"/>
      </dxf>
    </rfmt>
    <rfmt sheetId="2" sqref="A1892" start="0" length="0">
      <dxf>
        <alignment horizontal="general" vertical="bottom"/>
      </dxf>
    </rfmt>
    <rfmt sheetId="2" sqref="B1892" start="0" length="0">
      <dxf>
        <font>
          <sz val="10"/>
          <color auto="1"/>
          <name val="MS Sans Serif"/>
          <family val="2"/>
          <scheme val="none"/>
        </font>
      </dxf>
    </rfmt>
    <rfmt sheetId="2" sqref="C1892" start="0" length="0">
      <dxf>
        <alignment horizontal="general" vertical="bottom"/>
      </dxf>
    </rfmt>
    <rfmt sheetId="2" sqref="D1892" start="0" length="0">
      <dxf>
        <alignment horizontal="general" vertical="bottom"/>
      </dxf>
    </rfmt>
    <rfmt sheetId="2" sqref="E1892" start="0" length="0">
      <dxf>
        <font>
          <sz val="10"/>
          <color auto="1"/>
          <name val="MS Sans Serif"/>
          <family val="2"/>
          <scheme val="none"/>
        </font>
      </dxf>
    </rfmt>
    <rfmt sheetId="2" sqref="F1892" start="0" length="0">
      <dxf>
        <font>
          <sz val="10"/>
          <color auto="1"/>
          <name val="MS Sans Serif"/>
          <family val="2"/>
          <scheme val="none"/>
        </font>
      </dxf>
    </rfmt>
    <rfmt sheetId="2" sqref="G1892" start="0" length="0">
      <dxf>
        <font>
          <sz val="10"/>
          <color auto="1"/>
          <name val="MS Sans Serif"/>
          <family val="2"/>
          <scheme val="none"/>
        </font>
      </dxf>
    </rfmt>
    <rfmt sheetId="2" sqref="H189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892" start="0" length="0">
      <dxf>
        <numFmt numFmtId="167" formatCode="dd\.mm\.yyyy;@"/>
      </dxf>
    </rfmt>
  </rm>
  <rcc rId="5425" sId="2">
    <oc r="G1890">
      <f>IFERROR(IF(ISERROR(SEARCH("dfgg",$B1893)),IF(H1890="",G1893+ROUNDUP(VLOOKUP(D1890,Feuil2!$B$2:$C$251,2,FALSE)*6,0)/6/24,G1893+ROUNDUP(VLOOKUP(D1890,Feuil2!$B$2:$C$251,2,FALSE)*6,0)/6/24+$I$1),G1893+(11/12/24)),"")</f>
    </oc>
    <nc r="G1890">
      <f>IFERROR(IF(ISERROR(SEARCH("dfgg",$B1889)),IF(H1890="",G1889+ROUNDUP(VLOOKUP(D1890,Feuil2!$B$2:$C$251,2,FALSE)*6,0)/6/24,G1889+ROUNDUP(VLOOKUP(D1890,Feuil2!$B$2:$C$251,2,FALSE)*6,0)/6/24+$I$1),G1889+(11/12/24)),"")</f>
    </nc>
  </rcc>
  <rcc rId="5426" sId="2">
    <oc r="G1891">
      <f>IFERROR(IF(ISERROR(SEARCH("dfgg",$B1890)),IF(H1891="",G1890+ROUNDUP(VLOOKUP(D1891,Feuil2!$B$2:$C$251,2,FALSE)*6,0)/6/24,G1890+ROUNDUP(VLOOKUP(D1891,Feuil2!$B$2:$C$251,2,FALSE)*6,0)/6/24+$I$1),G1890+(11/12/24)),"")</f>
    </oc>
    <nc r="G1891">
      <f>IFERROR(IF(ISERROR(SEARCH("dfgg",$B1890)),IF(H1891="",G1890+ROUNDUP(VLOOKUP(D1891,Feuil2!$B$2:$C$251,2,FALSE)*6,0)/6/24,G1890+ROUNDUP(VLOOKUP(D1891,Feuil2!$B$2:$C$251,2,FALSE)*6,0)/6/24+$I$1),G1890+(11/12/24)),"")</f>
    </nc>
  </rcc>
  <rcc rId="5427" sId="2">
    <oc r="G1892">
      <f>IFERROR(IF(ISERROR(SEARCH("dfgg",$B1891)),IF(H1892="",G1891+ROUNDUP(VLOOKUP(D1892,Feuil2!$B$2:$C$251,2,FALSE)*6,0)/6/24,G1891+ROUNDUP(VLOOKUP(D1892,Feuil2!$B$2:$C$251,2,FALSE)*6,0)/6/24+$I$1),G1891+(11/12/24)),"")</f>
    </oc>
    <nc r="G1892">
      <f>IFERROR(IF(ISERROR(SEARCH("dfgg",$B1891)),IF(H1892="",G1891+ROUNDUP(VLOOKUP(D1892,Feuil2!$B$2:$C$251,2,FALSE)*6,0)/6/24,G1891+ROUNDUP(VLOOKUP(D1892,Feuil2!$B$2:$C$251,2,FALSE)*6,0)/6/24+$I$1),G1891+(11/12/24)),"")</f>
    </nc>
  </rcc>
  <rcc rId="5428" sId="2">
    <oc r="G1893">
      <f>IFERROR(IF(ISERROR(SEARCH("dfgg",$B1896)),IF(H1893="",G1896+ROUNDUP(VLOOKUP(D1893,Feuil2!$B$2:$C$251,2,FALSE)*6,0)/6/24,G1896+ROUNDUP(VLOOKUP(D1893,Feuil2!$B$2:$C$251,2,FALSE)*6,0)/6/24+$I$1),G1896+(11/12/24)),"")</f>
    </oc>
    <nc r="G1893">
      <f>IFERROR(IF(ISERROR(SEARCH("dfgg",$B1892)),IF(H1893="",G1892+ROUNDUP(VLOOKUP(D1893,Feuil2!$B$2:$C$251,2,FALSE)*6,0)/6/24,G1892+ROUNDUP(VLOOKUP(D1893,Feuil2!$B$2:$C$251,2,FALSE)*6,0)/6/24+$I$1),G1892+(11/12/24)),"")</f>
    </nc>
  </rcc>
  <rcc rId="5429" sId="2">
    <oc r="G1894">
      <f>IFERROR(IF(ISERROR(SEARCH("dfgg",$B1889)),IF(H1894="",G1889+ROUNDUP(VLOOKUP(D1894,Feuil2!$B$2:$C$251,2,FALSE)*6,0)/6/24,G1889+ROUNDUP(VLOOKUP(D1894,Feuil2!$B$2:$C$251,2,FALSE)*6,0)/6/24+$I$1),G1889+(11/12/24)),"")</f>
    </oc>
    <nc r="G1894">
      <f>IFERROR(IF(ISERROR(SEARCH("dfgg",$B1893)),IF(H1894="",G1893+ROUNDUP(VLOOKUP(D1894,Feuil2!$B$2:$C$251,2,FALSE)*6,0)/6/24,G1893+ROUNDUP(VLOOKUP(D1894,Feuil2!$B$2:$C$251,2,FALSE)*6,0)/6/24+$I$1),G1893+(11/12/24)),"")</f>
    </nc>
  </rcc>
  <rcc rId="5430" sId="2">
    <oc r="G1895">
      <f>IFERROR(IF(ISERROR(SEARCH("dfgg",$B1894)),IF(H1895="",G1894+ROUNDUP(VLOOKUP(D1895,Feuil2!$B$2:$C$251,2,FALSE)*6,0)/6/24,G1894+ROUNDUP(VLOOKUP(D1895,Feuil2!$B$2:$C$251,2,FALSE)*6,0)/6/24+$I$1),G1894+(11/12/24)),"")</f>
    </oc>
    <nc r="G1895">
      <f>IFERROR(IF(ISERROR(SEARCH("dfgg",$B1894)),IF(H1895="",G1894+ROUNDUP(VLOOKUP(D1895,Feuil2!$B$2:$C$251,2,FALSE)*6,0)/6/24,G1894+ROUNDUP(VLOOKUP(D1895,Feuil2!$B$2:$C$251,2,FALSE)*6,0)/6/24+$I$1),G1894+(11/12/24)),"")</f>
    </nc>
  </rcc>
  <rcc rId="5431" sId="2">
    <oc r="G1896">
      <f>IFERROR(IF(ISERROR(SEARCH("dfgg",$B1895)),IF(H1896="",G1895+ROUNDUP(VLOOKUP(D1896,Feuil2!$B$2:$C$251,2,FALSE)*6,0)/6/24,G1895+ROUNDUP(VLOOKUP(D1896,Feuil2!$B$2:$C$251,2,FALSE)*6,0)/6/24+$I$1),G1895+(11/12/24)),"")</f>
    </oc>
    <nc r="G1896">
      <f>IFERROR(IF(ISERROR(SEARCH("dfgg",$B1895)),IF(H1896="",G1895+ROUNDUP(VLOOKUP(D1896,Feuil2!$B$2:$C$251,2,FALSE)*6,0)/6/24,G1895+ROUNDUP(VLOOKUP(D1896,Feuil2!$B$2:$C$251,2,FALSE)*6,0)/6/24+$I$1),G1895+(11/12/24)),"")</f>
    </nc>
  </rcc>
  <rcc rId="5432" sId="2">
    <oc r="G1897">
      <f>IFERROR(IF(ISERROR(SEARCH("dfgg",$B1892)),IF(H1897="",G1892+ROUNDUP(VLOOKUP(D1897,Feuil2!$B$2:$C$251,2,FALSE)*6,0)/6/24,G1892+ROUNDUP(VLOOKUP(D1897,Feuil2!$B$2:$C$251,2,FALSE)*6,0)/6/24+$I$1),G1892+(11/12/24)),"")</f>
    </oc>
    <nc r="G1897">
      <f>IFERROR(IF(ISERROR(SEARCH("dfgg",$B1896)),IF(H1897="",G1896+ROUNDUP(VLOOKUP(D1897,Feuil2!$B$2:$C$251,2,FALSE)*6,0)/6/24,G1896+ROUNDUP(VLOOKUP(D1897,Feuil2!$B$2:$C$251,2,FALSE)*6,0)/6/24+$I$1),G1896+(11/12/24)),"")</f>
    </nc>
  </rcc>
  <rcc rId="5433" sId="2">
    <oc r="G1898">
      <f>IFERROR(IF(ISERROR(SEARCH("dfgg",$B1897)),IF(H1898="",G1897+ROUNDUP(VLOOKUP(D1898,Feuil2!$B$2:$C$251,2,FALSE)*6,0)/6/24,G1897+ROUNDUP(VLOOKUP(D1898,Feuil2!$B$2:$C$251,2,FALSE)*6,0)/6/24+$I$1),G1897+(11/12/24)),"")</f>
    </oc>
    <nc r="G1898">
      <f>IFERROR(IF(ISERROR(SEARCH("dfgg",$B1897)),IF(H1898="",G1897+ROUNDUP(VLOOKUP(D1898,Feuil2!$B$2:$C$251,2,FALSE)*6,0)/6/24,G1897+ROUNDUP(VLOOKUP(D1898,Feuil2!$B$2:$C$251,2,FALSE)*6,0)/6/24+$I$1),G1897+(11/12/24)),"")</f>
    </nc>
  </rcc>
  <rcc rId="5434" sId="2">
    <oc r="G1899">
      <f>IFERROR(IF(ISERROR(SEARCH("dfgg",$B1898)),IF(H1899="",G1898+ROUNDUP(VLOOKUP(D1899,Feuil2!$B$2:$C$251,2,FALSE)*6,0)/6/24,G1898+ROUNDUP(VLOOKUP(D1899,Feuil2!$B$2:$C$251,2,FALSE)*6,0)/6/24+$I$1),G1898+(11/12/24)),"")</f>
    </oc>
    <nc r="G1899">
      <f>IFERROR(IF(ISERROR(SEARCH("dfgg",$B1898)),IF(H1899="",G1898+ROUNDUP(VLOOKUP(D1899,Feuil2!$B$2:$C$251,2,FALSE)*6,0)/6/24,G1898+ROUNDUP(VLOOKUP(D1899,Feuil2!$B$2:$C$251,2,FALSE)*6,0)/6/24+$I$1),G1898+(11/12/24)),"")</f>
    </nc>
  </rcc>
  <rcc rId="5435" sId="2">
    <oc r="G1900">
      <f>IFERROR(IF(ISERROR(SEARCH("dfgg",$B1899)),IF(H1900="",G1899+ROUNDUP(VLOOKUP(D1900,Feuil2!$B$2:$C$251,2,FALSE)*6,0)/6/24,G1899+ROUNDUP(VLOOKUP(D1900,Feuil2!$B$2:$C$251,2,FALSE)*6,0)/6/24+$I$1),G1899+(11/12/24)),"")</f>
    </oc>
    <nc r="G1900">
      <f>IFERROR(IF(ISERROR(SEARCH("dfgg",$B1899)),IF(H1900="",G1899+ROUNDUP(VLOOKUP(D1900,Feuil2!$B$2:$C$251,2,FALSE)*6,0)/6/24,G1899+ROUNDUP(VLOOKUP(D1900,Feuil2!$B$2:$C$251,2,FALSE)*6,0)/6/24+$I$1),G1899+(11/12/24)),"")</f>
    </nc>
  </rcc>
  <rcc rId="5436" sId="2">
    <oc r="G1901">
      <f>IFERROR(IF(ISERROR(SEARCH("dfgg",$B1900)),IF(H1901="",G1900+ROUNDUP(VLOOKUP(D1901,Feuil2!$B$2:$C$251,2,FALSE)*6,0)/6/24,G1900+ROUNDUP(VLOOKUP(D1901,Feuil2!$B$2:$C$251,2,FALSE)*6,0)/6/24+$I$1),G1900+(11/12/24)),"")</f>
    </oc>
    <nc r="G1901">
      <f>IFERROR(IF(ISERROR(SEARCH("dfgg",$B1900)),IF(H1901="",G1900+ROUNDUP(VLOOKUP(D1901,Feuil2!$B$2:$C$251,2,FALSE)*6,0)/6/24,G1900+ROUNDUP(VLOOKUP(D1901,Feuil2!$B$2:$C$251,2,FALSE)*6,0)/6/24+$I$1),G1900+(11/12/24)),"")</f>
    </nc>
  </rcc>
  <rcc rId="5437" sId="2">
    <oc r="G1902">
      <f>IFERROR(IF(ISERROR(SEARCH("dfgg",$B1901)),IF(H1902="",G1901+ROUNDUP(VLOOKUP(D1902,Feuil2!$B$2:$C$251,2,FALSE)*6,0)/6/24,G1901+ROUNDUP(VLOOKUP(D1902,Feuil2!$B$2:$C$251,2,FALSE)*6,0)/6/24+$I$1),G1901+(11/12/24)),"")</f>
    </oc>
    <nc r="G1902">
      <f>IFERROR(IF(ISERROR(SEARCH("dfgg",$B1901)),IF(H1902="",G1901+ROUNDUP(VLOOKUP(D1902,Feuil2!$B$2:$C$251,2,FALSE)*6,0)/6/24,G1901+ROUNDUP(VLOOKUP(D1902,Feuil2!$B$2:$C$251,2,FALSE)*6,0)/6/24+$I$1),G1901+(11/12/24)),"")</f>
    </nc>
  </rcc>
  <rcc rId="5438" sId="2">
    <oc r="G1903">
      <f>IFERROR(IF(ISERROR(SEARCH("dfgg",$B1902)),IF(H1903="",G1902+ROUNDUP(VLOOKUP(D1903,Feuil2!$B$2:$C$251,2,FALSE)*6,0)/6/24,G1902+ROUNDUP(VLOOKUP(D1903,Feuil2!$B$2:$C$251,2,FALSE)*6,0)/6/24+$I$1),G1902+(11/12/24)),"")</f>
    </oc>
    <nc r="G1903">
      <f>IFERROR(IF(ISERROR(SEARCH("dfgg",$B1902)),IF(H1903="",G1902+ROUNDUP(VLOOKUP(D1903,Feuil2!$B$2:$C$251,2,FALSE)*6,0)/6/24,G1902+ROUNDUP(VLOOKUP(D1903,Feuil2!$B$2:$C$251,2,FALSE)*6,0)/6/24+$I$1),G1902+(11/12/24)),"")</f>
    </nc>
  </rcc>
  <rcc rId="5439" sId="2">
    <oc r="G1904">
      <f>IFERROR(IF(ISERROR(SEARCH("dfgg",$B1903)),IF(H1904="",G1903+ROUNDUP(VLOOKUP(D1904,Feuil2!$B$2:$C$251,2,FALSE)*6,0)/6/24,G1903+ROUNDUP(VLOOKUP(D1904,Feuil2!$B$2:$C$251,2,FALSE)*6,0)/6/24+$I$1),G1903+(11/12/24)),"")</f>
    </oc>
    <nc r="G1904">
      <f>IFERROR(IF(ISERROR(SEARCH("dfgg",$B1903)),IF(H1904="",G1903+ROUNDUP(VLOOKUP(D1904,Feuil2!$B$2:$C$251,2,FALSE)*6,0)/6/24,G1903+ROUNDUP(VLOOKUP(D1904,Feuil2!$B$2:$C$251,2,FALSE)*6,0)/6/24+$I$1),G1903+(11/12/24)),"")</f>
    </nc>
  </rcc>
  <rcc rId="5440" sId="2">
    <oc r="G1905">
      <f>IFERROR(IF(ISERROR(SEARCH("dfgg",$B1904)),IF(H1905="",G1904+ROUNDUP(VLOOKUP(D1905,Feuil2!$B$2:$C$251,2,FALSE)*6,0)/6/24,G1904+ROUNDUP(VLOOKUP(D1905,Feuil2!$B$2:$C$251,2,FALSE)*6,0)/6/24+$I$1),G1904+(11/12/24)),"")</f>
    </oc>
    <nc r="G1905">
      <f>IFERROR(IF(ISERROR(SEARCH("dfgg",$B1904)),IF(H1905="",G1904+ROUNDUP(VLOOKUP(D1905,Feuil2!$B$2:$C$251,2,FALSE)*6,0)/6/24,G1904+ROUNDUP(VLOOKUP(D1905,Feuil2!$B$2:$C$251,2,FALSE)*6,0)/6/24+$I$1),G1904+(11/12/24)),"")</f>
    </nc>
  </rcc>
  <rcc rId="5441" sId="2">
    <oc r="G1906">
      <f>IFERROR(IF(ISERROR(SEARCH("dfgg",$B1905)),IF(H1906="",G1905+ROUNDUP(VLOOKUP(D1906,Feuil2!$B$2:$C$251,2,FALSE)*6,0)/6/24,G1905+ROUNDUP(VLOOKUP(D1906,Feuil2!$B$2:$C$251,2,FALSE)*6,0)/6/24+$I$1),G1905+(11/12/24)),"")</f>
    </oc>
    <nc r="G1906">
      <f>IFERROR(IF(ISERROR(SEARCH("dfgg",$B1905)),IF(H1906="",G1905+ROUNDUP(VLOOKUP(D1906,Feuil2!$B$2:$C$251,2,FALSE)*6,0)/6/24,G1905+ROUNDUP(VLOOKUP(D1906,Feuil2!$B$2:$C$251,2,FALSE)*6,0)/6/24+$I$1),G1905+(11/12/24)),"")</f>
    </nc>
  </rcc>
  <rcc rId="5442" sId="2" xfDxf="1" dxf="1">
    <nc r="H1895" t="inlineStr">
      <is>
        <t>essai tête silverson</t>
      </is>
    </nc>
    <ndxf>
      <font>
        <sz val="12"/>
        <color indexed="10"/>
        <name val="Calibri"/>
        <scheme val="minor"/>
      </font>
      <numFmt numFmtId="21" formatCode="dd\-mmm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Feuil2!$B$1:$C$211</formula>
    <oldFormula>Feuil2!$B$1:$C$211</oldFormula>
  </rdn>
  <rcv guid="{F75A0FC8-0A1B-4DE0-9A32-5143F6752B3E}" action="add"/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0E8011E-8CC6-40AA-A1BE-46C0FB529EE2}" action="delete"/>
  <rdn rId="0" localSheetId="2" customView="1" name="Z_80E8011E_8CC6_40AA_A1BE_46C0FB529EE2_.wvu.PrintArea" hidden="1" oldHidden="1">
    <formula>PHS!$B$201:$I$224</formula>
    <oldFormula>PHS!$B$201:$I$224</oldFormula>
  </rdn>
  <rdn rId="0" localSheetId="2" customView="1" name="Z_80E8011E_8CC6_40AA_A1BE_46C0FB529EE2_.wvu.PrintTitles" hidden="1" oldHidden="1">
    <formula>PHS!$1:$1</formula>
    <oldFormula>PHS!$1:$1</oldFormula>
  </rdn>
  <rdn rId="0" localSheetId="3" customView="1" name="Z_80E8011E_8CC6_40AA_A1BE_46C0FB529EE2_.wvu.FilterData" hidden="1" oldHidden="1">
    <formula>Feuil2!$B$1:$C$211</formula>
    <oldFormula>Feuil2!$B$1:$C$211</oldFormula>
  </rdn>
  <rcv guid="{80E8011E-8CC6-40AA-A1BE-46C0FB529EE2}" action="add"/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51" sId="2" numFmtId="23">
    <oc r="G1869">
      <v>43717.291666666664</v>
    </oc>
    <nc r="G1869">
      <v>43717.375</v>
    </nc>
  </rcc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52" sId="2" numFmtId="23">
    <oc r="G1869">
      <v>43717.375</v>
    </oc>
    <nc r="G1869">
      <v>43717.416666666664</v>
    </nc>
  </rcc>
  <rcc rId="5453" sId="2">
    <oc r="H1892" t="inlineStr">
      <is>
        <t>1450 KG [PLOUÉDERN]</t>
      </is>
    </oc>
    <nc r="H1892" t="inlineStr">
      <is>
        <t>ESSAI SILVERSON  ATTENDRE EQUIPE MATIN 1450 KG [PLOUÉDERN]</t>
      </is>
    </nc>
  </rcc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54" sId="2" numFmtId="23">
    <oc r="G1869">
      <v>43717.416666666664</v>
    </oc>
    <nc r="G1869">
      <v>43717.583333333336</v>
    </nc>
  </rcc>
  <rrc rId="5455" sId="2" ref="A1904:XFD1904" action="insertRow">
    <undo index="65535" exp="area" ref3D="1" dr="$F$1:$F$1048576" dn="Z_F75A0FC8_0A1B_4DE0_9A32_5143F6752B3E_.wvu.Cols" sId="2"/>
  </rrc>
  <rfmt sheetId="2" sqref="A1904:I1904">
    <dxf>
      <fill>
        <patternFill>
          <bgColor theme="0"/>
        </patternFill>
      </fill>
    </dxf>
  </rfmt>
  <rcc rId="5456" sId="2" odxf="1" dxf="1">
    <nc r="D1904" t="inlineStr">
      <is>
        <t>VENDREDI</t>
      </is>
    </nc>
    <odxf>
      <font>
        <sz val="12"/>
        <color rgb="FFFF0000"/>
        <name val="Verdana"/>
      </font>
    </odxf>
    <ndxf>
      <font>
        <sz val="12"/>
        <color rgb="FFFF0000"/>
        <name val="Verdana"/>
      </font>
    </ndxf>
  </rcc>
  <rfmt sheetId="2" sqref="G1904" start="0" length="0">
    <dxf>
      <font>
        <b val="0"/>
        <sz val="12"/>
        <name val="MS Sans Serif"/>
      </font>
      <fill>
        <patternFill>
          <bgColor indexed="13"/>
        </patternFill>
      </fill>
    </dxf>
  </rfmt>
  <rcc rId="5457" sId="2">
    <oc r="G1905">
      <f>IFERROR(IF(ISERROR(SEARCH("dfgg",$B1903)),IF(H1905="",G1903+ROUNDUP(VLOOKUP(D1905,Feuil2!$B$2:$C$251,2,FALSE)*6,0)/6/24,G1903+ROUNDUP(VLOOKUP(D1905,Feuil2!$B$2:$C$251,2,FALSE)*6,0)/6/24+$I$1),G1903+(11/12/24)),"")</f>
    </oc>
    <nc r="G1905">
      <f>IFERROR(IF(ISERROR(SEARCH("dfgg",$B1904)),IF(H1905="",G1904+ROUNDUP(VLOOKUP(D1905,Feuil2!$B$2:$C$251,2,FALSE)*6,0)/6/24,G1904+ROUNDUP(VLOOKUP(D1905,Feuil2!$B$2:$C$251,2,FALSE)*6,0)/6/24+$I$1),G1904+(11/12/24)),"")</f>
    </nc>
  </rcc>
  <rcc rId="5458" sId="2" numFmtId="23">
    <nc r="G1904">
      <v>43721.229166666664</v>
    </nc>
  </rcc>
  <rcc rId="5459" sId="2">
    <oc r="G1906">
      <f>IFERROR(IF(ISERROR(SEARCH("dfgg",$B1905)),IF(H1906="",G1905+ROUNDUP(VLOOKUP(D1906,Feuil2!$B$2:$C$251,2,FALSE)*6,0)/6/24,G1905+ROUNDUP(VLOOKUP(D1906,Feuil2!$B$2:$C$251,2,FALSE)*6,0)/6/24+$I$1),G1905+(11/12/24)),"")</f>
    </oc>
    <nc r="G1906">
      <f>IFERROR(IF(ISERROR(SEARCH("dfgg",$B1905)),IF(H1906="",G1905+ROUNDUP(VLOOKUP(D1906,Feuil2!$B$2:$C$251,2,FALSE)*6,0)/6/24,G1905+ROUNDUP(VLOOKUP(D1906,Feuil2!$B$2:$C$251,2,FALSE)*6,0)/6/24+$I$1),G1905+(11/12/24)),"")</f>
    </nc>
  </rcc>
  <rcc rId="5460" sId="2">
    <oc r="G1907">
      <f>IFERROR(IF(ISERROR(SEARCH("dfgg",$B1906)),IF(H1907="",G1906+ROUNDUP(VLOOKUP(D1907,Feuil2!$B$2:$C$251,2,FALSE)*6,0)/6/24,G1906+ROUNDUP(VLOOKUP(D1907,Feuil2!$B$2:$C$251,2,FALSE)*6,0)/6/24+$I$1),G1906+(11/12/24)),"")</f>
    </oc>
    <nc r="G1907">
      <f>IFERROR(IF(ISERROR(SEARCH("dfgg",$B1906)),IF(H1907="",G1906+ROUNDUP(VLOOKUP(D1907,Feuil2!$B$2:$C$251,2,FALSE)*6,0)/6/24,G1906+ROUNDUP(VLOOKUP(D1907,Feuil2!$B$2:$C$251,2,FALSE)*6,0)/6/24+$I$1),G1906+(11/12/24)),"")</f>
    </nc>
  </rcc>
  <rcv guid="{80E8011E-8CC6-40AA-A1BE-46C0FB529EE2}" action="delete"/>
  <rdn rId="0" localSheetId="2" customView="1" name="Z_80E8011E_8CC6_40AA_A1BE_46C0FB529EE2_.wvu.PrintArea" hidden="1" oldHidden="1">
    <formula>PHS!$B$201:$I$224</formula>
    <oldFormula>PHS!$B$201:$I$224</oldFormula>
  </rdn>
  <rdn rId="0" localSheetId="2" customView="1" name="Z_80E8011E_8CC6_40AA_A1BE_46C0FB529EE2_.wvu.PrintTitles" hidden="1" oldHidden="1">
    <formula>PHS!$1:$1</formula>
    <oldFormula>PHS!$1:$1</oldFormula>
  </rdn>
  <rdn rId="0" localSheetId="3" customView="1" name="Z_80E8011E_8CC6_40AA_A1BE_46C0FB529EE2_.wvu.FilterData" hidden="1" oldHidden="1">
    <formula>Feuil2!$B$1:$C$211</formula>
    <oldFormula>Feuil2!$B$1:$C$211</oldFormula>
  </rdn>
  <rcv guid="{80E8011E-8CC6-40AA-A1BE-46C0FB529EE2}" action="add"/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64" sId="2" ref="A1903:XFD1903" action="insertRow">
    <undo index="65535" exp="area" ref3D="1" dr="$F$1:$F$1048576" dn="Z_F75A0FC8_0A1B_4DE0_9A32_5143F6752B3E_.wvu.Cols" sId="2"/>
  </rrc>
  <rcc rId="5465" sId="2" xfDxf="1" dxf="1">
    <nc r="D1903">
      <v>22000651</v>
    </nc>
    <ndxf>
      <font>
        <sz val="12"/>
        <color rgb="FF000000"/>
        <name val="Verdana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5466" sId="2">
    <nc r="E1903">
      <v>1600</v>
    </nc>
  </rcc>
  <rcc rId="5467" sId="2" xfDxf="1" dxf="1">
    <nc r="C1903">
      <v>3452051</v>
    </nc>
    <ndxf>
      <font>
        <sz val="12"/>
        <color rgb="FF000000"/>
        <name val="Verdana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5468" sId="2" xfDxf="1" dxf="1">
    <nc r="B1903" t="inlineStr">
      <is>
        <t>SCE Chocolat C10 PALL/0389</t>
      </is>
    </nc>
    <ndxf>
      <font>
        <sz val="12"/>
        <name val="Verdana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5469" sId="2">
    <nc r="G1903">
      <f>IFERROR(IF(ISERROR(SEARCH("dfgg",$B1902)),IF(H1903="",G1902+ROUNDUP(VLOOKUP(D1903,Feuil2!$B$2:$C$251,2,FALSE)*6,0)/6/24,G1902+ROUNDUP(VLOOKUP(D1903,Feuil2!$B$2:$C$251,2,FALSE)*6,0)/6/24+$I$1),G1902+(11/12/24)),"")</f>
    </nc>
  </rcc>
  <rcc rId="5470" sId="2">
    <oc r="G1904">
      <f>IFERROR(IF(ISERROR(SEARCH("dfgg",$B1902)),IF(H1904="",G1902+ROUNDUP(VLOOKUP(D1904,Feuil2!$B$2:$C$251,2,FALSE)*6,0)/6/24,G1902+ROUNDUP(VLOOKUP(D1904,Feuil2!$B$2:$C$251,2,FALSE)*6,0)/6/24+$I$1),G1902+(11/12/24)),"")</f>
    </oc>
    <nc r="G1904">
      <f>IFERROR(IF(ISERROR(SEARCH("dfgg",$B1903)),IF(H1904="",G1903+ROUNDUP(VLOOKUP(D1904,Feuil2!$B$2:$C$251,2,FALSE)*6,0)/6/24,G1903+ROUNDUP(VLOOKUP(D1904,Feuil2!$B$2:$C$251,2,FALSE)*6,0)/6/24+$I$1),G1903+(11/12/24)),"")</f>
    </nc>
  </rcc>
  <rcc rId="5471" sId="2">
    <nc r="H1903" t="inlineStr">
      <is>
        <t>DSR</t>
      </is>
    </nc>
  </rcc>
  <rcv guid="{A4812406-2100-4335-8B92-771D5826C943}" action="delete"/>
  <rdn rId="0" localSheetId="2" customView="1" name="Z_A4812406_2100_4335_8B92_771D5826C943_.wvu.PrintArea" hidden="1" oldHidden="1">
    <formula>PHS!$A$1067:$L$1120</formula>
    <oldFormula>PHS!$A$1067:$L$1120</oldFormula>
  </rdn>
  <rdn rId="0" localSheetId="2" customView="1" name="Z_A4812406_2100_4335_8B92_771D5826C943_.wvu.PrintTitles" hidden="1" oldHidden="1">
    <formula>PHS!$1:$1</formula>
    <oldFormula>PHS!$1:$1</oldFormula>
  </rdn>
  <rdn rId="0" localSheetId="2" customView="1" name="Z_A4812406_2100_4335_8B92_771D5826C943_.wvu.Rows" hidden="1" oldHidden="1">
    <formula>PHS!$2:$1005</formula>
    <oldFormula>PHS!$2:$1005</oldFormula>
  </rdn>
  <rdn rId="0" localSheetId="3" customView="1" name="Z_A4812406_2100_4335_8B92_771D5826C943_.wvu.FilterData" hidden="1" oldHidden="1">
    <formula>Feuil2!$B$1:$C$211</formula>
    <oldFormula>Feuil2!$B$1:$C$200</oldFormula>
  </rdn>
  <rcv guid="{A4812406-2100-4335-8B92-771D5826C943}" action="add"/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76" sId="2" ref="A1916:XFD1916" action="deleteRow">
    <undo index="65535" exp="area" ref3D="1" dr="$F$1:$F$1048576" dn="Z_F75A0FC8_0A1B_4DE0_9A32_5143F6752B3E_.wvu.Cols" sId="2"/>
    <rfmt sheetId="2" xfDxf="1" sqref="A1916:XFD1916" start="0" length="0">
      <dxf>
        <alignment horizontal="center" vertical="center"/>
      </dxf>
    </rfmt>
    <rfmt sheetId="2" sqref="A1916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916" start="0" length="0">
      <dxf>
        <font>
          <b/>
          <sz val="12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916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cc rId="0" sId="2" dxf="1">
      <nc r="D1916" t="inlineStr">
        <is>
          <t>NEP</t>
        </is>
      </nc>
      <n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fmt sheetId="2" sqref="E1916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dxf>
    </rfmt>
    <rfmt sheetId="2" sqref="F1916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916">
        <f>IFERROR(IF(ISERROR(SEARCH("dfgg",$B1888)),IF(H1916="",G1888+ROUNDUP(VLOOKUP(D1916,Feuil2!$B$2:$C$251,2,FALSE)*6,0)/6/24,G1888+ROUNDUP(VLOOKUP(D1916,Feuil2!$B$2:$C$251,2,FALSE)*6,0)/6/24+$I$1),G1888+(11/12/24)),"")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916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16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1916" t="inlineStr">
        <is>
          <t/>
        </is>
      </nc>
      <ndxf>
        <numFmt numFmtId="167" formatCode="dd\.mm\.yyyy;@"/>
      </ndxf>
    </rcc>
    <rcc rId="0" sId="2">
      <nc r="K1916" t="inlineStr">
        <is>
          <t/>
        </is>
      </nc>
    </rcc>
    <rfmt sheetId="2" sqref="L1916" start="0" length="0">
      <dxf>
        <numFmt numFmtId="19" formatCode="dd/mm/yyyy"/>
      </dxf>
    </rfmt>
  </rrc>
  <rfmt sheetId="2" sqref="A1914" start="0" length="0">
    <dxf>
      <font>
        <sz val="18"/>
        <color auto="1"/>
        <name val="Arial"/>
        <family val="2"/>
        <scheme val="none"/>
      </font>
      <alignment horizontal="center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5477" sId="2" odxf="1" dxf="1">
    <nc r="B1914" t="inlineStr">
      <is>
        <t>SEMAINE</t>
      </is>
    </nc>
    <odxf>
      <font>
        <b val="0"/>
        <name val="MS Sans Serif"/>
      </font>
      <fill>
        <patternFill patternType="none">
          <bgColor indexed="65"/>
        </patternFill>
      </fill>
      <alignment horizontal="center" wrapText="0"/>
      <border outline="0">
        <left/>
        <top/>
        <bottom/>
      </border>
    </odxf>
    <ndxf>
      <font>
        <b/>
        <sz val="18"/>
        <name val="Verdana"/>
      </font>
      <fill>
        <patternFill patternType="solid">
          <bgColor theme="0"/>
        </patternFill>
      </fill>
      <alignment horizontal="right"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2" sqref="C1914" start="0" length="0">
    <dxf>
      <font>
        <b/>
        <sz val="18"/>
        <color rgb="FF000000"/>
        <name val="Verdana"/>
        <family val="2"/>
        <scheme val="none"/>
      </font>
      <fill>
        <patternFill patternType="solid">
          <bgColor theme="0"/>
        </patternFill>
      </fill>
      <alignment horizontal="left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D1914" start="0" length="0">
    <dxf>
      <font>
        <sz val="11"/>
        <color rgb="FF000000"/>
        <name val="Verdana"/>
        <family val="2"/>
        <scheme val="none"/>
      </font>
      <fill>
        <patternFill patternType="solid">
          <bgColor theme="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E1914" start="0" length="0">
    <dxf>
      <font>
        <sz val="11"/>
        <color rgb="FF000000"/>
        <name val="Verdana"/>
      </font>
      <fill>
        <patternFill patternType="solid">
          <bgColor theme="0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F1914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0"/>
        </patternFill>
      </fill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14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0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H1914" start="0" length="0">
    <dxf>
      <numFmt numFmtId="21" formatCode="dd\-mmm"/>
      <fill>
        <patternFill patternType="solid">
          <bgColor theme="0"/>
        </patternFill>
      </fill>
      <border outline="0">
        <top style="thin">
          <color indexed="64"/>
        </top>
        <bottom style="thin">
          <color indexed="64"/>
        </bottom>
      </border>
    </dxf>
  </rfmt>
  <rfmt sheetId="2" sqref="I1914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15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915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915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cc rId="5478" sId="2" odxf="1" dxf="1">
    <nc r="D1915" t="inlineStr">
      <is>
        <t>lundi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/>
      <border outline="0">
        <bottom/>
      </border>
    </odxf>
    <ndxf>
      <font>
        <b/>
        <sz val="26"/>
        <color auto="1"/>
        <name val="MS Sans Serif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ndxf>
  </rcc>
  <rfmt sheetId="2" sqref="E1915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915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915" start="0" length="0">
    <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H1915" start="0" length="0"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I1915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16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16" start="0" length="0">
    <dxf>
      <font>
        <b/>
        <sz val="12"/>
        <color rgb="FFFF0000"/>
        <name val="MS Sans Serif"/>
      </font>
      <fill>
        <patternFill patternType="solid">
          <bgColor theme="4" tint="0.59999389629810485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2" sqref="C1916" start="0" length="0">
    <dxf>
      <font>
        <sz val="12"/>
        <color rgb="FF000000"/>
        <name val="Verdana"/>
        <family val="2"/>
        <scheme val="none"/>
      </font>
      <fill>
        <patternFill patternType="solid">
          <bgColor theme="4" tint="0.59999389629810485"/>
        </patternFill>
      </fill>
      <alignment horizontal="center" vertical="center" wrapText="1"/>
      <border outline="0">
        <top style="thin">
          <color indexed="64"/>
        </top>
      </border>
    </dxf>
  </rfmt>
  <rfmt sheetId="2" sqref="D1916" start="0" length="0">
    <dxf>
      <font>
        <b/>
        <sz val="12"/>
        <color rgb="FFFF0000"/>
        <name val="Verdana"/>
        <family val="2"/>
        <scheme val="none"/>
      </font>
      <fill>
        <patternFill patternType="solid">
          <bgColor theme="4" tint="0.59999389629810485"/>
        </patternFill>
      </fill>
      <alignment horizontal="center" vertical="center" wrapText="1"/>
      <border outline="0">
        <top style="thin">
          <color indexed="64"/>
        </top>
      </border>
    </dxf>
  </rfmt>
  <rfmt sheetId="2" sqref="E1916" start="0" length="0">
    <dxf>
      <font>
        <sz val="12"/>
        <color rgb="FF000000"/>
        <name val="Verdana"/>
      </font>
      <fill>
        <patternFill patternType="solid">
          <bgColor theme="4" tint="0.59999389629810485"/>
        </patternFill>
      </fill>
      <alignment wrapText="1"/>
      <border outline="0">
        <top style="thin">
          <color indexed="64"/>
        </top>
      </border>
    </dxf>
  </rfmt>
  <rfmt sheetId="2" sqref="F1916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4" tint="0.59999389629810485"/>
        </patternFill>
      </fill>
      <alignment wrapText="1"/>
      <border outline="0">
        <right style="thin">
          <color indexed="64"/>
        </right>
        <top style="thin">
          <color indexed="64"/>
        </top>
      </border>
    </dxf>
  </rfmt>
  <rfmt sheetId="2" sqref="G1916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16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17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17" start="0" length="0">
    <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2" sqref="C1917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D1917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E1917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F1917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17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17" start="0" length="0">
    <dxf>
      <font>
        <sz val="10"/>
        <color auto="1"/>
        <name val="Arial"/>
        <family val="2"/>
        <scheme val="none"/>
      </font>
      <alignment wrapText="0"/>
    </dxf>
  </rfmt>
  <rfmt sheetId="2" sqref="I1917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18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18" start="0" length="0">
    <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</border>
    </dxf>
  </rfmt>
  <rfmt sheetId="2" sqref="C1918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</border>
    </dxf>
  </rfmt>
  <rfmt sheetId="2" sqref="D1918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</border>
    </dxf>
  </rfmt>
  <rfmt sheetId="2" sqref="E1918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</border>
    </dxf>
  </rfmt>
  <rfmt sheetId="2" sqref="F1918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</border>
    </dxf>
  </rfmt>
  <rfmt sheetId="2" sqref="G1918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18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18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19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19" start="0" length="0">
    <dxf>
      <font>
        <b/>
        <sz val="12"/>
        <color rgb="FFFF0000"/>
        <name val="Verdana"/>
      </font>
      <fill>
        <patternFill patternType="solid">
          <bgColor theme="9" tint="0.59999389629810485"/>
        </patternFill>
      </fill>
      <alignment wrapText="1"/>
      <border outline="0">
        <left style="thin">
          <color indexed="64"/>
        </left>
        <top style="thin">
          <color indexed="64"/>
        </top>
      </border>
    </dxf>
  </rfmt>
  <rfmt sheetId="2" sqref="C1919" start="0" length="0">
    <dxf>
      <font>
        <b/>
        <sz val="12"/>
        <color rgb="FF000000"/>
        <name val="Verdana"/>
        <family val="2"/>
        <scheme val="none"/>
      </font>
      <fill>
        <patternFill patternType="solid">
          <bgColor theme="9" tint="0.59999389629810485"/>
        </patternFill>
      </fill>
      <alignment horizontal="center" vertical="center" wrapText="1"/>
      <border outline="0">
        <top style="thin">
          <color indexed="64"/>
        </top>
      </border>
    </dxf>
  </rfmt>
  <rfmt sheetId="2" sqref="D1919" start="0" length="0">
    <dxf>
      <font>
        <b/>
        <sz val="12"/>
        <color rgb="FF000000"/>
        <name val="Verdana"/>
        <family val="2"/>
        <scheme val="none"/>
      </font>
      <fill>
        <patternFill patternType="solid">
          <bgColor theme="9" tint="0.59999389629810485"/>
        </patternFill>
      </fill>
      <alignment horizontal="center" vertical="center" wrapText="1"/>
      <border outline="0">
        <top style="thin">
          <color indexed="64"/>
        </top>
      </border>
    </dxf>
  </rfmt>
  <rfmt sheetId="2" sqref="E1919" start="0" length="0">
    <dxf>
      <font>
        <b/>
        <sz val="12"/>
        <color rgb="FF000000"/>
        <name val="Verdana"/>
      </font>
      <fill>
        <patternFill patternType="solid">
          <bgColor theme="9" tint="0.59999389629810485"/>
        </patternFill>
      </fill>
      <alignment wrapText="1"/>
      <border outline="0">
        <top style="thin">
          <color indexed="64"/>
        </top>
      </border>
    </dxf>
  </rfmt>
  <rfmt sheetId="2" sqref="F1919" start="0" length="0">
    <dxf>
      <font>
        <b/>
        <sz val="12"/>
        <color indexed="10"/>
        <name val="Calibri"/>
        <scheme val="minor"/>
      </font>
      <numFmt numFmtId="21" formatCode="dd\-mmm"/>
      <fill>
        <patternFill patternType="solid">
          <bgColor theme="9" tint="0.59999389629810485"/>
        </patternFill>
      </fill>
      <alignment wrapText="1"/>
      <border outline="0">
        <right style="thin">
          <color indexed="64"/>
        </right>
        <top style="thin">
          <color indexed="64"/>
        </top>
      </border>
    </dxf>
  </rfmt>
  <rfmt sheetId="2" sqref="G1919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19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19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20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20" start="0" length="0">
    <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2" sqref="C1920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D1920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E1920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F1920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20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20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20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21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21" start="0" length="0">
    <dxf>
      <font>
        <b/>
        <sz val="12"/>
        <color rgb="FFFF0000"/>
        <name val="MS Sans Serif"/>
      </font>
      <fill>
        <patternFill patternType="solid">
          <bgColor theme="4" tint="0.59999389629810485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2" sqref="C1921" start="0" length="0">
    <dxf>
      <font>
        <sz val="12"/>
        <color rgb="FF000000"/>
        <name val="Verdana"/>
        <family val="2"/>
        <scheme val="none"/>
      </font>
      <fill>
        <patternFill patternType="solid">
          <bgColor theme="4" tint="0.59999389629810485"/>
        </patternFill>
      </fill>
      <alignment horizontal="center" vertical="center" wrapText="1"/>
      <border outline="0">
        <top style="thin">
          <color indexed="64"/>
        </top>
      </border>
    </dxf>
  </rfmt>
  <rcc rId="5479" sId="2" odxf="1" dxf="1">
    <nc r="D1921" t="inlineStr">
      <is>
        <t>NEP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</border>
    </odxf>
    <ndxf>
      <font>
        <b/>
        <sz val="12"/>
        <color rgb="FFFF0000"/>
        <name val="Verdana"/>
        <family val="2"/>
        <scheme val="none"/>
      </font>
      <fill>
        <patternFill patternType="solid">
          <bgColor theme="4" tint="0.59999389629810485"/>
        </patternFill>
      </fill>
      <alignment horizontal="center" vertical="center" wrapText="1"/>
      <border outline="0">
        <top style="thin">
          <color indexed="64"/>
        </top>
      </border>
    </ndxf>
  </rcc>
  <rfmt sheetId="2" sqref="E1921" start="0" length="0">
    <dxf>
      <font>
        <sz val="12"/>
        <color rgb="FF000000"/>
        <name val="Verdana"/>
      </font>
      <fill>
        <patternFill patternType="solid">
          <bgColor theme="4" tint="0.59999389629810485"/>
        </patternFill>
      </fill>
      <alignment wrapText="1"/>
      <border outline="0">
        <top style="thin">
          <color indexed="64"/>
        </top>
      </border>
    </dxf>
  </rfmt>
  <rfmt sheetId="2" sqref="F1921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4" tint="0.59999389629810485"/>
        </patternFill>
      </fill>
      <alignment wrapText="1"/>
      <border outline="0">
        <right style="thin">
          <color indexed="64"/>
        </right>
        <top style="thin">
          <color indexed="64"/>
        </top>
      </border>
    </dxf>
  </rfmt>
  <rfmt sheetId="2" sqref="G1921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21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22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22" start="0" length="0">
    <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2" sqref="C1922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D1922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E1922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F1922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22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22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22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23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923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923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cc rId="5480" sId="2" odxf="1" dxf="1">
    <nc r="D1923" t="inlineStr">
      <is>
        <t>mardi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/>
      <border outline="0">
        <bottom/>
      </border>
    </odxf>
    <ndxf>
      <font>
        <b/>
        <sz val="26"/>
        <color auto="1"/>
        <name val="MS Sans Serif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ndxf>
  </rcc>
  <rfmt sheetId="2" sqref="E1923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923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923" start="0" length="0">
    <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H19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23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24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24" start="0" length="0">
    <dxf>
      <font>
        <b/>
        <sz val="12"/>
        <color rgb="FFFF0000"/>
        <name val="Verdana"/>
      </font>
      <fill>
        <patternFill patternType="solid">
          <bgColor theme="9" tint="0.59999389629810485"/>
        </patternFill>
      </fill>
      <alignment wrapText="1"/>
      <border outline="0">
        <left style="thin">
          <color indexed="64"/>
        </left>
        <top style="thin">
          <color indexed="64"/>
        </top>
      </border>
    </dxf>
  </rfmt>
  <rfmt sheetId="2" sqref="C1924" start="0" length="0">
    <dxf>
      <font>
        <b/>
        <sz val="12"/>
        <color rgb="FF000000"/>
        <name val="Verdana"/>
        <family val="2"/>
        <scheme val="none"/>
      </font>
      <fill>
        <patternFill patternType="solid">
          <bgColor theme="9" tint="0.59999389629810485"/>
        </patternFill>
      </fill>
      <alignment horizontal="center" vertical="center" wrapText="1"/>
      <border outline="0">
        <top style="thin">
          <color indexed="64"/>
        </top>
      </border>
    </dxf>
  </rfmt>
  <rcc rId="5481" sId="2" odxf="1" dxf="1">
    <nc r="D1924" t="inlineStr">
      <is>
        <t>RINÇAGE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</border>
    </odxf>
    <ndxf>
      <font>
        <b/>
        <sz val="12"/>
        <color rgb="FF000000"/>
        <name val="Verdana"/>
        <family val="2"/>
        <scheme val="none"/>
      </font>
      <fill>
        <patternFill patternType="solid">
          <bgColor theme="9" tint="0.59999389629810485"/>
        </patternFill>
      </fill>
      <alignment horizontal="center" vertical="center" wrapText="1"/>
      <border outline="0">
        <top style="thin">
          <color indexed="64"/>
        </top>
      </border>
    </ndxf>
  </rcc>
  <rfmt sheetId="2" sqref="E1924" start="0" length="0">
    <dxf>
      <font>
        <b/>
        <sz val="12"/>
        <color rgb="FF000000"/>
        <name val="Verdana"/>
      </font>
      <fill>
        <patternFill patternType="solid">
          <bgColor theme="9" tint="0.59999389629810485"/>
        </patternFill>
      </fill>
      <alignment wrapText="1"/>
      <border outline="0">
        <top style="thin">
          <color indexed="64"/>
        </top>
      </border>
    </dxf>
  </rfmt>
  <rfmt sheetId="2" sqref="F1924" start="0" length="0">
    <dxf>
      <font>
        <b/>
        <sz val="12"/>
        <color indexed="10"/>
        <name val="Calibri"/>
        <scheme val="minor"/>
      </font>
      <numFmt numFmtId="21" formatCode="dd\-mmm"/>
      <fill>
        <patternFill patternType="solid">
          <bgColor theme="9" tint="0.59999389629810485"/>
        </patternFill>
      </fill>
      <alignment wrapText="1"/>
      <border outline="0">
        <right style="thin">
          <color indexed="64"/>
        </right>
        <top style="thin">
          <color indexed="64"/>
        </top>
      </border>
    </dxf>
  </rfmt>
  <rcc rId="5482" sId="2" odxf="1" dxf="1">
    <nc r="G1924">
      <f>IFERROR(IF(ISERROR(SEARCH("dfgg",$B1923)),IF(H1924="",G1923+ROUNDUP(VLOOKUP(D1924,Feuil2!$B$2:$C$251,2,FALSE)*6,0)/6/24,G1923+ROUNDUP(VLOOKUP(D1924,Feuil2!$B$2:$C$251,2,FALSE)*6,0)/6/24+$I$1),G1923+(11/12/24)),"")</f>
    </nc>
    <odxf>
      <font>
        <b val="0"/>
        <name val="MS Sans Serif"/>
      </font>
      <numFmt numFmtId="0" formatCode="General"/>
      <border outline="0">
        <left/>
        <right/>
        <top/>
        <bottom/>
      </border>
    </odxf>
    <n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H1924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24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25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25" start="0" length="0">
    <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2" sqref="C1925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D1925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dxf>
  </rfmt>
  <rcc rId="5483" sId="2" odxf="1" dxf="1">
    <nc r="E1925">
      <v>1600</v>
    </nc>
    <odxf>
      <font>
        <name val="MS Sans Serif"/>
      </font>
      <fill>
        <patternFill patternType="none">
          <bgColor indexed="65"/>
        </patternFill>
      </fill>
      <alignment wrapText="0"/>
      <border outline="0">
        <top/>
        <bottom/>
      </border>
    </odxf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925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25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25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25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26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26" start="0" length="0">
    <dxf>
      <font>
        <b/>
        <sz val="12"/>
        <color rgb="FFFF0000"/>
        <name val="Verdana"/>
      </font>
      <fill>
        <patternFill patternType="solid">
          <bgColor theme="9" tint="0.59999389629810485"/>
        </patternFill>
      </fill>
      <alignment wrapText="1"/>
      <border outline="0">
        <left style="thin">
          <color indexed="64"/>
        </left>
        <top style="thin">
          <color indexed="64"/>
        </top>
      </border>
    </dxf>
  </rfmt>
  <rfmt sheetId="2" sqref="C1926" start="0" length="0">
    <dxf>
      <font>
        <b/>
        <sz val="12"/>
        <color rgb="FF000000"/>
        <name val="Verdana"/>
        <family val="2"/>
        <scheme val="none"/>
      </font>
      <fill>
        <patternFill patternType="solid">
          <bgColor theme="9" tint="0.59999389629810485"/>
        </patternFill>
      </fill>
      <alignment horizontal="center" vertical="center" wrapText="1"/>
      <border outline="0">
        <top style="thin">
          <color indexed="64"/>
        </top>
      </border>
    </dxf>
  </rfmt>
  <rcc rId="5484" sId="2" odxf="1" dxf="1">
    <nc r="D1926" t="inlineStr">
      <is>
        <t>RINÇAGE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</border>
    </odxf>
    <ndxf>
      <font>
        <b/>
        <sz val="12"/>
        <color rgb="FF000000"/>
        <name val="Verdana"/>
        <family val="2"/>
        <scheme val="none"/>
      </font>
      <fill>
        <patternFill patternType="solid">
          <bgColor theme="9" tint="0.59999389629810485"/>
        </patternFill>
      </fill>
      <alignment horizontal="center" vertical="center" wrapText="1"/>
      <border outline="0">
        <top style="thin">
          <color indexed="64"/>
        </top>
      </border>
    </ndxf>
  </rcc>
  <rfmt sheetId="2" sqref="E1926" start="0" length="0">
    <dxf>
      <font>
        <b/>
        <sz val="12"/>
        <color rgb="FF000000"/>
        <name val="Verdana"/>
      </font>
      <fill>
        <patternFill patternType="solid">
          <bgColor theme="9" tint="0.59999389629810485"/>
        </patternFill>
      </fill>
      <alignment wrapText="1"/>
      <border outline="0">
        <top style="thin">
          <color indexed="64"/>
        </top>
      </border>
    </dxf>
  </rfmt>
  <rfmt sheetId="2" sqref="F1926" start="0" length="0">
    <dxf>
      <font>
        <b/>
        <sz val="12"/>
        <color indexed="10"/>
        <name val="Calibri"/>
        <scheme val="minor"/>
      </font>
      <numFmt numFmtId="21" formatCode="dd\-mmm"/>
      <fill>
        <patternFill patternType="solid">
          <bgColor theme="9" tint="0.59999389629810485"/>
        </patternFill>
      </fill>
      <alignment wrapText="1"/>
      <border outline="0">
        <right style="thin">
          <color indexed="64"/>
        </right>
        <top style="thin">
          <color indexed="64"/>
        </top>
      </border>
    </dxf>
  </rfmt>
  <rcc rId="5485" sId="2" odxf="1" dxf="1">
    <nc r="G1926">
      <f>IFERROR(IF(ISERROR(SEARCH("dfgg",$B1925)),IF(H1926="",G1925+ROUNDUP(VLOOKUP(D1926,Feuil2!$B$2:$C$251,2,FALSE)*6,0)/6/24,G1925+ROUNDUP(VLOOKUP(D1926,Feuil2!$B$2:$C$251,2,FALSE)*6,0)/6/24+$I$1),G1925+(11/12/24)),"")</f>
    </nc>
    <odxf>
      <font>
        <b val="0"/>
        <name val="MS Sans Serif"/>
      </font>
      <numFmt numFmtId="0" formatCode="General"/>
      <border outline="0">
        <left/>
        <right/>
        <top/>
        <bottom/>
      </border>
    </odxf>
    <n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H1926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26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27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27" start="0" length="0">
    <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2" sqref="C1927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D1927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E1927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F1927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27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27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27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28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28" start="0" length="0">
    <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2" sqref="C1928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D1928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E1928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F1928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28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28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28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29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29" start="0" length="0">
    <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2" sqref="C1929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D1929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E1929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F1929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29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29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29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30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30" start="0" length="0">
    <dxf>
      <font>
        <b/>
        <sz val="12"/>
        <color rgb="FFFF0000"/>
        <name val="Verdana"/>
      </font>
      <fill>
        <patternFill patternType="solid">
          <bgColor theme="9" tint="0.59999389629810485"/>
        </patternFill>
      </fill>
      <alignment wrapText="1"/>
      <border outline="0">
        <left style="thin">
          <color indexed="64"/>
        </left>
        <top style="thin">
          <color indexed="64"/>
        </top>
      </border>
    </dxf>
  </rfmt>
  <rfmt sheetId="2" sqref="C1930" start="0" length="0">
    <dxf>
      <font>
        <b/>
        <sz val="12"/>
        <color rgb="FF000000"/>
        <name val="Verdana"/>
        <family val="2"/>
        <scheme val="none"/>
      </font>
      <fill>
        <patternFill patternType="solid">
          <bgColor theme="9" tint="0.59999389629810485"/>
        </patternFill>
      </fill>
      <alignment horizontal="center" vertical="center" wrapText="1"/>
      <border outline="0">
        <top style="thin">
          <color indexed="64"/>
        </top>
      </border>
    </dxf>
  </rfmt>
  <rfmt sheetId="2" sqref="D1930" start="0" length="0">
    <dxf>
      <font>
        <b/>
        <sz val="12"/>
        <color rgb="FF000000"/>
        <name val="Verdana"/>
        <family val="2"/>
        <scheme val="none"/>
      </font>
      <fill>
        <patternFill patternType="solid">
          <bgColor theme="9" tint="0.59999389629810485"/>
        </patternFill>
      </fill>
      <alignment horizontal="center" vertical="center" wrapText="1"/>
      <border outline="0">
        <top style="thin">
          <color indexed="64"/>
        </top>
      </border>
    </dxf>
  </rfmt>
  <rfmt sheetId="2" sqref="E1930" start="0" length="0">
    <dxf>
      <font>
        <b/>
        <sz val="12"/>
        <color rgb="FF000000"/>
        <name val="Verdana"/>
      </font>
      <fill>
        <patternFill patternType="solid">
          <bgColor theme="9" tint="0.59999389629810485"/>
        </patternFill>
      </fill>
      <alignment wrapText="1"/>
      <border outline="0">
        <top style="thin">
          <color indexed="64"/>
        </top>
      </border>
    </dxf>
  </rfmt>
  <rfmt sheetId="2" sqref="F1930" start="0" length="0">
    <dxf>
      <font>
        <b/>
        <sz val="12"/>
        <color indexed="10"/>
        <name val="Calibri"/>
        <scheme val="minor"/>
      </font>
      <numFmt numFmtId="21" formatCode="dd\-mmm"/>
      <fill>
        <patternFill patternType="solid">
          <bgColor theme="9" tint="0.59999389629810485"/>
        </patternFill>
      </fill>
      <alignment wrapText="1"/>
      <border outline="0">
        <right style="thin">
          <color indexed="64"/>
        </right>
        <top style="thin">
          <color indexed="64"/>
        </top>
      </border>
    </dxf>
  </rfmt>
  <rcc rId="5486" sId="2" odxf="1" dxf="1">
    <nc r="G1930">
      <f>IFERROR(IF(ISERROR(SEARCH("dfgg",$B1929)),IF(H1930="",G1929+ROUNDUP(VLOOKUP(D1930,Feuil2!$B$2:$C$251,2,FALSE)*6,0)/6/24,G1929+ROUNDUP(VLOOKUP(D1930,Feuil2!$B$2:$C$251,2,FALSE)*6,0)/6/24+$I$1),G1929+(11/12/24)),"")</f>
    </nc>
    <odxf>
      <font>
        <b val="0"/>
        <name val="MS Sans Serif"/>
      </font>
      <numFmt numFmtId="0" formatCode="General"/>
      <border outline="0">
        <left/>
        <right/>
        <top/>
        <bottom/>
      </border>
    </odxf>
    <n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H1930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30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31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31" start="0" length="0">
    <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5487" sId="2" odxf="1" dxf="1">
    <nc r="C1931">
      <v>3408980</v>
    </nc>
    <o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  <bottom/>
      </border>
    </odxf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fmt sheetId="2" sqref="D1931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dxf>
  </rfmt>
  <rcc rId="5488" sId="2" odxf="1" dxf="1">
    <nc r="E1931">
      <v>1600</v>
    </nc>
    <odxf>
      <font>
        <name val="MS Sans Serif"/>
      </font>
      <fill>
        <patternFill patternType="none">
          <bgColor indexed="65"/>
        </patternFill>
      </fill>
      <alignment wrapText="0"/>
      <border outline="0">
        <top/>
        <bottom/>
      </border>
    </odxf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931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31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31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31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32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932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932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cc rId="5489" sId="2" odxf="1" dxf="1">
    <nc r="D1932" t="inlineStr">
      <is>
        <t>mercredi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/>
      <border outline="0">
        <bottom/>
      </border>
    </odxf>
    <ndxf>
      <font>
        <b/>
        <sz val="24"/>
        <color auto="1"/>
        <name val="MS Sans Serif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ndxf>
  </rcc>
  <rfmt sheetId="2" sqref="E1932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932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932" start="0" length="0">
    <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H193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32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33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33" start="0" length="0">
    <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2" sqref="C1933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D1933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E1933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F1933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33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33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33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34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34" start="0" length="0">
    <dxf>
      <font>
        <b/>
        <sz val="12"/>
        <color rgb="FFFF0000"/>
        <name val="MS Sans Serif"/>
      </font>
      <fill>
        <patternFill patternType="solid">
          <bgColor theme="4" tint="0.59999389629810485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2" sqref="C1934" start="0" length="0">
    <dxf>
      <font>
        <sz val="12"/>
        <color rgb="FF000000"/>
        <name val="Verdana"/>
        <family val="2"/>
        <scheme val="none"/>
      </font>
      <fill>
        <patternFill patternType="solid">
          <bgColor theme="4" tint="0.59999389629810485"/>
        </patternFill>
      </fill>
      <alignment horizontal="center" vertical="center" wrapText="1"/>
      <border outline="0">
        <top style="thin">
          <color indexed="64"/>
        </top>
      </border>
    </dxf>
  </rfmt>
  <rcc rId="5490" sId="2" odxf="1" dxf="1">
    <nc r="D1934" t="inlineStr">
      <is>
        <t>NEP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</border>
    </odxf>
    <ndxf>
      <font>
        <b/>
        <sz val="12"/>
        <color rgb="FFFF0000"/>
        <name val="Verdana"/>
        <family val="2"/>
        <scheme val="none"/>
      </font>
      <fill>
        <patternFill patternType="solid">
          <bgColor theme="4" tint="0.59999389629810485"/>
        </patternFill>
      </fill>
      <alignment horizontal="center" vertical="center" wrapText="1"/>
      <border outline="0">
        <top style="thin">
          <color indexed="64"/>
        </top>
      </border>
    </ndxf>
  </rcc>
  <rfmt sheetId="2" sqref="E1934" start="0" length="0">
    <dxf>
      <font>
        <sz val="12"/>
        <color rgb="FF000000"/>
        <name val="Verdana"/>
      </font>
      <fill>
        <patternFill patternType="solid">
          <bgColor theme="4" tint="0.59999389629810485"/>
        </patternFill>
      </fill>
      <alignment wrapText="1"/>
      <border outline="0">
        <top style="thin">
          <color indexed="64"/>
        </top>
      </border>
    </dxf>
  </rfmt>
  <rfmt sheetId="2" sqref="F1934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4" tint="0.59999389629810485"/>
        </patternFill>
      </fill>
      <alignment wrapText="1"/>
      <border outline="0">
        <right style="thin">
          <color indexed="64"/>
        </right>
        <top style="thin">
          <color indexed="64"/>
        </top>
      </border>
    </dxf>
  </rfmt>
  <rcc rId="5491" sId="2" odxf="1" dxf="1">
    <nc r="G1934">
      <f>IFERROR(IF(ISERROR(SEARCH("dfgg",$B1933)),IF(H1934="",G1933+ROUNDUP(VLOOKUP(D1934,Feuil2!$B$2:$C$251,2,FALSE)*6,0)/6/24,G1933+ROUNDUP(VLOOKUP(D1934,Feuil2!$B$2:$C$251,2,FALSE)*6,0)/6/24+$I$1),G1933+(11/12/24)),"")</f>
    </nc>
    <odxf>
      <font>
        <b val="0"/>
        <name val="MS Sans Serif"/>
      </font>
      <numFmt numFmtId="0" formatCode="General"/>
      <border outline="0">
        <left/>
        <right/>
        <top/>
        <bottom/>
      </border>
    </odxf>
    <n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H193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34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35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35" start="0" length="0">
    <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2" sqref="C1935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D1935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E1935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F1935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35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35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35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36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36" start="0" length="0">
    <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2" sqref="C1936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D1936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E1936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F1936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36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36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36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37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37" start="0" length="0">
    <dxf>
      <font>
        <b/>
        <sz val="12"/>
        <color rgb="FFFF0000"/>
        <name val="Verdana"/>
      </font>
      <fill>
        <patternFill patternType="solid">
          <bgColor theme="9" tint="0.59999389629810485"/>
        </patternFill>
      </fill>
      <alignment wrapText="1"/>
      <border outline="0">
        <left style="thin">
          <color indexed="64"/>
        </left>
        <top style="thin">
          <color indexed="64"/>
        </top>
      </border>
    </dxf>
  </rfmt>
  <rfmt sheetId="2" sqref="C1937" start="0" length="0">
    <dxf>
      <font>
        <b/>
        <sz val="12"/>
        <color rgb="FF000000"/>
        <name val="Verdana"/>
        <family val="2"/>
        <scheme val="none"/>
      </font>
      <fill>
        <patternFill patternType="solid">
          <bgColor theme="9" tint="0.59999389629810485"/>
        </patternFill>
      </fill>
      <alignment horizontal="center" vertical="center" wrapText="1"/>
      <border outline="0">
        <top style="thin">
          <color indexed="64"/>
        </top>
      </border>
    </dxf>
  </rfmt>
  <rcc rId="5492" sId="2" odxf="1" dxf="1">
    <nc r="D1937" t="inlineStr">
      <is>
        <t>RINÇAGE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</border>
    </odxf>
    <ndxf>
      <font>
        <b/>
        <sz val="12"/>
        <color rgb="FF000000"/>
        <name val="Verdana"/>
        <family val="2"/>
        <scheme val="none"/>
      </font>
      <fill>
        <patternFill patternType="solid">
          <bgColor theme="9" tint="0.59999389629810485"/>
        </patternFill>
      </fill>
      <alignment horizontal="center" vertical="center" wrapText="1"/>
      <border outline="0">
        <top style="thin">
          <color indexed="64"/>
        </top>
      </border>
    </ndxf>
  </rcc>
  <rfmt sheetId="2" sqref="E1937" start="0" length="0">
    <dxf>
      <font>
        <b/>
        <sz val="12"/>
        <color rgb="FF000000"/>
        <name val="Verdana"/>
      </font>
      <fill>
        <patternFill patternType="solid">
          <bgColor theme="9" tint="0.59999389629810485"/>
        </patternFill>
      </fill>
      <alignment wrapText="1"/>
      <border outline="0">
        <top style="thin">
          <color indexed="64"/>
        </top>
      </border>
    </dxf>
  </rfmt>
  <rfmt sheetId="2" sqref="F1937" start="0" length="0">
    <dxf>
      <font>
        <b/>
        <sz val="12"/>
        <color indexed="10"/>
        <name val="Calibri"/>
        <scheme val="minor"/>
      </font>
      <numFmt numFmtId="21" formatCode="dd\-mmm"/>
      <fill>
        <patternFill patternType="solid">
          <bgColor theme="9" tint="0.59999389629810485"/>
        </patternFill>
      </fill>
      <alignment wrapText="1"/>
      <border outline="0">
        <right style="thin">
          <color indexed="64"/>
        </right>
        <top style="thin">
          <color indexed="64"/>
        </top>
      </border>
    </dxf>
  </rfmt>
  <rfmt sheetId="2" sqref="G1937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37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37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38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493" sId="2" odxf="1" dxf="1">
    <nc r="B1938" t="inlineStr">
      <is>
        <t>SCE Caramel C3 S/Verg FUT/0321</t>
      </is>
    </nc>
    <odxf>
      <font>
        <name val="MS Sans Serif"/>
      </font>
      <fill>
        <patternFill patternType="none">
          <bgColor indexed="65"/>
        </patternFill>
      </fill>
      <alignment wrapText="0"/>
      <border outline="0">
        <left/>
        <top/>
        <bottom/>
      </border>
    </odxf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5494" sId="2" odxf="1" dxf="1">
    <nc r="C1938">
      <v>3301906</v>
    </nc>
    <o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  <bottom/>
      </border>
    </odxf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5495" sId="2" odxf="1" dxf="1">
    <nc r="D1938">
      <v>22000394</v>
    </nc>
    <o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  <bottom/>
      </border>
    </odxf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5496" sId="2" odxf="1" dxf="1">
    <nc r="E1938">
      <v>1600</v>
    </nc>
    <odxf>
      <font>
        <name val="MS Sans Serif"/>
      </font>
      <fill>
        <patternFill patternType="none">
          <bgColor indexed="65"/>
        </patternFill>
      </fill>
      <alignment wrapText="0"/>
      <border outline="0">
        <top/>
        <bottom/>
      </border>
    </odxf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938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38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38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38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39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39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2" sqref="C1939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top style="thin">
          <color indexed="64"/>
        </top>
        <bottom style="thin">
          <color indexed="64"/>
        </bottom>
      </border>
    </dxf>
  </rfmt>
  <rcc rId="5497" sId="2" odxf="1" dxf="1">
    <nc r="D1939" t="inlineStr">
      <is>
        <t>jeudi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/>
      <border outline="0">
        <top/>
        <bottom/>
      </border>
    </odxf>
    <ndxf>
      <font>
        <b/>
        <sz val="24"/>
        <color auto="1"/>
        <name val="MS Sans Serif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top style="thin">
          <color indexed="64"/>
        </top>
        <bottom style="thin">
          <color indexed="64"/>
        </bottom>
      </border>
    </ndxf>
  </rcc>
  <rfmt sheetId="2" sqref="E1939" start="0" length="0">
    <dxf>
      <font>
        <sz val="12"/>
        <name val="MS Sans Serif"/>
      </font>
      <fill>
        <patternFill patternType="solid">
          <bgColor theme="0"/>
        </patternFill>
      </fill>
      <border outline="0">
        <top style="thin">
          <color indexed="64"/>
        </top>
        <bottom style="thin">
          <color indexed="64"/>
        </bottom>
      </border>
    </dxf>
  </rfmt>
  <rfmt sheetId="2" sqref="F1939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498" sId="2" odxf="1" dxf="1" numFmtId="23">
    <nc r="G1939">
      <v>43699.385416666664</v>
    </nc>
    <odxf>
      <font>
        <name val="MS Sans Serif"/>
      </font>
      <numFmt numFmtId="0" formatCode="General"/>
      <fill>
        <patternFill patternType="none">
          <bgColor indexed="65"/>
        </patternFill>
      </fill>
      <border outline="0">
        <left/>
        <right/>
        <bottom/>
      </border>
    </odxf>
    <n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fmt sheetId="2" sqref="H193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39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40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940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940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cc rId="5499" sId="2" odxf="1" dxf="1">
    <nc r="D1940" t="inlineStr">
      <is>
        <t>jeudi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/>
      <border outline="0">
        <bottom/>
      </border>
    </odxf>
    <ndxf>
      <font>
        <b/>
        <sz val="12"/>
        <color auto="1"/>
        <name val="MS Sans Serif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ndxf>
  </rcc>
  <rfmt sheetId="2" sqref="E1940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940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940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4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40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41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500" sId="2" odxf="1" dxf="1">
    <nc r="B1941" t="inlineStr">
      <is>
        <t>Enrob Batonnet KITKAT</t>
      </is>
    </nc>
    <odxf>
      <font>
        <name val="MS Sans Serif"/>
      </font>
      <fill>
        <patternFill patternType="none">
          <bgColor indexed="65"/>
        </patternFill>
      </fill>
      <alignment wrapText="0"/>
      <border outline="0">
        <left/>
        <top/>
        <bottom/>
      </border>
    </odxf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5501" sId="2" odxf="1" dxf="1">
    <nc r="C1941">
      <v>3139260</v>
    </nc>
    <o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  <bottom/>
      </border>
    </odxf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5502" sId="2" odxf="1" dxf="1">
    <nc r="D1941">
      <v>22000475</v>
    </nc>
    <o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  <bottom/>
      </border>
    </odxf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5503" sId="2" odxf="1" dxf="1">
    <nc r="E1941">
      <v>1000</v>
    </nc>
    <odxf>
      <font>
        <name val="MS Sans Serif"/>
      </font>
      <fill>
        <patternFill patternType="none">
          <bgColor indexed="65"/>
        </patternFill>
      </fill>
      <alignment wrapText="0"/>
      <border outline="0">
        <top/>
        <bottom/>
      </border>
    </odxf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941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41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504" sId="2" odxf="1" dxf="1">
    <nc r="H1941" t="inlineStr">
      <is>
        <t>démarrage 11H le 22.08.2019 [GLACIER]</t>
      </is>
    </nc>
    <odxf>
      <numFmt numFmtId="0" formatCode="General"/>
      <border outline="0">
        <left/>
        <right/>
        <top/>
        <bottom/>
      </border>
    </odxf>
    <n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I1941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42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505" sId="2" odxf="1" dxf="1">
    <nc r="B1942" t="inlineStr">
      <is>
        <t>Enrob Batonnet KITKAT</t>
      </is>
    </nc>
    <odxf>
      <font>
        <name val="MS Sans Serif"/>
      </font>
      <fill>
        <patternFill patternType="none">
          <bgColor indexed="65"/>
        </patternFill>
      </fill>
      <alignment wrapText="0"/>
      <border outline="0">
        <left/>
        <top/>
        <bottom/>
      </border>
    </odxf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5506" sId="2" odxf="1" dxf="1">
    <nc r="C1942">
      <v>3139262</v>
    </nc>
    <o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  <bottom/>
      </border>
    </odxf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5507" sId="2" odxf="1" dxf="1">
    <nc r="D1942">
      <v>22000475</v>
    </nc>
    <o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  <bottom/>
      </border>
    </odxf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5508" sId="2" odxf="1" dxf="1">
    <nc r="E1942">
      <v>1000</v>
    </nc>
    <odxf>
      <font>
        <name val="MS Sans Serif"/>
      </font>
      <fill>
        <patternFill patternType="none">
          <bgColor indexed="65"/>
        </patternFill>
      </fill>
      <alignment wrapText="0"/>
      <border outline="0">
        <top/>
        <bottom/>
      </border>
    </odxf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942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42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509" sId="2" odxf="1" dxf="1">
    <nc r="H1942" t="inlineStr">
      <is>
        <t>[GLACIER]</t>
      </is>
    </nc>
    <odxf>
      <numFmt numFmtId="0" formatCode="General"/>
      <border outline="0">
        <left/>
        <right/>
        <top/>
        <bottom/>
      </border>
    </odxf>
    <n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I1942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43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510" sId="2" odxf="1" dxf="1">
    <nc r="B1943" t="inlineStr">
      <is>
        <t>Enrob Batonnet KITKAT</t>
      </is>
    </nc>
    <odxf>
      <font>
        <name val="MS Sans Serif"/>
      </font>
      <fill>
        <patternFill patternType="none">
          <bgColor indexed="65"/>
        </patternFill>
      </fill>
      <alignment wrapText="0"/>
      <border outline="0">
        <left/>
        <top/>
        <bottom/>
      </border>
    </odxf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5511" sId="2" odxf="1" dxf="1">
    <nc r="C1943">
      <v>3139328</v>
    </nc>
    <o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  <bottom/>
      </border>
    </odxf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5512" sId="2" odxf="1" dxf="1">
    <nc r="D1943">
      <v>22000475</v>
    </nc>
    <o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  <bottom/>
      </border>
    </odxf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5513" sId="2" odxf="1" dxf="1">
    <nc r="E1943">
      <v>1000</v>
    </nc>
    <odxf>
      <font>
        <name val="MS Sans Serif"/>
      </font>
      <fill>
        <patternFill patternType="none">
          <bgColor indexed="65"/>
        </patternFill>
      </fill>
      <alignment wrapText="0"/>
      <border outline="0">
        <top/>
        <bottom/>
      </border>
    </odxf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943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43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514" sId="2" odxf="1" dxf="1">
    <nc r="H1943" t="inlineStr">
      <is>
        <t>[GLACIER]</t>
      </is>
    </nc>
    <odxf>
      <numFmt numFmtId="0" formatCode="General"/>
      <border outline="0">
        <left/>
        <right/>
        <top/>
        <bottom/>
      </border>
    </odxf>
    <n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I1943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44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44" start="0" length="0">
    <dxf>
      <font>
        <b/>
        <sz val="12"/>
        <color rgb="FFFF0000"/>
        <name val="MS Sans Serif"/>
      </font>
      <fill>
        <patternFill patternType="solid">
          <bgColor theme="4" tint="0.59999389629810485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2" sqref="C1944" start="0" length="0">
    <dxf>
      <font>
        <sz val="12"/>
        <color rgb="FF000000"/>
        <name val="Verdana"/>
        <family val="2"/>
        <scheme val="none"/>
      </font>
      <fill>
        <patternFill patternType="solid">
          <bgColor theme="4" tint="0.59999389629810485"/>
        </patternFill>
      </fill>
      <alignment horizontal="center" vertical="center" wrapText="1"/>
      <border outline="0">
        <top style="thin">
          <color indexed="64"/>
        </top>
      </border>
    </dxf>
  </rfmt>
  <rcc rId="5515" sId="2" odxf="1" dxf="1">
    <nc r="D1944" t="inlineStr">
      <is>
        <t>NEP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</border>
    </odxf>
    <ndxf>
      <font>
        <b/>
        <sz val="12"/>
        <color rgb="FFFF0000"/>
        <name val="Verdana"/>
        <family val="2"/>
        <scheme val="none"/>
      </font>
      <fill>
        <patternFill patternType="solid">
          <bgColor theme="4" tint="0.59999389629810485"/>
        </patternFill>
      </fill>
      <alignment horizontal="center" vertical="center" wrapText="1"/>
      <border outline="0">
        <top style="thin">
          <color indexed="64"/>
        </top>
      </border>
    </ndxf>
  </rcc>
  <rfmt sheetId="2" sqref="E1944" start="0" length="0">
    <dxf>
      <font>
        <sz val="12"/>
        <color rgb="FF000000"/>
        <name val="Verdana"/>
      </font>
      <fill>
        <patternFill patternType="solid">
          <bgColor theme="4" tint="0.59999389629810485"/>
        </patternFill>
      </fill>
      <alignment wrapText="1"/>
      <border outline="0">
        <top style="thin">
          <color indexed="64"/>
        </top>
      </border>
    </dxf>
  </rfmt>
  <rfmt sheetId="2" sqref="F1944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4" tint="0.59999389629810485"/>
        </patternFill>
      </fill>
      <alignment wrapText="1"/>
      <border outline="0">
        <right style="thin">
          <color indexed="64"/>
        </right>
        <top style="thin">
          <color indexed="64"/>
        </top>
      </border>
    </dxf>
  </rfmt>
  <rcc rId="5516" sId="2" odxf="1" dxf="1">
    <nc r="G1944">
      <f>IFERROR(IF(ISERROR(SEARCH("dfgg",$B1943)),IF(H1944="",G1943+ROUNDUP(VLOOKUP(D1944,Feuil2!$B$2:$C$251,2,FALSE)*6,0)/6/24,G1943+ROUNDUP(VLOOKUP(D1944,Feuil2!$B$2:$C$251,2,FALSE)*6,0)/6/24+$I$1),G1943+(11/12/24)),"")</f>
    </nc>
    <odxf>
      <font>
        <b val="0"/>
        <name val="MS Sans Serif"/>
      </font>
      <numFmt numFmtId="0" formatCode="General"/>
      <border outline="0">
        <left/>
        <right/>
        <top/>
        <bottom/>
      </border>
    </odxf>
    <n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H194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44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45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517" sId="2" odxf="1" dxf="1">
    <nc r="B1945" t="inlineStr">
      <is>
        <t>SCE Mang-Passion C10 PALL/0359</t>
      </is>
    </nc>
    <odxf>
      <font>
        <name val="MS Sans Serif"/>
      </font>
      <fill>
        <patternFill patternType="none">
          <bgColor indexed="65"/>
        </patternFill>
      </fill>
      <alignment wrapText="0"/>
      <border outline="0">
        <left/>
        <top/>
        <bottom/>
      </border>
    </odxf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5518" sId="2" odxf="1" dxf="1">
    <nc r="C1945">
      <v>3387666</v>
    </nc>
    <o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  <bottom/>
      </border>
    </odxf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5519" sId="2" odxf="1" dxf="1">
    <nc r="D1945">
      <v>22000378</v>
    </nc>
    <o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  <bottom/>
      </border>
    </odxf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5520" sId="2" odxf="1" dxf="1">
    <nc r="E1945">
      <v>1050</v>
    </nc>
    <odxf>
      <font>
        <name val="MS Sans Serif"/>
      </font>
      <fill>
        <patternFill patternType="none">
          <bgColor indexed="65"/>
        </patternFill>
      </fill>
      <alignment wrapText="0"/>
      <border outline="0">
        <top/>
        <bottom/>
      </border>
    </odxf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945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521" sId="2" odxf="1" dxf="1">
    <nc r="G1945">
      <f>IFERROR(IF(ISERROR(SEARCH("dfgg",$B1944)),IF(H1945="",G1944+ROUNDUP(VLOOKUP(D1945,Feuil2!$B$2:$C$251,2,FALSE)*6,0)/6/24,G1944+ROUNDUP(VLOOKUP(D1945,Feuil2!$B$2:$C$251,2,FALSE)*6,0)/6/24+$I$1),G1944+(11/12/24)),"")</f>
    </nc>
    <odxf>
      <font>
        <b val="0"/>
        <name val="MS Sans Serif"/>
      </font>
      <numFmt numFmtId="0" formatCode="General"/>
      <border outline="0">
        <left/>
        <right/>
        <top/>
        <bottom/>
      </border>
    </odxf>
    <n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H1945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45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46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946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946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cc rId="5522" sId="2" odxf="1" dxf="1">
    <nc r="D1946" t="inlineStr">
      <is>
        <t>vendredi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/>
      <border outline="0">
        <bottom/>
      </border>
    </odxf>
    <ndxf>
      <font>
        <b/>
        <sz val="12"/>
        <color auto="1"/>
        <name val="MS Sans Serif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ndxf>
  </rcc>
  <rfmt sheetId="2" sqref="E1946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946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cc rId="5523" sId="2" odxf="1" dxf="1" numFmtId="23">
    <nc r="G1946">
      <v>43700.260416666664</v>
    </nc>
    <odxf>
      <font>
        <name val="MS Sans Serif"/>
      </font>
      <numFmt numFmtId="0" formatCode="General"/>
      <fill>
        <patternFill patternType="none">
          <bgColor indexed="65"/>
        </patternFill>
      </fill>
      <border outline="0">
        <left/>
        <right/>
        <bottom/>
      </border>
    </odxf>
    <n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fmt sheetId="2" sqref="H194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46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47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524" sId="2" odxf="1" dxf="1">
    <nc r="B1947" t="inlineStr">
      <is>
        <t>Enrob Buche Fruits Rouges PALL</t>
      </is>
    </nc>
    <odxf>
      <font>
        <name val="MS Sans Serif"/>
      </font>
      <fill>
        <patternFill patternType="none">
          <bgColor indexed="65"/>
        </patternFill>
      </fill>
      <alignment wrapText="0"/>
      <border outline="0">
        <left/>
        <top/>
        <bottom/>
      </border>
    </odxf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5525" sId="2" odxf="1" dxf="1">
    <nc r="C1947">
      <v>3301903</v>
    </nc>
    <o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  <bottom/>
      </border>
    </odxf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5526" sId="2" odxf="1" dxf="1">
    <nc r="D1947">
      <v>22000072</v>
    </nc>
    <o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  <bottom/>
      </border>
    </odxf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5527" sId="2" odxf="1" dxf="1">
    <nc r="E1947">
      <v>1100</v>
    </nc>
    <odxf>
      <font>
        <name val="MS Sans Serif"/>
      </font>
      <fill>
        <patternFill patternType="none">
          <bgColor indexed="65"/>
        </patternFill>
      </fill>
      <alignment wrapText="0"/>
      <border outline="0">
        <top/>
        <bottom/>
      </border>
    </odxf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947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528" sId="2" odxf="1" dxf="1">
    <nc r="G1947">
      <f>IFERROR(IF(ISERROR(SEARCH("dfgg",$B1946)),IF(H1947="",G1946+ROUNDUP(VLOOKUP(D1947,Feuil2!$B$2:$C$251,2,FALSE)*6,0)/6/24,G1946+ROUNDUP(VLOOKUP(D1947,Feuil2!$B$2:$C$251,2,FALSE)*6,0)/6/24+$I$1),G1946+(11/12/24)),"")</f>
    </nc>
    <odxf>
      <font>
        <b val="0"/>
        <name val="MS Sans Serif"/>
      </font>
      <numFmt numFmtId="0" formatCode="General"/>
      <border outline="0">
        <left/>
        <right/>
        <top/>
        <bottom/>
      </border>
    </odxf>
    <n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H1947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47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48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529" sId="2" odxf="1" dxf="1">
    <nc r="B1948" t="inlineStr">
      <is>
        <t>Enrob Buche Fruits Rouges PALL</t>
      </is>
    </nc>
    <odxf>
      <font>
        <name val="MS Sans Serif"/>
      </font>
      <fill>
        <patternFill patternType="none">
          <bgColor indexed="65"/>
        </patternFill>
      </fill>
      <alignment wrapText="0"/>
      <border outline="0">
        <left/>
        <top/>
        <bottom/>
      </border>
    </odxf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5530" sId="2" odxf="1" dxf="1">
    <nc r="C1948">
      <v>3301904</v>
    </nc>
    <o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  <bottom/>
      </border>
    </odxf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5531" sId="2" odxf="1" dxf="1">
    <nc r="D1948">
      <v>22000072</v>
    </nc>
    <o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  <bottom/>
      </border>
    </odxf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5532" sId="2" odxf="1" dxf="1">
    <nc r="E1948">
      <v>1100</v>
    </nc>
    <odxf>
      <font>
        <name val="MS Sans Serif"/>
      </font>
      <fill>
        <patternFill patternType="none">
          <bgColor indexed="65"/>
        </patternFill>
      </fill>
      <alignment wrapText="0"/>
      <border outline="0">
        <top/>
        <bottom/>
      </border>
    </odxf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948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533" sId="2" odxf="1" dxf="1">
    <nc r="G1948">
      <f>IFERROR(IF(ISERROR(SEARCH("dfgg",$B1947)),IF(H1948="",G1947+ROUNDUP(VLOOKUP(D1948,Feuil2!$B$2:$C$251,2,FALSE)*6,0)/6/24,G1947+ROUNDUP(VLOOKUP(D1948,Feuil2!$B$2:$C$251,2,FALSE)*6,0)/6/24+$I$1),G1947+(11/12/24)),"")</f>
    </nc>
    <odxf>
      <font>
        <b val="0"/>
        <name val="MS Sans Serif"/>
      </font>
      <numFmt numFmtId="0" formatCode="General"/>
      <border outline="0">
        <left/>
        <right/>
        <top/>
        <bottom/>
      </border>
    </odxf>
    <n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H1948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48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49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49" start="0" length="0">
    <dxf>
      <font>
        <b/>
        <sz val="12"/>
        <color rgb="FFFF0000"/>
        <name val="MS Sans Serif"/>
      </font>
      <fill>
        <patternFill patternType="solid">
          <bgColor theme="4" tint="0.59999389629810485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2" sqref="C1949" start="0" length="0">
    <dxf>
      <font>
        <sz val="12"/>
        <color rgb="FF000000"/>
        <name val="Verdana"/>
        <family val="2"/>
        <scheme val="none"/>
      </font>
      <fill>
        <patternFill patternType="solid">
          <bgColor theme="4" tint="0.59999389629810485"/>
        </patternFill>
      </fill>
      <alignment horizontal="center" vertical="center" wrapText="1"/>
      <border outline="0">
        <top style="thin">
          <color indexed="64"/>
        </top>
      </border>
    </dxf>
  </rfmt>
  <rcc rId="5534" sId="2" odxf="1" dxf="1">
    <nc r="D1949" t="inlineStr">
      <is>
        <t>NEP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</border>
    </odxf>
    <ndxf>
      <font>
        <b/>
        <sz val="12"/>
        <color rgb="FFFF0000"/>
        <name val="Verdana"/>
        <family val="2"/>
        <scheme val="none"/>
      </font>
      <fill>
        <patternFill patternType="solid">
          <bgColor theme="4" tint="0.59999389629810485"/>
        </patternFill>
      </fill>
      <alignment horizontal="center" vertical="center" wrapText="1"/>
      <border outline="0">
        <top style="thin">
          <color indexed="64"/>
        </top>
      </border>
    </ndxf>
  </rcc>
  <rfmt sheetId="2" sqref="E1949" start="0" length="0">
    <dxf>
      <font>
        <sz val="12"/>
        <color rgb="FF000000"/>
        <name val="Verdana"/>
      </font>
      <fill>
        <patternFill patternType="solid">
          <bgColor theme="4" tint="0.59999389629810485"/>
        </patternFill>
      </fill>
      <alignment wrapText="1"/>
      <border outline="0">
        <top style="thin">
          <color indexed="64"/>
        </top>
      </border>
    </dxf>
  </rfmt>
  <rfmt sheetId="2" sqref="F1949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4" tint="0.59999389629810485"/>
        </patternFill>
      </fill>
      <alignment wrapText="1"/>
      <border outline="0">
        <right style="thin">
          <color indexed="64"/>
        </right>
        <top style="thin">
          <color indexed="64"/>
        </top>
      </border>
    </dxf>
  </rfmt>
  <rcc rId="5535" sId="2" odxf="1" dxf="1">
    <nc r="G1949">
      <f>IFERROR(IF(ISERROR(SEARCH("dfgg",$B1948)),IF(H1949="",G1948+ROUNDUP(VLOOKUP(D1949,Feuil2!$B$2:$C$251,2,FALSE)*6,0)/6/24,G1948+ROUNDUP(VLOOKUP(D1949,Feuil2!$B$2:$C$251,2,FALSE)*6,0)/6/24+$I$1),G1948+(11/12/24)),"")</f>
    </nc>
    <odxf>
      <font>
        <b val="0"/>
        <name val="MS Sans Serif"/>
      </font>
      <numFmt numFmtId="0" formatCode="General"/>
      <border outline="0">
        <left/>
        <right/>
        <top/>
        <bottom/>
      </border>
    </odxf>
    <n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H194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49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50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536" sId="2" odxf="1" dxf="1">
    <nc r="B1950" t="inlineStr">
      <is>
        <t>Enrob Batonnet KITKAT</t>
      </is>
    </nc>
    <odxf>
      <font>
        <name val="MS Sans Serif"/>
      </font>
      <fill>
        <patternFill patternType="none">
          <bgColor indexed="65"/>
        </patternFill>
      </fill>
      <alignment wrapText="0"/>
      <border outline="0">
        <left/>
        <top/>
        <bottom/>
      </border>
    </odxf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5537" sId="2" odxf="1" dxf="1">
    <nc r="C1950">
      <v>3313745</v>
    </nc>
    <o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  <bottom/>
      </border>
    </odxf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5538" sId="2" odxf="1" dxf="1">
    <nc r="D1950">
      <v>22000475</v>
    </nc>
    <o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  <bottom/>
      </border>
    </odxf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5539" sId="2" odxf="1" dxf="1">
    <nc r="E1950">
      <v>1000</v>
    </nc>
    <odxf>
      <font>
        <name val="MS Sans Serif"/>
      </font>
      <fill>
        <patternFill patternType="none">
          <bgColor indexed="65"/>
        </patternFill>
      </fill>
      <alignment wrapText="0"/>
      <border outline="0">
        <top/>
        <bottom/>
      </border>
    </odxf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950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540" sId="2" odxf="1" dxf="1">
    <nc r="G1950">
      <f>IFERROR(IF(ISERROR(SEARCH("dfgg",$B1949)),IF(H1950="",G1949+ROUNDUP(VLOOKUP(D1950,Feuil2!$B$2:$C$251,2,FALSE)*6,0)/6/24,G1949+ROUNDUP(VLOOKUP(D1950,Feuil2!$B$2:$C$251,2,FALSE)*6,0)/6/24+$I$1),G1949+(11/12/24)),"")</f>
    </nc>
    <odxf>
      <font>
        <b val="0"/>
        <name val="MS Sans Serif"/>
      </font>
      <numFmt numFmtId="0" formatCode="General"/>
      <border outline="0">
        <left/>
        <right/>
        <top/>
        <bottom/>
      </border>
    </odxf>
    <n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41" sId="2" odxf="1" dxf="1">
    <nc r="H1950" t="inlineStr">
      <is>
        <t>à voir demain si pas de kitkat faire sauces  caramel 22000048</t>
      </is>
    </nc>
    <odxf>
      <numFmt numFmtId="0" formatCode="General"/>
      <border outline="0">
        <left/>
        <right/>
        <top/>
        <bottom/>
      </border>
    </odxf>
    <n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I1950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51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51" start="0" length="0">
    <dxf>
      <font>
        <b/>
        <sz val="12"/>
        <color rgb="FFFF0000"/>
        <name val="MS Sans Serif"/>
      </font>
      <fill>
        <patternFill patternType="solid">
          <bgColor theme="4" tint="0.59999389629810485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2" sqref="C1951" start="0" length="0">
    <dxf>
      <font>
        <sz val="12"/>
        <color rgb="FF000000"/>
        <name val="Verdana"/>
        <family val="2"/>
        <scheme val="none"/>
      </font>
      <fill>
        <patternFill patternType="solid">
          <bgColor theme="4" tint="0.59999389629810485"/>
        </patternFill>
      </fill>
      <alignment horizontal="center" vertical="center" wrapText="1"/>
      <border outline="0">
        <top style="thin">
          <color indexed="64"/>
        </top>
      </border>
    </dxf>
  </rfmt>
  <rcc rId="5542" sId="2" odxf="1" dxf="1">
    <nc r="D1951" t="inlineStr">
      <is>
        <t>NEP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</border>
    </odxf>
    <ndxf>
      <font>
        <b/>
        <sz val="12"/>
        <color rgb="FFFF0000"/>
        <name val="Verdana"/>
        <family val="2"/>
        <scheme val="none"/>
      </font>
      <fill>
        <patternFill patternType="solid">
          <bgColor theme="4" tint="0.59999389629810485"/>
        </patternFill>
      </fill>
      <alignment horizontal="center" vertical="center" wrapText="1"/>
      <border outline="0">
        <top style="thin">
          <color indexed="64"/>
        </top>
      </border>
    </ndxf>
  </rcc>
  <rfmt sheetId="2" sqref="E1951" start="0" length="0">
    <dxf>
      <font>
        <sz val="12"/>
        <color rgb="FF000000"/>
        <name val="Verdana"/>
      </font>
      <fill>
        <patternFill patternType="solid">
          <bgColor theme="4" tint="0.59999389629810485"/>
        </patternFill>
      </fill>
      <alignment wrapText="1"/>
      <border outline="0">
        <top style="thin">
          <color indexed="64"/>
        </top>
      </border>
    </dxf>
  </rfmt>
  <rfmt sheetId="2" sqref="F1951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4" tint="0.59999389629810485"/>
        </patternFill>
      </fill>
      <alignment wrapText="1"/>
      <border outline="0">
        <right style="thin">
          <color indexed="64"/>
        </right>
        <top style="thin">
          <color indexed="64"/>
        </top>
      </border>
    </dxf>
  </rfmt>
  <rcc rId="5543" sId="2" odxf="1" dxf="1">
    <nc r="G1951">
      <f>IFERROR(IF(ISERROR(SEARCH("dfgg",$B1950)),IF(H1951="",G1950+ROUNDUP(VLOOKUP(D1951,Feuil2!$B$2:$C$251,2,FALSE)*6,0)/6/24,G1950+ROUNDUP(VLOOKUP(D1951,Feuil2!$B$2:$C$251,2,FALSE)*6,0)/6/24+$I$1),G1950+(11/12/24)),"")</f>
    </nc>
    <odxf>
      <font>
        <b val="0"/>
        <name val="MS Sans Serif"/>
      </font>
      <numFmt numFmtId="0" formatCode="General"/>
      <border outline="0">
        <left/>
        <right/>
        <top/>
        <bottom/>
      </border>
    </odxf>
    <n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H195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51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52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544" sId="2" odxf="1" dxf="1">
    <nc r="B1952" t="inlineStr">
      <is>
        <t>SCE Gout Caramel C11 PALL/0357</t>
      </is>
    </nc>
    <odxf>
      <font>
        <name val="MS Sans Serif"/>
      </font>
      <fill>
        <patternFill patternType="none">
          <bgColor indexed="65"/>
        </patternFill>
      </fill>
      <alignment wrapText="0"/>
      <border outline="0">
        <left/>
        <top/>
        <bottom/>
      </border>
    </odxf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5545" sId="2" odxf="1" dxf="1">
    <nc r="C1952">
      <v>3420388</v>
    </nc>
    <o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  <bottom/>
      </border>
    </odxf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5546" sId="2" odxf="1" dxf="1">
    <nc r="D1952">
      <v>22000048</v>
    </nc>
    <o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  <bottom/>
      </border>
    </odxf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5547" sId="2" odxf="1" dxf="1">
    <nc r="E1952">
      <v>1600</v>
    </nc>
    <odxf>
      <font>
        <name val="MS Sans Serif"/>
      </font>
      <fill>
        <patternFill patternType="none">
          <bgColor indexed="65"/>
        </patternFill>
      </fill>
      <alignment wrapText="0"/>
      <border outline="0">
        <top/>
        <bottom/>
      </border>
    </odxf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952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548" sId="2" odxf="1" dxf="1">
    <nc r="G1952">
      <f>IFERROR(IF(ISERROR(SEARCH("dfgg",$B1951)),IF(H1952="",G1951+ROUNDUP(VLOOKUP(D1952,Feuil2!$B$2:$C$251,2,FALSE)*6,0)/6/24,G1951+ROUNDUP(VLOOKUP(D1952,Feuil2!$B$2:$C$251,2,FALSE)*6,0)/6/24+$I$1),G1951+(11/12/24)),"")</f>
    </nc>
    <odxf>
      <font>
        <b val="0"/>
        <name val="MS Sans Serif"/>
      </font>
      <numFmt numFmtId="0" formatCode="General"/>
      <border outline="0">
        <left/>
        <right/>
        <top/>
        <bottom/>
      </border>
    </odxf>
    <n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H1952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52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53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549" sId="2" odxf="1" dxf="1">
    <nc r="B1953" t="inlineStr">
      <is>
        <t>SCE Gout Caramel C11 PALL/0357</t>
      </is>
    </nc>
    <odxf>
      <font>
        <name val="MS Sans Serif"/>
      </font>
      <fill>
        <patternFill patternType="none">
          <bgColor indexed="65"/>
        </patternFill>
      </fill>
      <alignment wrapText="0"/>
      <border outline="0">
        <left/>
        <top/>
        <bottom/>
      </border>
    </odxf>
    <ndxf>
      <font>
        <sz val="12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5550" sId="2" odxf="1" dxf="1">
    <nc r="C1953">
      <v>3420452</v>
    </nc>
    <o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  <bottom/>
      </border>
    </odxf>
    <n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5551" sId="2" odxf="1" dxf="1">
    <nc r="D1953">
      <v>22000048</v>
    </nc>
    <o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  <bottom/>
      </border>
    </odxf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ndxf>
  </rcc>
  <rcc rId="5552" sId="2" odxf="1" dxf="1">
    <nc r="E1953">
      <v>1600</v>
    </nc>
    <odxf>
      <font>
        <name val="MS Sans Serif"/>
      </font>
      <fill>
        <patternFill patternType="none">
          <bgColor indexed="65"/>
        </patternFill>
      </fill>
      <alignment wrapText="0"/>
      <border outline="0">
        <top/>
        <bottom/>
      </border>
    </odxf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top style="thin">
          <color indexed="64"/>
        </top>
        <bottom style="thin">
          <color indexed="64"/>
        </bottom>
      </border>
    </ndxf>
  </rcc>
  <rfmt sheetId="2" sqref="F1953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553" sId="2" odxf="1" dxf="1">
    <nc r="G1953">
      <f>IFERROR(IF(ISERROR(SEARCH("dfgg",$B1952)),IF(H1953="",G1952+ROUNDUP(VLOOKUP(D1953,Feuil2!$B$2:$C$251,2,FALSE)*6,0)/6/24,G1952+ROUNDUP(VLOOKUP(D1953,Feuil2!$B$2:$C$251,2,FALSE)*6,0)/6/24+$I$1),G1952+(11/12/24)),"")</f>
    </nc>
    <odxf>
      <font>
        <b val="0"/>
        <name val="MS Sans Serif"/>
      </font>
      <numFmt numFmtId="0" formatCode="General"/>
      <border outline="0">
        <left/>
        <right/>
        <top/>
        <bottom/>
      </border>
    </odxf>
    <n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H1953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53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554" sId="2">
    <nc r="C1914">
      <v>38</v>
    </nc>
  </rcc>
  <rcc rId="5555" sId="2">
    <nc r="D1917">
      <v>22000477</v>
    </nc>
  </rcc>
  <rcc rId="5556" sId="2" odxf="1" dxf="1">
    <nc r="D1918">
      <v>22000477</v>
    </nc>
    <ndxf>
      <border outline="0">
        <bottom style="thin">
          <color indexed="64"/>
        </bottom>
      </border>
    </ndxf>
  </rcc>
  <rcc rId="5557" sId="2" odxf="1" dxf="1">
    <nc r="D1919">
      <v>22000477</v>
    </nc>
    <n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ndxf>
  </rcc>
  <rcc rId="5558" sId="2">
    <nc r="D1920">
      <v>22000477</v>
    </nc>
  </rcc>
  <rcc rId="5559" sId="2">
    <nc r="E1917">
      <v>1500</v>
    </nc>
  </rcc>
  <rcc rId="5560" sId="2" odxf="1" dxf="1">
    <nc r="E1918">
      <v>1500</v>
    </nc>
    <ndxf>
      <border outline="0">
        <bottom style="thin">
          <color indexed="64"/>
        </bottom>
      </border>
    </ndxf>
  </rcc>
  <rcc rId="5561" sId="2" odxf="1" dxf="1">
    <nc r="E1919">
      <v>1500</v>
    </nc>
    <n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ndxf>
  </rcc>
  <rcc rId="5562" sId="2">
    <nc r="E1920">
      <v>1500</v>
    </nc>
  </rcc>
  <rfmt sheetId="2" sqref="C1919" start="0" length="0">
    <dxf>
      <font>
        <b val="0"/>
        <sz val="12"/>
        <color rgb="FF000000"/>
        <name val="Verdana"/>
      </font>
      <fill>
        <patternFill>
          <bgColor rgb="FFFFC000"/>
        </patternFill>
      </fill>
    </dxf>
  </rfmt>
  <rfmt sheetId="2" sqref="C1920" start="0" length="0">
    <dxf>
      <border outline="0">
        <bottom/>
      </border>
    </dxf>
  </rfmt>
  <rcc rId="5563" sId="2" odxf="1" dxf="1">
    <nc r="C1917">
      <v>3420810</v>
    </nc>
    <n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  <bottom/>
      </border>
    </ndxf>
  </rcc>
  <rcc rId="5564" sId="2" odxf="1" dxf="1">
    <nc r="C1918">
      <v>3420811</v>
    </nc>
    <n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</border>
    </ndxf>
  </rcc>
  <rcc rId="5565" sId="2" odxf="1" dxf="1">
    <nc r="C1919">
      <v>3420813</v>
    </nc>
    <n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</border>
    </ndxf>
  </rcc>
  <rcc rId="5566" sId="2" odxf="1" dxf="1">
    <nc r="C1920">
      <v>3420814</v>
    </nc>
    <n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</border>
    </ndxf>
  </rcc>
  <rfmt sheetId="2" sqref="C1917:C1920" start="0" length="2147483647">
    <dxf>
      <font>
        <name val="Verdana"/>
      </font>
    </dxf>
  </rfmt>
  <rfmt sheetId="2" sqref="C1917:C1920" start="0" length="2147483647">
    <dxf>
      <font>
        <sz val="12"/>
      </font>
    </dxf>
  </rfmt>
  <rfmt sheetId="2" sqref="C1917:C1920">
    <dxf>
      <fill>
        <patternFill patternType="solid">
          <bgColor theme="7"/>
        </patternFill>
      </fill>
    </dxf>
  </rfmt>
  <rcc rId="5567" sId="2" odxf="1" dxf="1">
    <nc r="B1917" t="inlineStr">
      <is>
        <t>SCE Fruit Rouges C3 PALL/35348</t>
      </is>
    </nc>
    <ndxf>
      <font>
        <sz val="10"/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top" wrapText="0"/>
      <border outline="0">
        <left/>
        <top/>
        <bottom/>
      </border>
    </ndxf>
  </rcc>
  <rfmt sheetId="2" sqref="B1917" start="0" length="2147483647">
    <dxf>
      <font>
        <name val="Verdana"/>
      </font>
    </dxf>
  </rfmt>
  <rfmt sheetId="2" sqref="B1917" start="0" length="2147483647">
    <dxf>
      <font>
        <sz val="12"/>
      </font>
    </dxf>
  </rfmt>
  <rfmt sheetId="2" sqref="B1918" start="0" length="0">
    <dxf>
      <numFmt numFmtId="30" formatCode="@"/>
      <fill>
        <patternFill patternType="none">
          <bgColor indexed="65"/>
        </patternFill>
      </fill>
      <alignment horizontal="general" vertical="top" wrapText="0"/>
      <border outline="0">
        <left/>
        <top/>
      </border>
    </dxf>
  </rfmt>
  <rfmt sheetId="2" sqref="B1919" start="0" length="0">
    <dxf>
      <font>
        <b val="0"/>
        <sz val="12"/>
        <color rgb="FFFF0000"/>
        <name val="Verdana"/>
      </font>
      <numFmt numFmtId="30" formatCode="@"/>
      <fill>
        <patternFill patternType="none">
          <bgColor indexed="65"/>
        </patternFill>
      </fill>
      <alignment horizontal="general" vertical="top" wrapText="0"/>
      <border outline="0">
        <left/>
        <top/>
      </border>
    </dxf>
  </rfmt>
  <rfmt sheetId="2" sqref="B1920" start="0" length="0">
    <dxf>
      <numFmt numFmtId="30" formatCode="@"/>
      <fill>
        <patternFill patternType="none">
          <bgColor indexed="65"/>
        </patternFill>
      </fill>
      <alignment horizontal="general" vertical="top" wrapText="0"/>
      <border outline="0">
        <left/>
        <top/>
        <bottom/>
      </border>
    </dxf>
  </rfmt>
  <rcc rId="5568" sId="2">
    <nc r="B1918" t="inlineStr">
      <is>
        <t>SCE Fruit Rouges C3 PALL/35348</t>
      </is>
    </nc>
  </rcc>
  <rcc rId="5569" sId="2">
    <nc r="B1919" t="inlineStr">
      <is>
        <t>SCE Fruit Rouges C3 PALL/35348</t>
      </is>
    </nc>
  </rcc>
  <rcc rId="5570" sId="2">
    <nc r="B1920" t="inlineStr">
      <is>
        <t>SCE Fruit Rouges C3 PALL/35348</t>
      </is>
    </nc>
  </rcc>
  <rm rId="5571" sheetId="2" source="F1918" destination="F1919" sourceSheetId="2">
    <rfmt sheetId="2" sqref="F1919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horizontal="center" vertical="center" wrapText="1"/>
        <border outline="0">
          <right style="thin">
            <color indexed="64"/>
          </right>
          <top style="thin">
            <color indexed="64"/>
          </top>
        </border>
      </dxf>
    </rfmt>
  </rm>
  <rcc rId="5572" sId="2" odxf="1" dxf="1">
    <nc r="H1917" t="inlineStr">
      <is>
        <t>moitié pour VR moitié pour PL</t>
      </is>
    </nc>
    <ndxf>
      <numFmt numFmtId="30" formatCode="@"/>
      <alignment horizontal="general" vertical="top"/>
    </ndxf>
  </rcc>
  <rfmt sheetId="2" sqref="B1917:G1917" start="0" length="0">
    <dxf>
      <border>
        <bottom style="thin">
          <color indexed="64"/>
        </bottom>
      </border>
    </dxf>
  </rfmt>
  <rfmt sheetId="2" sqref="A1918:F1918" start="0" length="0">
    <dxf>
      <border>
        <bottom style="thin">
          <color indexed="64"/>
        </bottom>
      </border>
    </dxf>
  </rfmt>
  <rfmt sheetId="2" sqref="A1919:F1919" start="0" length="0">
    <dxf>
      <border>
        <bottom style="thin">
          <color indexed="64"/>
        </bottom>
      </border>
    </dxf>
  </rfmt>
  <rfmt sheetId="2" sqref="H1917" start="0" length="2147483647">
    <dxf>
      <font>
        <name val="Verdana"/>
      </font>
    </dxf>
  </rfmt>
  <rfmt sheetId="2" sqref="H1917" start="0" length="2147483647">
    <dxf>
      <font>
        <sz val="12"/>
      </font>
    </dxf>
  </rfmt>
  <rfmt sheetId="2" sqref="H1917" start="0" length="2147483647">
    <dxf>
      <font>
        <color rgb="FFFF0000"/>
      </font>
    </dxf>
  </rfmt>
  <rcc rId="5573" sId="2" odxf="1" dxf="1">
    <nc r="B1922" t="inlineStr">
      <is>
        <t>SCE Groseille C7 FUT/0358</t>
      </is>
    </nc>
    <ndxf>
      <font>
        <sz val="10"/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top" wrapText="0"/>
      <border outline="0">
        <left/>
        <top/>
        <bottom/>
      </border>
    </ndxf>
  </rcc>
  <rfmt sheetId="2" sqref="B1922" start="0" length="2147483647">
    <dxf>
      <font>
        <sz val="12"/>
      </font>
    </dxf>
  </rfmt>
  <rfmt sheetId="2" sqref="B1922" start="0" length="2147483647">
    <dxf>
      <font>
        <name val="Verdana"/>
      </font>
    </dxf>
  </rfmt>
  <rfmt sheetId="2" sqref="B1922" start="0" length="0"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</rfmt>
  <rfmt sheetId="2" sqref="C1922" start="0" length="0">
    <dxf>
      <font>
        <sz val="10"/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top" wrapText="0"/>
      <border outline="0">
        <top/>
        <bottom/>
      </border>
    </dxf>
  </rfmt>
  <rfmt sheetId="2" sqref="C1922">
    <dxf>
      <fill>
        <patternFill patternType="solid">
          <bgColor theme="7"/>
        </patternFill>
      </fill>
    </dxf>
  </rfmt>
  <rfmt sheetId="2" sqref="C1922" start="0" length="2147483647">
    <dxf>
      <font>
        <sz val="12"/>
      </font>
    </dxf>
  </rfmt>
  <rcc rId="5574" sId="2">
    <nc r="D1922">
      <v>22000097</v>
    </nc>
  </rcc>
  <rcc rId="5575" sId="2" odxf="1" dxf="1">
    <nc r="C1922">
      <v>3408951</v>
    </nc>
    <ndxf>
      <font>
        <sz val="10"/>
        <color auto="1"/>
        <name val="Arial"/>
        <family val="2"/>
        <scheme val="none"/>
      </font>
      <numFmt numFmtId="0" formatCode="General"/>
      <fill>
        <patternFill patternType="none">
          <bgColor indexed="65"/>
        </patternFill>
      </fill>
    </ndxf>
  </rcc>
  <rfmt sheetId="2" sqref="C1922" start="0" length="2147483647">
    <dxf>
      <font>
        <sz val="12"/>
      </font>
    </dxf>
  </rfmt>
  <rfmt sheetId="2" sqref="C1922">
    <dxf>
      <fill>
        <patternFill patternType="solid">
          <bgColor theme="7"/>
        </patternFill>
      </fill>
    </dxf>
  </rfmt>
  <rfmt sheetId="2" sqref="C1922" start="0" length="2147483647">
    <dxf>
      <font>
        <name val="Verdana"/>
      </font>
    </dxf>
  </rfmt>
  <rcc rId="5576" sId="2">
    <nc r="E1922">
      <v>600</v>
    </nc>
  </rcc>
  <rfmt sheetId="2" sqref="B1922:F1922" start="0" length="0">
    <dxf>
      <border>
        <top style="thin">
          <color indexed="64"/>
        </top>
      </border>
    </dxf>
  </rfmt>
  <rfmt sheetId="2" sqref="B1922:F1922" start="0" length="0">
    <dxf>
      <border>
        <bottom style="thin">
          <color indexed="64"/>
        </bottom>
      </border>
    </dxf>
  </rfmt>
  <rrc rId="5577" sId="2" ref="A1924:XFD1924" action="deleteRow">
    <undo index="45" exp="ref" v="1" dr="G1924" r="G1925" sId="2"/>
    <undo index="25" exp="ref" v="1" dr="G1924" r="G1925" sId="2"/>
    <undo index="9" exp="ref" v="1" dr="G1924" r="G1925" sId="2"/>
    <undo index="1" exp="ref" v="1" dr="$B1924" r="G1925" sId="2"/>
    <undo index="65535" exp="area" ref3D="1" dr="$F$1:$F$1048576" dn="Z_F75A0FC8_0A1B_4DE0_9A32_5143F6752B3E_.wvu.Cols" sId="2"/>
    <rfmt sheetId="2" xfDxf="1" sqref="A1924:XFD1924" start="0" length="0">
      <dxf>
        <alignment horizontal="center" vertical="center"/>
      </dxf>
    </rfmt>
    <rfmt sheetId="2" sqref="A192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924" start="0" length="0">
      <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924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cc rId="0" sId="2" dxf="1">
      <nc r="D1924" t="inlineStr">
        <is>
          <t>RINÇAGE</t>
        </is>
      </nc>
      <n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ndxf>
    </rcc>
    <rfmt sheetId="2" sqref="E1924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924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924">
        <f>IFERROR(IF(ISERROR(SEARCH("dfgg",$B1923)),IF(H1924="",G1923+ROUNDUP(VLOOKUP(D1924,Feuil2!$B$2:$C$251,2,FALSE)*6,0)/6/24,G1923+ROUNDUP(VLOOKUP(D1924,Feuil2!$B$2:$C$251,2,FALSE)*6,0)/6/24+$I$1),G1923+(11/12/24)),"")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92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2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578" sId="2" ref="A1925:XFD1925" action="deleteRow">
    <undo index="45" exp="ref" v="1" dr="G1925" r="G1926" sId="2"/>
    <undo index="25" exp="ref" v="1" dr="G1925" r="G1926" sId="2"/>
    <undo index="9" exp="ref" v="1" dr="G1925" r="G1926" sId="2"/>
    <undo index="1" exp="ref" v="1" dr="$B1925" r="G1926" sId="2"/>
    <undo index="65535" exp="area" ref3D="1" dr="$F$1:$F$1048576" dn="Z_F75A0FC8_0A1B_4DE0_9A32_5143F6752B3E_.wvu.Cols" sId="2"/>
    <rfmt sheetId="2" xfDxf="1" sqref="A1925:XFD1925" start="0" length="0">
      <dxf>
        <alignment horizontal="center" vertical="center"/>
      </dxf>
    </rfmt>
    <rfmt sheetId="2" sqref="A192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925" start="0" length="0">
      <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925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cc rId="0" sId="2" dxf="1">
      <nc r="D1925" t="inlineStr">
        <is>
          <t>RINÇAGE</t>
        </is>
      </nc>
      <n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ndxf>
    </rcc>
    <rfmt sheetId="2" sqref="E1925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925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925">
        <f>IFERROR(IF(ISERROR(SEARCH("dfgg",$B1924)),IF(H1925="",G1924+ROUNDUP(VLOOKUP(D1925,Feuil2!$B$2:$C$251,2,FALSE)*6,0)/6/24,G1924+ROUNDUP(VLOOKUP(D1925,Feuil2!$B$2:$C$251,2,FALSE)*6,0)/6/24+$I$1),G1924+(11/12/24)),"")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925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25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25" start="0" length="0">
      <dxf>
        <numFmt numFmtId="167" formatCode="dd\.mm\.yyyy;@"/>
      </dxf>
    </rfmt>
  </rrc>
  <rfmt sheetId="2" sqref="D1924" start="0" length="0">
    <dxf>
      <font>
        <sz val="10"/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top" wrapText="0"/>
      <border outline="0">
        <top/>
        <bottom/>
      </border>
    </dxf>
  </rfmt>
  <rfmt sheetId="2" sqref="D1925" start="0" length="0">
    <dxf>
      <font>
        <sz val="10"/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top" wrapText="0"/>
      <border outline="0">
        <top/>
        <bottom/>
      </border>
    </dxf>
  </rfmt>
  <rfmt sheetId="2" sqref="D1926" start="0" length="0">
    <dxf>
      <font>
        <sz val="10"/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top" wrapText="0"/>
      <border outline="0">
        <top/>
        <bottom/>
      </border>
    </dxf>
  </rfmt>
  <rfmt sheetId="2" sqref="D1927" start="0" length="0">
    <dxf>
      <font>
        <sz val="10"/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top" wrapText="0"/>
      <border outline="0">
        <top/>
        <bottom/>
      </border>
    </dxf>
  </rfmt>
  <rcc rId="5579" sId="2" odxf="1" dxf="1">
    <nc r="D1928" t="inlineStr">
      <is>
        <t>SCE Cara Riz Lait C3 PALL/0328</t>
      </is>
    </nc>
    <ndxf>
      <font>
        <b val="0"/>
        <sz val="10"/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top" wrapText="0"/>
      <border outline="0">
        <top/>
      </border>
    </ndxf>
  </rcc>
  <rrc rId="5580" sId="2" ref="A1928:XFD1928" action="deleteRow">
    <undo index="45" exp="ref" v="1" dr="G1928" r="G1929" sId="2"/>
    <undo index="25" exp="ref" v="1" dr="G1928" r="G1929" sId="2"/>
    <undo index="9" exp="ref" v="1" dr="G1928" r="G1929" sId="2"/>
    <undo index="1" exp="ref" v="1" dr="$B1928" r="G1929" sId="2"/>
    <undo index="65535" exp="area" ref3D="1" dr="$F$1:$F$1048576" dn="Z_F75A0FC8_0A1B_4DE0_9A32_5143F6752B3E_.wvu.Cols" sId="2"/>
    <rfmt sheetId="2" xfDxf="1" sqref="A1928:XFD1928" start="0" length="0">
      <dxf>
        <alignment horizontal="center" vertical="center"/>
      </dxf>
    </rfmt>
    <rfmt sheetId="2" sqref="A1928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928" start="0" length="0">
      <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928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cc rId="0" sId="2" dxf="1">
      <nc r="D1928" t="inlineStr">
        <is>
          <t>SCE Cara Riz Lait C3 PALL/0328</t>
        </is>
      </nc>
      <ndxf>
        <numFmt numFmtId="30" formatCode="@"/>
        <alignment horizontal="general" vertical="top"/>
      </ndxf>
    </rcc>
    <rfmt sheetId="2" sqref="E1928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928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928">
        <f>IFERROR(IF(ISERROR(SEARCH("dfgg",$B1927)),IF(H1928="",G1927+ROUNDUP(VLOOKUP(D1928,Feuil2!$B$2:$C$251,2,FALSE)*6,0)/6/24,G1927+ROUNDUP(VLOOKUP(D1928,Feuil2!$B$2:$C$251,2,FALSE)*6,0)/6/24+$I$1),G1927+(11/12/24)),"")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928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28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28" start="0" length="0">
      <dxf>
        <numFmt numFmtId="167" formatCode="dd\.mm\.yyyy;@"/>
      </dxf>
    </rfmt>
  </rrc>
  <rcc rId="5581" sId="2" odxf="1" dxf="1">
    <nc r="B1924" t="inlineStr">
      <is>
        <t>SCE Vanille C3 PALL/0311</t>
      </is>
    </nc>
    <ndxf>
      <font>
        <sz val="10"/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top" wrapText="0"/>
      <border outline="0">
        <left/>
        <top/>
        <bottom/>
      </border>
    </ndxf>
  </rcc>
  <rcc rId="5582" sId="2" odxf="1" dxf="1">
    <nc r="B1925" t="inlineStr">
      <is>
        <t>SCE Vanille C3 PALL/0311</t>
      </is>
    </nc>
    <ndxf>
      <font>
        <sz val="10"/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top" wrapText="0"/>
      <border outline="0">
        <left/>
        <top/>
        <bottom/>
      </border>
    </ndxf>
  </rcc>
  <rcc rId="5583" sId="2" odxf="1" dxf="1">
    <nc r="B1926" t="inlineStr">
      <is>
        <t>SCE Vanille C3 PALL/0311</t>
      </is>
    </nc>
    <ndxf>
      <font>
        <sz val="10"/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top" wrapText="0"/>
      <border outline="0">
        <left/>
        <top/>
        <bottom/>
      </border>
    </ndxf>
  </rcc>
  <rcc rId="5584" sId="2" odxf="1" dxf="1">
    <nc r="B1927" t="inlineStr">
      <is>
        <t>SCE Caramel C3 PALL/0324</t>
      </is>
    </nc>
    <ndxf>
      <font>
        <sz val="10"/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top" wrapText="0"/>
      <border outline="0">
        <left/>
        <top/>
        <bottom/>
      </border>
    </ndxf>
  </rcc>
  <rcc rId="5585" sId="2" odxf="1" dxf="1">
    <nc r="B1928" t="inlineStr">
      <is>
        <t>SCE Cara Riz Lait C3 PALL/0328</t>
      </is>
    </nc>
    <ndxf>
      <font>
        <sz val="10"/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top" wrapText="0"/>
      <border outline="0">
        <left/>
        <top/>
        <bottom/>
      </border>
    </ndxf>
  </rcc>
  <rfmt sheetId="2" sqref="B1924:B1928" start="0" length="2147483647">
    <dxf>
      <font>
        <sz val="12"/>
      </font>
    </dxf>
  </rfmt>
  <rfmt sheetId="2" sqref="B1924:B1928" start="0" length="2147483647">
    <dxf>
      <font>
        <name val="Verdana"/>
      </font>
    </dxf>
  </rfmt>
  <rrc rId="5586" sId="2" ref="A1927:XFD1927" action="insertRow">
    <undo index="65535" exp="area" ref3D="1" dr="$F$1:$F$1048576" dn="Z_F75A0FC8_0A1B_4DE0_9A32_5143F6752B3E_.wvu.Cols" sId="2"/>
  </rrc>
  <rfmt sheetId="2" sqref="B1927" start="0" length="0">
    <dxf>
      <font>
        <b/>
        <sz val="12"/>
        <color rgb="FFFF0000"/>
        <name val="MS Sans Serif"/>
      </font>
      <numFmt numFmtId="0" formatCode="General"/>
      <fill>
        <patternFill patternType="solid">
          <bgColor theme="4" tint="0.59999389629810485"/>
        </patternFill>
      </fill>
      <alignment horizontal="center" vertical="center"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2" sqref="C1927" start="0" length="0">
    <dxf>
      <fill>
        <patternFill>
          <bgColor theme="4" tint="0.59999389629810485"/>
        </patternFill>
      </fill>
      <border outline="0">
        <bottom/>
      </border>
    </dxf>
  </rfmt>
  <rcc rId="5587" sId="2" odxf="1" dxf="1">
    <nc r="D1927" t="inlineStr">
      <is>
        <t>NEP</t>
      </is>
    </nc>
    <odxf>
      <font>
        <b val="0"/>
        <sz val="10"/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top" wrapText="0"/>
      <border outline="0">
        <top/>
      </border>
    </odxf>
    <ndxf>
      <font>
        <b/>
        <sz val="12"/>
        <color rgb="FFFF0000"/>
        <name val="Verdana"/>
        <family val="2"/>
        <scheme val="none"/>
      </font>
      <numFmt numFmtId="0" formatCode="General"/>
      <fill>
        <patternFill patternType="solid">
          <bgColor theme="4" tint="0.59999389629810485"/>
        </patternFill>
      </fill>
      <alignment horizontal="center" vertical="center" wrapText="1"/>
      <border outline="0">
        <top style="thin">
          <color indexed="64"/>
        </top>
      </border>
    </ndxf>
  </rcc>
  <rfmt sheetId="2" sqref="E1927" start="0" length="0">
    <dxf>
      <fill>
        <patternFill>
          <bgColor theme="4" tint="0.59999389629810485"/>
        </patternFill>
      </fill>
      <border outline="0">
        <bottom/>
      </border>
    </dxf>
  </rfmt>
  <rfmt sheetId="2" sqref="F1927" start="0" length="0">
    <dxf>
      <fill>
        <patternFill patternType="solid">
          <bgColor theme="4" tint="0.59999389629810485"/>
        </patternFill>
      </fill>
      <border outline="0">
        <bottom/>
      </border>
    </dxf>
  </rfmt>
  <rfmt sheetId="2" sqref="G1927" start="0" length="0">
    <dxf/>
  </rfmt>
  <rfmt sheetId="2" sqref="H1927" start="0" length="0">
    <dxf>
      <numFmt numFmtId="0" formatCode="General"/>
    </dxf>
  </rfmt>
  <rfmt sheetId="2" sqref="D1924" start="0" length="0">
    <dxf>
      <font>
        <sz val="12"/>
        <color rgb="FF000000"/>
        <name val="Verdana"/>
        <family val="2"/>
        <scheme val="none"/>
      </font>
      <numFmt numFmtId="0" formatCode="General"/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D1925" start="0" length="0">
    <dxf>
      <font>
        <sz val="12"/>
        <color rgb="FF000000"/>
        <name val="Verdana"/>
        <family val="2"/>
        <scheme val="none"/>
      </font>
      <numFmt numFmtId="0" formatCode="General"/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D1926" start="0" length="0">
    <dxf>
      <font>
        <sz val="12"/>
        <color rgb="FF000000"/>
        <name val="Verdana"/>
        <family val="2"/>
        <scheme val="none"/>
      </font>
      <numFmt numFmtId="0" formatCode="General"/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dxf>
  </rfmt>
  <rcc rId="5588" sId="2">
    <nc r="D1924">
      <v>22000125</v>
    </nc>
  </rcc>
  <rcc rId="5589" sId="2">
    <nc r="D1925">
      <v>22000125</v>
    </nc>
  </rcc>
  <rcc rId="5590" sId="2">
    <nc r="D1926">
      <v>22000125</v>
    </nc>
  </rcc>
  <rcc rId="5591" sId="2">
    <nc r="E1925">
      <v>1600</v>
    </nc>
  </rcc>
  <rcc rId="5592" sId="2">
    <nc r="E1926">
      <v>1600</v>
    </nc>
  </rcc>
  <rfmt sheetId="2" sqref="B1929:F1929" start="0" length="0">
    <dxf>
      <border>
        <bottom style="thin">
          <color indexed="64"/>
        </bottom>
      </border>
    </dxf>
  </rfmt>
  <rfmt sheetId="2" sqref="D1928" start="0" length="0">
    <dxf>
      <border>
        <left/>
        <right/>
        <top style="thin">
          <color indexed="64"/>
        </top>
        <bottom style="thin">
          <color indexed="64"/>
        </bottom>
      </border>
    </dxf>
  </rfmt>
  <rfmt sheetId="2" sqref="B1928" start="0" length="0"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</rfmt>
  <rcc rId="5593" sId="2" odxf="1" dxf="1">
    <nc r="C1924">
      <v>3387647</v>
    </nc>
    <n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  <bottom/>
      </border>
    </ndxf>
  </rcc>
  <rcc rId="5594" sId="2" odxf="1" dxf="1">
    <nc r="C1925">
      <v>3387648</v>
    </nc>
    <n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  <bottom/>
      </border>
    </ndxf>
  </rcc>
  <rcc rId="5595" sId="2" odxf="1" dxf="1">
    <nc r="C1926">
      <v>3408955</v>
    </nc>
    <n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  <bottom/>
      </border>
    </ndxf>
  </rcc>
  <rfmt sheetId="2" sqref="C1924:C1926">
    <dxf>
      <fill>
        <patternFill patternType="solid">
          <bgColor theme="7"/>
        </patternFill>
      </fill>
    </dxf>
  </rfmt>
  <rfmt sheetId="2" sqref="C1924:C1926" start="0" length="2147483647">
    <dxf>
      <font>
        <sz val="12"/>
      </font>
    </dxf>
  </rfmt>
  <rfmt sheetId="2" sqref="C1924:C1926" start="0" length="2147483647">
    <dxf>
      <font>
        <name val="Verdana"/>
      </font>
    </dxf>
  </rfmt>
  <rcc rId="5596" sId="2" odxf="1" dxf="1">
    <nc r="C1928">
      <v>3432434</v>
    </nc>
    <n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  <bottom/>
      </border>
    </ndxf>
  </rcc>
  <rrc rId="5597" sId="2" ref="A1929:XFD1929" action="insertRow">
    <undo index="65535" exp="area" ref3D="1" dr="$F$1:$F$1048576" dn="Z_F75A0FC8_0A1B_4DE0_9A32_5143F6752B3E_.wvu.Cols" sId="2"/>
  </rrc>
  <rfmt sheetId="2" sqref="B1929" start="0" length="0">
    <dxf>
      <font>
        <b/>
        <sz val="12"/>
        <color rgb="FFFF0000"/>
        <name val="Verdana"/>
      </font>
      <numFmt numFmtId="0" formatCode="General"/>
      <fill>
        <patternFill patternType="solid">
          <bgColor theme="9" tint="0.59999389629810485"/>
        </patternFill>
      </fill>
      <alignment horizontal="center" vertical="center" wrapText="1"/>
      <border outline="0">
        <top style="thin">
          <color indexed="64"/>
        </top>
        <bottom/>
      </border>
    </dxf>
  </rfmt>
  <rfmt sheetId="2" sqref="C1929" start="0" length="0">
    <dxf>
      <font>
        <b/>
        <sz val="12"/>
        <color rgb="FF000000"/>
        <name val="Verdana"/>
        <family val="2"/>
        <scheme val="none"/>
      </font>
      <fill>
        <patternFill patternType="solid">
          <bgColor theme="9" tint="0.59999389629810485"/>
        </patternFill>
      </fill>
      <alignment horizontal="center" vertical="center" wrapText="1"/>
      <border outline="0">
        <top style="thin">
          <color indexed="64"/>
        </top>
      </border>
    </dxf>
  </rfmt>
  <rcc rId="5598" sId="2" odxf="1" dxf="1">
    <nc r="D1929" t="inlineStr">
      <is>
        <t>RINÇAGE</t>
      </is>
    </nc>
    <odxf>
      <font>
        <b val="0"/>
        <sz val="10"/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top" wrapText="0"/>
      <border outline="0">
        <bottom style="thin">
          <color indexed="64"/>
        </bottom>
      </border>
    </odxf>
    <ndxf>
      <font>
        <b/>
        <sz val="12"/>
        <color rgb="FF000000"/>
        <name val="Verdana"/>
        <family val="2"/>
        <scheme val="none"/>
      </font>
      <numFmt numFmtId="0" formatCode="General"/>
      <fill>
        <patternFill patternType="solid">
          <bgColor theme="9" tint="0.59999389629810485"/>
        </patternFill>
      </fill>
      <alignment horizontal="center" vertical="center" wrapText="1"/>
      <border outline="0">
        <bottom/>
      </border>
    </ndxf>
  </rcc>
  <rfmt sheetId="2" sqref="E1929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bottom/>
      </border>
    </dxf>
  </rfmt>
  <rfmt sheetId="2" sqref="F1929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  <border outline="0">
        <bottom/>
      </border>
    </dxf>
  </rfmt>
  <rfmt sheetId="2" sqref="G1929" start="0" length="0">
    <dxf/>
  </rfmt>
  <rfmt sheetId="2" sqref="C1928" start="0" length="2147483647">
    <dxf>
      <font>
        <sz val="12"/>
      </font>
    </dxf>
  </rfmt>
  <rfmt sheetId="2" sqref="C1928" start="0" length="2147483647">
    <dxf>
      <font>
        <name val="Verdana"/>
      </font>
    </dxf>
  </rfmt>
  <rfmt sheetId="2" sqref="C1928">
    <dxf>
      <fill>
        <patternFill patternType="solid">
          <bgColor theme="7"/>
        </patternFill>
      </fill>
    </dxf>
  </rfmt>
  <rfmt sheetId="2" sqref="D1928" start="0" length="0">
    <dxf>
      <border outline="0">
        <top/>
        <bottom/>
      </border>
    </dxf>
  </rfmt>
  <rfmt sheetId="2" sqref="D1928" start="0" length="2147483647">
    <dxf>
      <font>
        <sz val="12"/>
      </font>
    </dxf>
  </rfmt>
  <rfmt sheetId="2" sqref="D1928" start="0" length="2147483647">
    <dxf>
      <font>
        <name val="Verdana"/>
      </font>
    </dxf>
  </rfmt>
  <rcc rId="5599" sId="2">
    <nc r="E1928">
      <v>1600</v>
    </nc>
  </rcc>
  <rfmt sheetId="2" sqref="A1924:F1930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fmt sheetId="2" sqref="A1917:F1917" start="0" length="0">
    <dxf>
      <border>
        <top style="thin">
          <color indexed="64"/>
        </top>
      </border>
    </dxf>
  </rfmt>
  <rfmt sheetId="2" sqref="A1917:F1922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cc rId="5600" sId="2">
    <nc r="G1917">
      <f>IFERROR(IF(ISERROR(SEARCH("dfgg",$B1916)),IF(H1917="",G1916+ROUNDUP(VLOOKUP(D1917,Feuil2!$B$2:$C$251,2,FALSE)*6,0)/6/24,G1916+ROUNDUP(VLOOKUP(D1917,Feuil2!$B$2:$C$251,2,FALSE)*6,0)/6/24+$I$1),G1916+(11/12/24)),"")</f>
    </nc>
  </rcc>
  <rfmt sheetId="2" sqref="G1918" start="0" length="0">
    <dxf>
      <border outline="0">
        <top style="thin">
          <color indexed="64"/>
        </top>
      </border>
    </dxf>
  </rfmt>
  <rfmt sheetId="2" sqref="G1923" start="0" length="0">
    <dxf>
      <font>
        <b/>
        <sz val="11"/>
        <name val="MS Sans Serif"/>
      </font>
      <fill>
        <patternFill patternType="none">
          <bgColor indexed="65"/>
        </patternFill>
      </fill>
      <border outline="0">
        <top style="thin">
          <color indexed="64"/>
        </top>
      </border>
    </dxf>
  </rfmt>
  <rfmt sheetId="2" sqref="G1927" start="0" length="0">
    <dxf/>
  </rfmt>
  <rfmt sheetId="2" sqref="G1929" start="0" length="0">
    <dxf/>
  </rfmt>
  <rfmt sheetId="2" sqref="G1930" start="0" length="0">
    <dxf/>
  </rfmt>
  <rfmt sheetId="2" sqref="D1928">
    <dxf>
      <alignment horizontal="right"/>
    </dxf>
  </rfmt>
  <rfmt sheetId="2" sqref="D1928" start="0" length="0">
    <dxf>
      <font>
        <sz val="12"/>
        <color rgb="FF000000"/>
        <name val="Verdana"/>
      </font>
      <numFmt numFmtId="0" formatCode="General"/>
      <fill>
        <patternFill patternType="solid">
          <bgColor rgb="FFFFFFFF"/>
        </patternFill>
      </fill>
      <alignment horizontal="center" vertical="center" wrapText="1"/>
    </dxf>
  </rfmt>
  <rcc rId="5601" sId="2">
    <nc r="D1928">
      <v>22000044</v>
    </nc>
  </rcc>
  <rfmt sheetId="2" sqref="C1930">
    <dxf>
      <alignment horizontal="right"/>
    </dxf>
  </rfmt>
  <rfmt sheetId="2" sqref="C1917:C1922">
    <dxf>
      <alignment horizontal="center"/>
    </dxf>
  </rfmt>
  <rfmt sheetId="2" sqref="C1924:C1930">
    <dxf>
      <alignment horizontal="center"/>
    </dxf>
  </rfmt>
  <rfmt sheetId="2" sqref="G1923" start="0" length="0">
    <dxf>
      <font>
        <b val="0"/>
        <sz val="12"/>
        <name val="MS Sans Serif"/>
      </font>
      <fill>
        <patternFill patternType="solid">
          <bgColor indexed="13"/>
        </patternFill>
      </fill>
      <border outline="0">
        <top/>
      </border>
    </dxf>
  </rfmt>
  <rcc rId="5602" sId="2" numFmtId="23">
    <nc r="G1916">
      <v>43724.25</v>
    </nc>
  </rcc>
  <rcc rId="5603" sId="2">
    <nc r="G1918">
      <f>IFERROR(IF(ISERROR(SEARCH("dfgg",$B1917)),IF(H1918="",G1917+ROUNDUP(VLOOKUP(D1918,Feuil2!$B$2:$C$251,2,FALSE)*6,0)/6/24,G1917+ROUNDUP(VLOOKUP(D1918,Feuil2!$B$2:$C$251,2,FALSE)*6,0)/6/24+$I$1),G1917+(11/12/24)),"")</f>
    </nc>
  </rcc>
  <rcc rId="5604" sId="2">
    <nc r="G1919">
      <f>IFERROR(IF(ISERROR(SEARCH("dfgg",$B1918)),IF(H1919="",G1918+ROUNDUP(VLOOKUP(D1919,Feuil2!$B$2:$C$251,2,FALSE)*6,0)/6/24,G1918+ROUNDUP(VLOOKUP(D1919,Feuil2!$B$2:$C$251,2,FALSE)*6,0)/6/24+$I$1),G1918+(11/12/24)),"")</f>
    </nc>
  </rcc>
  <rcc rId="5605" sId="2">
    <nc r="G1920">
      <f>IFERROR(IF(ISERROR(SEARCH("dfgg",$B1919)),IF(H1920="",G1919+ROUNDUP(VLOOKUP(D1920,Feuil2!$B$2:$C$251,2,FALSE)*6,0)/6/24,G1919+ROUNDUP(VLOOKUP(D1920,Feuil2!$B$2:$C$251,2,FALSE)*6,0)/6/24+$I$1),G1919+(11/12/24)),"")</f>
    </nc>
  </rcc>
  <rcc rId="5606" sId="2">
    <nc r="G1921">
      <f>IFERROR(IF(ISERROR(SEARCH("dfgg",$B1920)),IF(H1921="",G1920+ROUNDUP(VLOOKUP(D1921,Feuil2!$B$2:$C$251,2,FALSE)*6,0)/6/24,G1920+ROUNDUP(VLOOKUP(D1921,Feuil2!$B$2:$C$251,2,FALSE)*6,0)/6/24+$I$1),G1920+(11/12/24)),"")</f>
    </nc>
  </rcc>
  <rcc rId="5607" sId="2">
    <nc r="G1922">
      <f>IFERROR(IF(ISERROR(SEARCH("dfgg",$B1921)),IF(H1922="",G1921+ROUNDUP(VLOOKUP(D1922,Feuil2!$B$2:$C$251,2,FALSE)*6,0)/6/24,G1921+ROUNDUP(VLOOKUP(D1922,Feuil2!$B$2:$C$251,2,FALSE)*6,0)/6/24+$I$1),G1921+(11/12/24)),"")</f>
    </nc>
  </rcc>
  <rfmt sheetId="2" sqref="G1923" start="0" length="0">
    <dxf>
      <font>
        <b/>
        <sz val="11"/>
        <name val="MS Sans Serif"/>
      </font>
      <fill>
        <patternFill patternType="none">
          <bgColor indexed="65"/>
        </patternFill>
      </fill>
      <border outline="0">
        <top style="thin">
          <color indexed="64"/>
        </top>
      </border>
    </dxf>
  </rfmt>
  <rcc rId="5608" sId="2" numFmtId="23">
    <nc r="G1915">
      <v>43724.208333333336</v>
    </nc>
  </rcc>
  <rfmt sheetId="2" sqref="G1923" start="0" length="0">
    <dxf>
      <font>
        <b val="0"/>
        <sz val="12"/>
        <name val="MS Sans Serif"/>
      </font>
      <fill>
        <patternFill patternType="solid">
          <bgColor indexed="13"/>
        </patternFill>
      </fill>
      <border outline="0">
        <top/>
      </border>
    </dxf>
  </rfmt>
  <rcc rId="5609" sId="2" numFmtId="23">
    <nc r="G1923">
      <v>43725.208333333336</v>
    </nc>
  </rcc>
  <rcc rId="5610" sId="2">
    <nc r="D1916" t="inlineStr">
      <is>
        <t>PREPA</t>
      </is>
    </nc>
  </rcc>
  <rrc rId="5611" sId="2" ref="A1924:XFD1924" action="insertRow">
    <undo index="65535" exp="area" ref3D="1" dr="$F$1:$F$1048576" dn="Z_F75A0FC8_0A1B_4DE0_9A32_5143F6752B3E_.wvu.Cols" sId="2"/>
  </rrc>
  <rfmt sheetId="2" sqref="A1924" start="0" length="0">
    <dxf>
      <border outline="0">
        <top style="thin">
          <color indexed="64"/>
        </top>
        <bottom/>
      </border>
    </dxf>
  </rfmt>
  <rfmt sheetId="2" sqref="B1924" start="0" length="0">
    <dxf>
      <font>
        <sz val="12"/>
        <color rgb="FFFF0000"/>
        <name val="MS Sans Serif"/>
      </font>
      <fill>
        <patternFill>
          <bgColor theme="4" tint="0.59999389629810485"/>
        </patternFill>
      </fill>
      <border outline="0">
        <top style="thin">
          <color indexed="64"/>
        </top>
        <bottom/>
      </border>
    </dxf>
  </rfmt>
  <rfmt sheetId="2" sqref="C1924" start="0" length="0">
    <dxf>
      <font>
        <b val="0"/>
        <sz val="12"/>
        <color rgb="FF000000"/>
        <name val="Verdana"/>
      </font>
      <fill>
        <patternFill>
          <bgColor theme="4" tint="0.59999389629810485"/>
        </patternFill>
      </fill>
      <alignment wrapText="1"/>
      <border outline="0">
        <top style="thin">
          <color indexed="64"/>
        </top>
        <bottom/>
      </border>
    </dxf>
  </rfmt>
  <rcc rId="5612" sId="2" odxf="1" dxf="1">
    <nc r="D1924" t="inlineStr">
      <is>
        <t>PREPA</t>
      </is>
    </nc>
    <odxf>
      <font>
        <sz val="26"/>
        <name val="MS Sans Serif"/>
      </font>
      <fill>
        <patternFill>
          <bgColor theme="0"/>
        </patternFill>
      </fill>
      <alignment wrapText="0"/>
      <border outline="0">
        <top/>
        <bottom style="thin">
          <color indexed="64"/>
        </bottom>
      </border>
    </odxf>
    <ndxf>
      <font>
        <sz val="12"/>
        <color rgb="FFFF0000"/>
        <name val="Verdana"/>
      </font>
      <fill>
        <patternFill>
          <bgColor theme="4" tint="0.59999389629810485"/>
        </patternFill>
      </fill>
      <alignment wrapText="1"/>
      <border outline="0">
        <top style="thin">
          <color indexed="64"/>
        </top>
        <bottom/>
      </border>
    </ndxf>
  </rcc>
  <rfmt sheetId="2" sqref="E1924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alignment wrapText="1"/>
      <border outline="0">
        <top style="thin">
          <color indexed="64"/>
        </top>
        <bottom/>
      </border>
    </dxf>
  </rfmt>
  <rfmt sheetId="2" sqref="F1924" start="0" length="0">
    <dxf>
      <font>
        <sz val="12"/>
        <color indexed="10"/>
        <name val="Calibri"/>
        <scheme val="minor"/>
      </font>
      <numFmt numFmtId="21" formatCode="dd\-mmm"/>
      <fill>
        <patternFill>
          <bgColor theme="4" tint="0.59999389629810485"/>
        </patternFill>
      </fill>
      <alignment wrapText="1"/>
      <border outline="0">
        <top style="thin">
          <color indexed="64"/>
        </top>
        <bottom/>
      </border>
    </dxf>
  </rfmt>
  <rfmt sheetId="2" sqref="G1924" start="0" length="0">
    <dxf>
      <font>
        <b/>
        <sz val="11"/>
        <name val="MS Sans Serif"/>
      </font>
      <fill>
        <patternFill patternType="none">
          <bgColor indexed="65"/>
        </patternFill>
      </fill>
      <border outline="0">
        <top style="thin">
          <color indexed="64"/>
        </top>
      </border>
    </dxf>
  </rfmt>
  <rfmt sheetId="2" sqref="H1924" start="0" length="0">
    <dxf/>
  </rfmt>
  <rfmt sheetId="2" sqref="D1932" start="0" length="2147483647">
    <dxf>
      <font>
        <sz val="26"/>
      </font>
    </dxf>
  </rfmt>
  <rrc rId="5613" sId="2" ref="A1933:XFD1933" action="insertRow">
    <undo index="65535" exp="area" ref3D="1" dr="$F$1:$F$1048576" dn="Z_F75A0FC8_0A1B_4DE0_9A32_5143F6752B3E_.wvu.Cols" sId="2"/>
  </rrc>
  <rfmt sheetId="2" sqref="A1933" start="0" length="0">
    <dxf>
      <border outline="0">
        <top style="thin">
          <color indexed="64"/>
        </top>
        <bottom/>
      </border>
    </dxf>
  </rfmt>
  <rfmt sheetId="2" sqref="B1933" start="0" length="0">
    <dxf>
      <font>
        <sz val="12"/>
        <color rgb="FFFF0000"/>
        <name val="MS Sans Serif"/>
      </font>
      <fill>
        <patternFill>
          <bgColor theme="4" tint="0.59999389629810485"/>
        </patternFill>
      </fill>
      <border outline="0">
        <top style="thin">
          <color indexed="64"/>
        </top>
        <bottom/>
      </border>
    </dxf>
  </rfmt>
  <rfmt sheetId="2" sqref="C1933" start="0" length="0">
    <dxf>
      <font>
        <b val="0"/>
        <sz val="12"/>
        <color rgb="FF000000"/>
        <name val="Verdana"/>
      </font>
      <fill>
        <patternFill>
          <bgColor theme="4" tint="0.59999389629810485"/>
        </patternFill>
      </fill>
      <alignment wrapText="1"/>
      <border outline="0">
        <top style="thin">
          <color indexed="64"/>
        </top>
        <bottom/>
      </border>
    </dxf>
  </rfmt>
  <rfmt sheetId="2" sqref="D1933" start="0" length="0">
    <dxf>
      <font>
        <sz val="12"/>
        <color rgb="FFFF0000"/>
        <name val="Verdana"/>
      </font>
      <fill>
        <patternFill>
          <bgColor theme="4" tint="0.59999389629810485"/>
        </patternFill>
      </fill>
      <alignment wrapText="1"/>
      <border outline="0">
        <top style="thin">
          <color indexed="64"/>
        </top>
        <bottom/>
      </border>
    </dxf>
  </rfmt>
  <rfmt sheetId="2" sqref="E1933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alignment wrapText="1"/>
      <border outline="0">
        <top style="thin">
          <color indexed="64"/>
        </top>
        <bottom/>
      </border>
    </dxf>
  </rfmt>
  <rfmt sheetId="2" sqref="F1933" start="0" length="0">
    <dxf>
      <font>
        <sz val="12"/>
        <color indexed="10"/>
        <name val="Calibri"/>
        <scheme val="minor"/>
      </font>
      <numFmt numFmtId="21" formatCode="dd\-mmm"/>
      <fill>
        <patternFill>
          <bgColor theme="4" tint="0.59999389629810485"/>
        </patternFill>
      </fill>
      <alignment wrapText="1"/>
      <border outline="0">
        <top style="thin">
          <color indexed="64"/>
        </top>
        <bottom/>
      </border>
    </dxf>
  </rfmt>
  <rfmt sheetId="2" sqref="G1933" start="0" length="0">
    <dxf>
      <font>
        <b/>
        <sz val="11"/>
        <name val="MS Sans Serif"/>
      </font>
      <fill>
        <patternFill patternType="none">
          <bgColor indexed="65"/>
        </patternFill>
      </fill>
      <border outline="0">
        <top style="thin">
          <color indexed="64"/>
        </top>
      </border>
    </dxf>
  </rfmt>
  <rfmt sheetId="2" sqref="H1933" start="0" length="0">
    <dxf/>
  </rfmt>
  <rrc rId="5614" sId="3" eol="1" ref="A213:XFD213" action="insertRow"/>
  <rcc rId="5615" sId="3">
    <nc r="C213">
      <v>0.5</v>
    </nc>
  </rcc>
  <rcc rId="5616" sId="3">
    <nc r="B213" t="inlineStr">
      <is>
        <t>PREPA</t>
      </is>
    </nc>
  </rcc>
  <rcc rId="5617" sId="2" numFmtId="23">
    <nc r="G1932">
      <v>43726.208333333336</v>
    </nc>
  </rcc>
  <rfmt sheetId="2" sqref="G1934" start="0" length="0">
    <dxf/>
  </rfmt>
  <rcc rId="5618" sId="2">
    <nc r="G1925">
      <f>IFERROR(IF(ISERROR(SEARCH("dfgg",$B1924)),IF(H1925="",G1924+ROUNDUP(VLOOKUP(D1925,Feuil2!$B$2:$C$252,2,FALSE)*6,0)/6/24,G1924+ROUNDUP(VLOOKUP(D1925,Feuil2!$B$2:$C$252,2,FALSE)*6,0)/6/24+$I$1),G1924+(11/12/24)),"")</f>
    </nc>
  </rcc>
  <rcc rId="5619" sId="2">
    <nc r="G1926">
      <f>IFERROR(IF(ISERROR(SEARCH("dfgg",$B1925)),IF(H1926="",G1925+ROUNDUP(VLOOKUP(D1926,Feuil2!$B$2:$C$252,2,FALSE)*6,0)/6/24,G1925+ROUNDUP(VLOOKUP(D1926,Feuil2!$B$2:$C$252,2,FALSE)*6,0)/6/24+$I$1),G1925+(11/12/24)),"")</f>
    </nc>
  </rcc>
  <rcc rId="5620" sId="2">
    <nc r="G1927">
      <f>IFERROR(IF(ISERROR(SEARCH("dfgg",$B1926)),IF(H1927="",G1926+ROUNDUP(VLOOKUP(D1927,Feuil2!$B$2:$C$252,2,FALSE)*6,0)/6/24,G1926+ROUNDUP(VLOOKUP(D1927,Feuil2!$B$2:$C$252,2,FALSE)*6,0)/6/24+$I$1),G1926+(11/12/24)),"")</f>
    </nc>
  </rcc>
  <rcc rId="5621" sId="2">
    <nc r="G1928">
      <f>IFERROR(IF(ISERROR(SEARCH("dfgg",$B1927)),IF(H1928="",G1927+ROUNDUP(VLOOKUP(D1928,Feuil2!$B$2:$C$252,2,FALSE)*6,0)/6/24,G1927+ROUNDUP(VLOOKUP(D1928,Feuil2!$B$2:$C$252,2,FALSE)*6,0)/6/24+$I$1),G1927+(11/12/24)),"")</f>
    </nc>
  </rcc>
  <rcc rId="5622" sId="2">
    <nc r="G1929">
      <f>IFERROR(IF(ISERROR(SEARCH("dfgg",$B1928)),IF(H1929="",G1928+ROUNDUP(VLOOKUP(D1929,Feuil2!$B$2:$C$252,2,FALSE)*6,0)/6/24,G1928+ROUNDUP(VLOOKUP(D1929,Feuil2!$B$2:$C$252,2,FALSE)*6,0)/6/24+$I$1),G1928+(11/12/24)),"")</f>
    </nc>
  </rcc>
  <rcc rId="5623" sId="2">
    <nc r="G1930">
      <f>IFERROR(IF(ISERROR(SEARCH("dfgg",$B1929)),IF(H1930="",G1929+ROUNDUP(VLOOKUP(D1930,Feuil2!$B$2:$C$252,2,FALSE)*6,0)/6/24,G1929+ROUNDUP(VLOOKUP(D1930,Feuil2!$B$2:$C$252,2,FALSE)*6,0)/6/24+$I$1),G1929+(11/12/24)),"")</f>
    </nc>
  </rcc>
  <rcc rId="5624" sId="2">
    <nc r="G1931">
      <f>IFERROR(IF(ISERROR(SEARCH("dfgg",$B1930)),IF(H1931="",G1930+ROUNDUP(VLOOKUP(D1931,Feuil2!$B$2:$C$252,2,FALSE)*6,0)/6/24,G1930+ROUNDUP(VLOOKUP(D1931,Feuil2!$B$2:$C$252,2,FALSE)*6,0)/6/24+$I$1),G1930+(11/12/24)),"")</f>
    </nc>
  </rcc>
  <rcc rId="5625" sId="2">
    <nc r="H1922" t="inlineStr">
      <is>
        <t>DSR</t>
      </is>
    </nc>
  </rcc>
  <rcc rId="5626" sId="2">
    <nc r="H1925" t="inlineStr">
      <is>
        <t>DSR</t>
      </is>
    </nc>
  </rcc>
  <rcc rId="5627" sId="2">
    <nc r="H1926" t="inlineStr">
      <is>
        <t>300KG DSR / Le reste pour Vayres</t>
      </is>
    </nc>
  </rcc>
  <rcc rId="5628" sId="2">
    <nc r="H1927" t="inlineStr">
      <is>
        <t>Vayres</t>
      </is>
    </nc>
  </rcc>
  <rcc rId="5629" sId="2">
    <nc r="H1931" t="inlineStr">
      <is>
        <t>DSR</t>
      </is>
    </nc>
  </rcc>
  <rrc rId="5630" sId="2" ref="A1935:XFD1935" action="deleteRow">
    <undo index="45" exp="ref" v="1" dr="G1935" r="G1936" sId="2"/>
    <undo index="25" exp="ref" v="1" dr="G1935" r="G1936" sId="2"/>
    <undo index="9" exp="ref" v="1" dr="G1935" r="G1936" sId="2"/>
    <undo index="1" exp="ref" v="1" dr="$B1935" r="G1936" sId="2"/>
    <undo index="65535" exp="area" ref3D="1" dr="$F$1:$F$1048576" dn="Z_F75A0FC8_0A1B_4DE0_9A32_5143F6752B3E_.wvu.Cols" sId="2"/>
    <rfmt sheetId="2" xfDxf="1" sqref="A1935:XFD1935" start="0" length="0">
      <dxf>
        <alignment horizontal="center" vertical="center"/>
      </dxf>
    </rfmt>
    <rfmt sheetId="2" sqref="A193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935" start="0" length="0">
      <dxf>
        <font>
          <b/>
          <sz val="12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935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cc rId="0" sId="2" dxf="1">
      <nc r="D1935" t="inlineStr">
        <is>
          <t>NEP</t>
        </is>
      </nc>
      <n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ndxf>
    </rcc>
    <rfmt sheetId="2" sqref="E1935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935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935">
        <f>IFERROR(IF(ISERROR(SEARCH("dfgg",$B1934)),IF(H1935="",G1934+ROUNDUP(VLOOKUP(D1935,Feuil2!$B$2:$C$252,2,FALSE)*6,0)/6/24,G1934+ROUNDUP(VLOOKUP(D1935,Feuil2!$B$2:$C$252,2,FALSE)*6,0)/6/24+$I$1),G1934+(11/12/24)),"")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935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35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35" start="0" length="0">
      <dxf>
        <numFmt numFmtId="167" formatCode="dd\.mm\.yyyy;@"/>
      </dxf>
    </rfmt>
  </rrc>
  <rcc rId="5631" sId="2" odxf="1" dxf="1">
    <nc r="B1934" t="inlineStr">
      <is>
        <t>SCE Caramel BS C5 PALL/0371</t>
      </is>
    </nc>
    <ndxf>
      <font>
        <sz val="10"/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top" wrapText="0"/>
      <border outline="0">
        <left/>
        <top/>
        <bottom/>
      </border>
    </ndxf>
  </rcc>
  <rcc rId="5632" sId="2" odxf="1" dxf="1">
    <nc r="B1935" t="inlineStr">
      <is>
        <t>SCE Caramel BS C5 PALL/0371</t>
      </is>
    </nc>
    <ndxf>
      <font>
        <sz val="10"/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top" wrapText="0"/>
      <border outline="0">
        <left/>
        <top/>
        <bottom/>
      </border>
    </ndxf>
  </rcc>
  <rcc rId="5633" sId="2" odxf="1" dxf="1">
    <nc r="B1936" t="inlineStr">
      <is>
        <t>SCE Caramel BS C5 PALL/0371</t>
      </is>
    </nc>
    <ndxf>
      <font>
        <sz val="10"/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top" wrapText="0"/>
      <border outline="0">
        <left/>
        <top/>
        <bottom/>
      </border>
    </ndxf>
  </rcc>
  <rfmt sheetId="2" sqref="B1934:B1936" start="0" length="2147483647">
    <dxf>
      <font>
        <name val="Verdana"/>
      </font>
    </dxf>
  </rfmt>
  <rfmt sheetId="2" sqref="B1934:B1936" start="0" length="2147483647">
    <dxf>
      <font>
        <sz val="12"/>
      </font>
    </dxf>
  </rfmt>
  <rcc rId="5634" sId="2" odxf="1" dxf="1" numFmtId="30">
    <nc r="D1934" t="inlineStr">
      <is>
        <t>22000372</t>
      </is>
    </nc>
    <ndxf>
      <font>
        <sz val="10"/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top" wrapText="0"/>
      <border outline="0">
        <top/>
        <bottom/>
      </border>
    </ndxf>
  </rcc>
  <rcc rId="5635" sId="2" odxf="1" dxf="1" numFmtId="30">
    <nc r="D1935" t="inlineStr">
      <is>
        <t>22000372</t>
      </is>
    </nc>
    <ndxf>
      <font>
        <sz val="10"/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top" wrapText="0"/>
      <border outline="0">
        <top/>
        <bottom/>
      </border>
    </ndxf>
  </rcc>
  <rcc rId="5636" sId="2" odxf="1" dxf="1" numFmtId="30">
    <nc r="D1936" t="inlineStr">
      <is>
        <t>22000372</t>
      </is>
    </nc>
    <ndxf>
      <font>
        <sz val="10"/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top" wrapText="0"/>
      <border outline="0">
        <top/>
        <bottom/>
      </border>
    </ndxf>
  </rcc>
  <rfmt sheetId="2" sqref="D1934:D1936" start="0" length="2147483647">
    <dxf>
      <font>
        <name val="Verdana"/>
      </font>
    </dxf>
  </rfmt>
  <rfmt sheetId="2" sqref="D1934:D1936" start="0" length="2147483647">
    <dxf>
      <font>
        <sz val="12"/>
      </font>
    </dxf>
  </rfmt>
  <rcc rId="5637" sId="2">
    <nc r="E1934">
      <v>1400</v>
    </nc>
  </rcc>
  <rcc rId="5638" sId="2">
    <nc r="E1935">
      <v>1400</v>
    </nc>
  </rcc>
  <rcc rId="5639" sId="2">
    <nc r="E1936">
      <v>1400</v>
    </nc>
  </rcc>
  <rcc rId="5640" sId="2" odxf="1" dxf="1">
    <nc r="C1934">
      <v>3387654</v>
    </nc>
    <n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  <bottom/>
      </border>
    </ndxf>
  </rcc>
  <rcc rId="5641" sId="2" odxf="1" dxf="1">
    <nc r="C1935">
      <v>3387655</v>
    </nc>
    <n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  <bottom/>
      </border>
    </ndxf>
  </rcc>
  <rcc rId="5642" sId="2" odxf="1" dxf="1">
    <nc r="C1936">
      <v>3418722</v>
    </nc>
    <n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  <bottom/>
      </border>
    </ndxf>
  </rcc>
  <rfmt sheetId="2" sqref="C1934:C1936" start="0" length="2147483647">
    <dxf>
      <font>
        <name val="Verdana"/>
      </font>
    </dxf>
  </rfmt>
  <rfmt sheetId="2" sqref="C1934:C1936" start="0" length="2147483647">
    <dxf>
      <font>
        <sz val="12"/>
      </font>
    </dxf>
  </rfmt>
  <rfmt sheetId="2" sqref="C1934:C1936">
    <dxf>
      <fill>
        <patternFill patternType="solid">
          <bgColor theme="7"/>
        </patternFill>
      </fill>
    </dxf>
  </rfmt>
  <rfmt sheetId="2" sqref="B1934:G1934" start="0" length="0">
    <dxf>
      <border>
        <top style="thin">
          <color indexed="64"/>
        </top>
      </border>
    </dxf>
  </rfmt>
  <rfmt sheetId="2" sqref="B1934:G193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2" sqref="C1934:C1936">
    <dxf>
      <alignment horizontal="center"/>
    </dxf>
  </rfmt>
  <rfmt sheetId="2" sqref="G1934" start="0" length="2147483647">
    <dxf/>
  </rfmt>
  <rfmt sheetId="2" sqref="G1934" start="0" length="2147483647">
    <dxf/>
  </rfmt>
  <rfmt sheetId="2" sqref="G1933" start="0" length="0">
    <dxf>
      <border outline="0">
        <bottom style="thin">
          <color indexed="64"/>
        </bottom>
      </border>
    </dxf>
  </rfmt>
  <rfmt sheetId="2" sqref="G1935" start="0" length="0">
    <dxf/>
  </rfmt>
  <rfmt sheetId="2" sqref="G1936" start="0" length="0">
    <dxf/>
  </rfmt>
  <rcc rId="5643" sId="2" numFmtId="23">
    <nc r="G1934">
      <v>43724.229166666664</v>
    </nc>
  </rcc>
  <rcc rId="5644" sId="2">
    <nc r="G1935">
      <f>IFERROR(IF(ISERROR(SEARCH("dfgg",$B1934)),IF(H1935="",G1934+ROUNDUP(VLOOKUP(D1935,Feuil2!$B$2:$C$252,2,FALSE)*6,0)/6/24,G1934+ROUNDUP(VLOOKUP(D1935,Feuil2!$B$2:$C$252,2,FALSE)*6,0)/6/24+$I$1),G1934+(11/12/24)),"")</f>
    </nc>
  </rcc>
  <rcc rId="5645" sId="2">
    <nc r="G1936">
      <f>IFERROR(IF(ISERROR(SEARCH("dfgg",$B1935)),IF(H1936="",G1935+ROUNDUP(VLOOKUP(D1936,Feuil2!$B$2:$C$252,2,FALSE)*6,0)/6/24,G1935+ROUNDUP(VLOOKUP(D1936,Feuil2!$B$2:$C$252,2,FALSE)*6,0)/6/24+$I$1),G1935+(11/12/24)),"")</f>
    </nc>
  </rcc>
  <rcc rId="5646" sId="2" odxf="1" dxf="1">
    <nc r="G1937">
      <f>IFERROR(IF(ISERROR(SEARCH("dfgg",$B1936)),IF(H1937="",G1936+ROUNDUP(VLOOKUP(D1937,Feuil2!$B$2:$C$252,2,FALSE)*6,0)/6/24,G1936+ROUNDUP(VLOOKUP(D1937,Feuil2!$B$2:$C$252,2,FALSE)*6,0)/6/24+$I$1),G1936+(11/12/24)),"")</f>
    </nc>
    <ndxf/>
  </rcc>
  <rcc rId="5647" sId="2" odxf="1" dxf="1" numFmtId="23">
    <nc r="G1940">
      <v>43724.229166666664</v>
    </nc>
    <ndxf/>
  </rcc>
  <rcc rId="5648" sId="2" odxf="1" dxf="1">
    <nc r="G1941">
      <f>IFERROR(IF(ISERROR(SEARCH("dfgg",$B1940)),IF(H1941="",G1940+ROUNDUP(VLOOKUP(D1941,Feuil2!$B$2:$C$252,2,FALSE)*6,0)/6/24,G1940+ROUNDUP(VLOOKUP(D1941,Feuil2!$B$2:$C$252,2,FALSE)*6,0)/6/24+$I$1),G1940+(11/12/24)),"")</f>
    </nc>
    <ndxf/>
  </rcc>
  <rcc rId="5649" sId="2" odxf="1" dxf="1">
    <nc r="G1942">
      <f>IFERROR(IF(ISERROR(SEARCH("dfgg",$B1941)),IF(H1942="",G1941+ROUNDUP(VLOOKUP(D1942,Feuil2!$B$2:$C$252,2,FALSE)*6,0)/6/24,G1941+ROUNDUP(VLOOKUP(D1942,Feuil2!$B$2:$C$252,2,FALSE)*6,0)/6/24+$I$1),G1941+(11/12/24)),"")</f>
    </nc>
    <ndxf/>
  </rcc>
  <rcc rId="5650" sId="2" odxf="1" dxf="1">
    <nc r="G1943">
      <f>IFERROR(IF(ISERROR(SEARCH("dfgg",$B1942)),IF(H1943="",G1942+ROUNDUP(VLOOKUP(D1943,Feuil2!$B$2:$C$252,2,FALSE)*6,0)/6/24,G1942+ROUNDUP(VLOOKUP(D1943,Feuil2!$B$2:$C$252,2,FALSE)*6,0)/6/24+$I$1),G1942+(11/12/24)),"")</f>
    </nc>
    <ndxf/>
  </rcc>
  <rcc rId="5651" sId="2" odxf="1" dxf="1">
    <nc r="B1956" t="inlineStr">
      <is>
        <t>SCE Caramel BS C5 PALL/0371</t>
      </is>
    </nc>
    <odxf>
      <font>
        <name val="MS Sans Serif"/>
      </font>
      <numFmt numFmtId="0" formatCode="General"/>
      <alignment horizontal="center" vertical="center"/>
      <border outline="0">
        <left/>
        <right/>
        <top/>
        <bottom/>
      </border>
    </odxf>
    <ndxf>
      <font>
        <sz val="12"/>
        <name val="Verdana"/>
      </font>
      <numFmt numFmtId="30" formatCode="@"/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2" sId="2" odxf="1" dxf="1">
    <nc r="C1956">
      <v>3387654</v>
    </nc>
    <o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3" sId="2" odxf="1" dxf="1">
    <nc r="D1956" t="inlineStr">
      <is>
        <t>22000372</t>
      </is>
    </nc>
    <odxf>
      <font>
        <sz val="10"/>
        <color auto="1"/>
        <name val="Arial"/>
        <family val="2"/>
        <scheme val="none"/>
      </font>
      <numFmt numFmtId="0" formatCode="General"/>
      <border outline="0">
        <left/>
        <right/>
        <top/>
        <bottom/>
      </border>
    </odxf>
    <ndxf>
      <font>
        <sz val="12"/>
        <color auto="1"/>
        <name val="Verdana"/>
        <family val="2"/>
        <scheme val="none"/>
      </font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4" sId="2" odxf="1" dxf="1">
    <nc r="E1956">
      <v>1400</v>
    </nc>
    <odxf>
      <font>
        <name val="MS Sans Serif"/>
      </font>
      <fill>
        <patternFill patternType="none">
          <bgColor indexed="65"/>
        </patternFill>
      </fill>
      <alignment wrapText="0"/>
      <border outline="0">
        <left/>
        <right/>
        <top/>
        <bottom/>
      </border>
    </odxf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5" sId="2" odxf="1" dxf="1">
    <nc r="B1957" t="inlineStr">
      <is>
        <t>SCE Caramel BS C5 PALL/0371</t>
      </is>
    </nc>
    <odxf>
      <font>
        <name val="MS Sans Serif"/>
      </font>
      <numFmt numFmtId="0" formatCode="General"/>
      <alignment horizontal="center" vertical="center"/>
      <border outline="0">
        <left/>
        <right/>
        <top/>
        <bottom/>
      </border>
    </odxf>
    <ndxf>
      <font>
        <sz val="12"/>
        <name val="Verdana"/>
      </font>
      <numFmt numFmtId="30" formatCode="@"/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6" sId="2" odxf="1" dxf="1">
    <nc r="C1957">
      <v>3387655</v>
    </nc>
    <o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7" sId="2" odxf="1" dxf="1">
    <nc r="D1957" t="inlineStr">
      <is>
        <t>22000372</t>
      </is>
    </nc>
    <odxf>
      <font>
        <sz val="10"/>
        <color auto="1"/>
        <name val="Arial"/>
        <family val="2"/>
        <scheme val="none"/>
      </font>
      <numFmt numFmtId="0" formatCode="General"/>
      <border outline="0">
        <left/>
        <right/>
        <top/>
        <bottom/>
      </border>
    </odxf>
    <ndxf>
      <font>
        <sz val="12"/>
        <color auto="1"/>
        <name val="Verdana"/>
        <family val="2"/>
        <scheme val="none"/>
      </font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8" sId="2" odxf="1" dxf="1">
    <nc r="E1957">
      <v>1400</v>
    </nc>
    <odxf>
      <font>
        <name val="MS Sans Serif"/>
      </font>
      <fill>
        <patternFill patternType="none">
          <bgColor indexed="65"/>
        </patternFill>
      </fill>
      <alignment wrapText="0"/>
      <border outline="0">
        <left/>
        <right/>
        <top/>
        <bottom/>
      </border>
    </odxf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9" sId="2" odxf="1" dxf="1">
    <nc r="B1958" t="inlineStr">
      <is>
        <t>SCE Caramel BS C5 PALL/0371</t>
      </is>
    </nc>
    <odxf>
      <font>
        <name val="MS Sans Serif"/>
      </font>
      <numFmt numFmtId="0" formatCode="General"/>
      <alignment horizontal="center" vertical="center"/>
      <border outline="0">
        <left/>
        <right/>
        <top/>
        <bottom/>
      </border>
    </odxf>
    <ndxf>
      <font>
        <sz val="12"/>
        <name val="Verdana"/>
      </font>
      <numFmt numFmtId="30" formatCode="@"/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60" sId="2" odxf="1" dxf="1">
    <nc r="C1958">
      <v>3418722</v>
    </nc>
    <o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61" sId="2" odxf="1" dxf="1">
    <nc r="D1958" t="inlineStr">
      <is>
        <t>22000372</t>
      </is>
    </nc>
    <odxf>
      <font>
        <sz val="10"/>
        <color auto="1"/>
        <name val="Arial"/>
        <family val="2"/>
        <scheme val="none"/>
      </font>
      <numFmt numFmtId="0" formatCode="General"/>
      <border outline="0">
        <left/>
        <right/>
        <top/>
        <bottom/>
      </border>
    </odxf>
    <ndxf>
      <font>
        <sz val="12"/>
        <color auto="1"/>
        <name val="Verdana"/>
        <family val="2"/>
        <scheme val="none"/>
      </font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62" sId="2" odxf="1" dxf="1">
    <nc r="E1958">
      <v>1400</v>
    </nc>
    <odxf>
      <font>
        <name val="MS Sans Serif"/>
      </font>
      <fill>
        <patternFill patternType="none">
          <bgColor indexed="65"/>
        </patternFill>
      </fill>
      <alignment wrapText="0"/>
      <border outline="0">
        <left/>
        <right/>
        <top/>
        <bottom/>
      </border>
    </odxf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5663" sId="2" ref="A1934:XFD1934" action="deleteRow">
    <undo index="45" exp="ref" v="1" dr="G1934" r="G1935" sId="2"/>
    <undo index="25" exp="ref" v="1" dr="G1934" r="G1935" sId="2"/>
    <undo index="9" exp="ref" v="1" dr="G1934" r="G1935" sId="2"/>
    <undo index="1" exp="ref" v="1" dr="$B1934" r="G1935" sId="2"/>
    <undo index="65535" exp="area" ref3D="1" dr="$F$1:$F$1048576" dn="Z_F75A0FC8_0A1B_4DE0_9A32_5143F6752B3E_.wvu.Cols" sId="2"/>
    <rfmt sheetId="2" xfDxf="1" sqref="A1934:XFD1934" start="0" length="0">
      <dxf>
        <alignment horizontal="center" vertical="center"/>
      </dxf>
    </rfmt>
    <rfmt sheetId="2" sqref="A193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934" t="inlineStr">
        <is>
          <t>SCE Caramel BS C5 PALL/0371</t>
        </is>
      </nc>
      <ndxf>
        <font>
          <sz val="12"/>
          <color auto="1"/>
          <name val="Verdana"/>
          <family val="2"/>
          <scheme val="none"/>
        </font>
        <numFmt numFmtId="30" formatCode="@"/>
        <alignment horizontal="general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934">
        <v>3387654</v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theme="7"/>
          </patternFill>
        </fill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934" t="inlineStr">
        <is>
          <t>22000372</t>
        </is>
      </nc>
      <ndxf>
        <font>
          <sz val="12"/>
          <color auto="1"/>
          <name val="Verdana"/>
          <family val="2"/>
          <scheme val="none"/>
        </font>
        <numFmt numFmtId="30" formatCode="@"/>
        <alignment horizontal="general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934">
        <v>1400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F193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 numFmtId="23">
      <nc r="G1934">
        <v>43724.229166666664</v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93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3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34" start="0" length="0">
      <dxf>
        <numFmt numFmtId="167" formatCode="dd\.mm\.yyyy;@"/>
      </dxf>
    </rfmt>
  </rrc>
  <rrc rId="5664" sId="2" ref="A1934:XFD1934" action="deleteRow">
    <undo index="45" exp="ref" v="1" dr="G1934" r="G1935" sId="2"/>
    <undo index="25" exp="ref" v="1" dr="G1934" r="G1935" sId="2"/>
    <undo index="9" exp="ref" v="1" dr="G1934" r="G1935" sId="2"/>
    <undo index="1" exp="ref" v="1" dr="$B1934" r="G1935" sId="2"/>
    <undo index="65535" exp="area" ref3D="1" dr="$F$1:$F$1048576" dn="Z_F75A0FC8_0A1B_4DE0_9A32_5143F6752B3E_.wvu.Cols" sId="2"/>
    <rfmt sheetId="2" xfDxf="1" sqref="A1934:XFD1934" start="0" length="0">
      <dxf>
        <alignment horizontal="center" vertical="center"/>
      </dxf>
    </rfmt>
    <rfmt sheetId="2" sqref="A193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934" t="inlineStr">
        <is>
          <t>SCE Caramel BS C5 PALL/0371</t>
        </is>
      </nc>
      <ndxf>
        <font>
          <sz val="12"/>
          <color auto="1"/>
          <name val="Verdana"/>
          <family val="2"/>
          <scheme val="none"/>
        </font>
        <numFmt numFmtId="30" formatCode="@"/>
        <alignment horizontal="general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934">
        <v>3387655</v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theme="7"/>
          </patternFill>
        </fill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934" t="inlineStr">
        <is>
          <t>22000372</t>
        </is>
      </nc>
      <ndxf>
        <font>
          <sz val="12"/>
          <color auto="1"/>
          <name val="Verdana"/>
          <family val="2"/>
          <scheme val="none"/>
        </font>
        <numFmt numFmtId="30" formatCode="@"/>
        <alignment horizontal="general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934">
        <v>1400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F193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934">
        <f>IFERROR(IF(ISERROR(SEARCH("dfgg",#REF!)),IF(H1934="",#REF!+ROUNDUP(VLOOKUP(D1934,Feuil2!$B$2:$C$252,2,FALSE)*6,0)/6/24,#REF!+ROUNDUP(VLOOKUP(D1934,Feuil2!$B$2:$C$252,2,FALSE)*6,0)/6/24+$I$1),#REF!+(11/12/24)),"")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93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3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34" start="0" length="0">
      <dxf>
        <numFmt numFmtId="167" formatCode="dd\.mm\.yyyy;@"/>
      </dxf>
    </rfmt>
  </rrc>
  <rrc rId="5665" sId="2" ref="A1934:XFD1934" action="deleteRow">
    <undo index="45" exp="ref" v="1" dr="G1934" r="G1935" sId="2"/>
    <undo index="25" exp="ref" v="1" dr="G1934" r="G1935" sId="2"/>
    <undo index="9" exp="ref" v="1" dr="G1934" r="G1935" sId="2"/>
    <undo index="1" exp="ref" v="1" dr="$B1934" r="G1935" sId="2"/>
    <undo index="65535" exp="area" ref3D="1" dr="$F$1:$F$1048576" dn="Z_F75A0FC8_0A1B_4DE0_9A32_5143F6752B3E_.wvu.Cols" sId="2"/>
    <rfmt sheetId="2" xfDxf="1" sqref="A1934:XFD1934" start="0" length="0">
      <dxf>
        <alignment horizontal="center" vertical="center"/>
      </dxf>
    </rfmt>
    <rfmt sheetId="2" sqref="A193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934" t="inlineStr">
        <is>
          <t>SCE Caramel BS C5 PALL/0371</t>
        </is>
      </nc>
      <ndxf>
        <font>
          <sz val="12"/>
          <color auto="1"/>
          <name val="Verdana"/>
          <family val="2"/>
          <scheme val="none"/>
        </font>
        <numFmt numFmtId="30" formatCode="@"/>
        <alignment horizontal="general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934">
        <v>3418722</v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theme="7"/>
          </patternFill>
        </fill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934" t="inlineStr">
        <is>
          <t>22000372</t>
        </is>
      </nc>
      <ndxf>
        <font>
          <sz val="12"/>
          <color auto="1"/>
          <name val="Verdana"/>
          <family val="2"/>
          <scheme val="none"/>
        </font>
        <numFmt numFmtId="30" formatCode="@"/>
        <alignment horizontal="general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934">
        <v>1400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F193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934">
        <f>IFERROR(IF(ISERROR(SEARCH("dfgg",#REF!)),IF(H1934="",#REF!+ROUNDUP(VLOOKUP(D1934,Feuil2!$B$2:$C$252,2,FALSE)*6,0)/6/24,#REF!+ROUNDUP(VLOOKUP(D1934,Feuil2!$B$2:$C$252,2,FALSE)*6,0)/6/24+$I$1),#REF!+(11/12/24)),"")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93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3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34" start="0" length="0">
      <dxf>
        <numFmt numFmtId="167" formatCode="dd\.mm\.yyyy;@"/>
      </dxf>
    </rfmt>
  </rrc>
  <rrc rId="5666" sId="2" ref="A1935:XFD1935" action="deleteRow">
    <undo index="65535" exp="area" ref3D="1" dr="$F$1:$F$1048576" dn="Z_F75A0FC8_0A1B_4DE0_9A32_5143F6752B3E_.wvu.Cols" sId="2"/>
    <rfmt sheetId="2" xfDxf="1" sqref="A1935:XFD1935" start="0" length="0">
      <dxf>
        <alignment horizontal="center" vertical="center"/>
      </dxf>
    </rfmt>
    <rfmt sheetId="2" sqref="A193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935" t="inlineStr">
        <is>
          <t>SCE Caramel C3 S/Verg FUT/0321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C1935">
        <v>3301906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D1935">
        <v>22000394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E1935">
        <v>1600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fmt sheetId="2" sqref="F1935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935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935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35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35" start="0" length="0">
      <dxf>
        <numFmt numFmtId="167" formatCode="dd\.mm\.yyyy;@"/>
      </dxf>
    </rfmt>
  </rrc>
  <rrc rId="5667" sId="2" ref="A1934:XFD1934" action="insertRow">
    <undo index="65535" exp="area" ref3D="1" dr="$F$1:$F$1048576" dn="Z_F75A0FC8_0A1B_4DE0_9A32_5143F6752B3E_.wvu.Cols" sId="2"/>
  </rrc>
  <rrc rId="5668" sId="2" ref="A1934:XFD1935" action="insertRow">
    <undo index="65535" exp="area" ref3D="1" dr="$F$1:$F$1048576" dn="Z_F75A0FC8_0A1B_4DE0_9A32_5143F6752B3E_.wvu.Cols" sId="2"/>
  </rrc>
  <rfmt sheetId="2" sqref="A1933" start="0" length="0">
    <dxf>
      <border outline="0">
        <bottom style="thin">
          <color indexed="64"/>
        </bottom>
      </border>
    </dxf>
  </rfmt>
  <rfmt sheetId="2" sqref="B1933" start="0" length="0">
    <dxf>
      <font>
        <b val="0"/>
        <sz val="12"/>
        <color rgb="FFFF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dxf>
  </rfmt>
  <rfmt sheetId="2" sqref="C1933" start="0" length="0">
    <dxf>
      <fill>
        <patternFill>
          <bgColor rgb="FFFFC000"/>
        </patternFill>
      </fill>
      <border outline="0">
        <bottom style="thin">
          <color indexed="64"/>
        </bottom>
      </border>
    </dxf>
  </rfmt>
  <rfmt sheetId="2" sqref="D1933" start="0" length="0">
    <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dxf>
  </rfmt>
  <rfmt sheetId="2" sqref="E1933" start="0" length="0">
    <dxf>
      <fill>
        <patternFill>
          <bgColor rgb="FFFFFFFF"/>
        </patternFill>
      </fill>
      <border outline="0">
        <bottom style="thin">
          <color indexed="64"/>
        </bottom>
      </border>
    </dxf>
  </rfmt>
  <rfmt sheetId="2" sqref="F1933" start="0" length="0">
    <dxf>
      <fill>
        <patternFill patternType="none">
          <bgColor indexed="65"/>
        </patternFill>
      </fill>
      <border outline="0">
        <bottom style="thin">
          <color indexed="64"/>
        </bottom>
      </border>
    </dxf>
  </rfmt>
  <rcc rId="5669" sId="2" odxf="1" dxf="1">
    <nc r="H1933" t="inlineStr">
      <is>
        <t>démarrage 11H le 22.08.2019 [GLACIER]</t>
      </is>
    </nc>
    <ndxf>
      <numFmt numFmtId="21" formatCode="dd\-mmm"/>
    </ndxf>
  </rcc>
  <rfmt sheetId="2" sqref="A1934" start="0" length="0">
    <dxf>
      <border outline="0">
        <bottom style="thin">
          <color indexed="64"/>
        </bottom>
      </border>
    </dxf>
  </rfmt>
  <rfmt sheetId="2" sqref="B1934" start="0" length="0">
    <dxf>
      <font>
        <b val="0"/>
        <sz val="12"/>
        <color rgb="FFFF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dxf>
  </rfmt>
  <rfmt sheetId="2" sqref="C1934" start="0" length="0">
    <dxf>
      <fill>
        <patternFill>
          <bgColor rgb="FFFFC000"/>
        </patternFill>
      </fill>
      <border outline="0">
        <bottom style="thin">
          <color indexed="64"/>
        </bottom>
      </border>
    </dxf>
  </rfmt>
  <rfmt sheetId="2" sqref="D1934" start="0" length="0">
    <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dxf>
  </rfmt>
  <rfmt sheetId="2" sqref="E1934" start="0" length="0">
    <dxf>
      <fill>
        <patternFill>
          <bgColor rgb="FFFFFFFF"/>
        </patternFill>
      </fill>
      <border outline="0">
        <bottom style="thin">
          <color indexed="64"/>
        </bottom>
      </border>
    </dxf>
  </rfmt>
  <rfmt sheetId="2" sqref="F1934" start="0" length="0">
    <dxf>
      <fill>
        <patternFill patternType="none">
          <bgColor indexed="65"/>
        </patternFill>
      </fill>
      <border outline="0">
        <bottom style="thin">
          <color indexed="64"/>
        </bottom>
      </border>
    </dxf>
  </rfmt>
  <rcc rId="5670" sId="2" odxf="1" dxf="1">
    <nc r="H1934" t="inlineStr">
      <is>
        <t>démarrage 11H le 22.08.2019 [GLACIER]</t>
      </is>
    </nc>
    <odxf>
      <numFmt numFmtId="0" formatCode="General"/>
    </odxf>
    <ndxf>
      <numFmt numFmtId="21" formatCode="dd\-mmm"/>
    </ndxf>
  </rcc>
  <rfmt sheetId="2" sqref="A1935" start="0" length="0">
    <dxf>
      <border outline="0">
        <bottom style="thin">
          <color indexed="64"/>
        </bottom>
      </border>
    </dxf>
  </rfmt>
  <rfmt sheetId="2" sqref="B1935" start="0" length="0">
    <dxf>
      <font>
        <b val="0"/>
        <sz val="12"/>
        <color rgb="FFFF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dxf>
  </rfmt>
  <rfmt sheetId="2" sqref="C1935" start="0" length="0">
    <dxf>
      <fill>
        <patternFill>
          <bgColor rgb="FFFFC000"/>
        </patternFill>
      </fill>
      <border outline="0">
        <bottom style="thin">
          <color indexed="64"/>
        </bottom>
      </border>
    </dxf>
  </rfmt>
  <rfmt sheetId="2" sqref="D1935" start="0" length="0">
    <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dxf>
  </rfmt>
  <rfmt sheetId="2" sqref="E1935" start="0" length="0">
    <dxf>
      <fill>
        <patternFill>
          <bgColor rgb="FFFFFFFF"/>
        </patternFill>
      </fill>
      <border outline="0">
        <bottom style="thin">
          <color indexed="64"/>
        </bottom>
      </border>
    </dxf>
  </rfmt>
  <rfmt sheetId="2" sqref="F1935" start="0" length="0">
    <dxf>
      <fill>
        <patternFill patternType="none">
          <bgColor indexed="65"/>
        </patternFill>
      </fill>
      <border outline="0">
        <bottom style="thin">
          <color indexed="64"/>
        </bottom>
      </border>
    </dxf>
  </rfmt>
  <rcc rId="5671" sId="2" odxf="1" dxf="1">
    <nc r="H1935" t="inlineStr">
      <is>
        <t>démarrage 11H le 22.08.2019 [GLACIER]</t>
      </is>
    </nc>
    <odxf>
      <numFmt numFmtId="0" formatCode="General"/>
    </odxf>
    <ndxf>
      <numFmt numFmtId="21" formatCode="dd\-mmm"/>
    </ndxf>
  </rcc>
  <rfmt sheetId="2" sqref="A1936" start="0" length="0">
    <dxf>
      <border outline="0">
        <bottom style="thin">
          <color indexed="64"/>
        </bottom>
      </border>
    </dxf>
  </rfmt>
  <rcc rId="5672" sId="2" odxf="1" dxf="1">
    <nc r="B1936" t="inlineStr">
      <is>
        <t>Enrob Batonnet KITKAT</t>
      </is>
    </nc>
    <odxf>
      <font>
        <b/>
        <sz val="12"/>
        <color rgb="FFFF0000"/>
        <name val="MS Sans Serif"/>
      </font>
      <fill>
        <patternFill>
          <bgColor theme="4" tint="0.59999389629810485"/>
        </patternFill>
      </fill>
      <border outline="0">
        <bottom/>
      </border>
    </odxf>
    <ndxf>
      <font>
        <b val="0"/>
        <sz val="12"/>
        <color rgb="FFFF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ndxf>
  </rcc>
  <rcc rId="5673" sId="2" odxf="1" dxf="1">
    <nc r="C1936">
      <v>3139260</v>
    </nc>
    <odxf>
      <fill>
        <patternFill>
          <bgColor theme="4" tint="0.59999389629810485"/>
        </patternFill>
      </fill>
      <border outline="0">
        <bottom/>
      </border>
    </odxf>
    <ndxf>
      <fill>
        <patternFill>
          <bgColor rgb="FFFFC000"/>
        </patternFill>
      </fill>
      <border outline="0">
        <bottom style="thin">
          <color indexed="64"/>
        </bottom>
      </border>
    </ndxf>
  </rcc>
  <rcc rId="5674" sId="2" odxf="1" dxf="1">
    <nc r="D1936">
      <v>22000475</v>
    </nc>
    <odxf>
      <font>
        <b/>
        <sz val="12"/>
        <color rgb="FFFF0000"/>
        <name val="Verdana"/>
      </font>
      <fill>
        <patternFill>
          <bgColor theme="4" tint="0.59999389629810485"/>
        </patternFill>
      </fill>
      <border outline="0">
        <bottom/>
      </border>
    </odxf>
    <n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bottom style="thin">
          <color indexed="64"/>
        </bottom>
      </border>
    </ndxf>
  </rcc>
  <rcc rId="5675" sId="2" odxf="1" dxf="1">
    <nc r="E1936">
      <v>1000</v>
    </nc>
    <odxf>
      <fill>
        <patternFill>
          <bgColor theme="4" tint="0.59999389629810485"/>
        </patternFill>
      </fill>
      <border outline="0">
        <bottom/>
      </border>
    </odxf>
    <ndxf>
      <fill>
        <patternFill>
          <bgColor rgb="FFFFFFFF"/>
        </patternFill>
      </fill>
      <border outline="0">
        <bottom style="thin">
          <color indexed="64"/>
        </bottom>
      </border>
    </ndxf>
  </rcc>
  <rfmt sheetId="2" sqref="F1936" start="0" length="0">
    <dxf>
      <fill>
        <patternFill patternType="none">
          <bgColor indexed="65"/>
        </patternFill>
      </fill>
      <border outline="0">
        <bottom style="thin">
          <color indexed="64"/>
        </bottom>
      </border>
    </dxf>
  </rfmt>
  <rcc rId="5676" sId="2" odxf="1" dxf="1">
    <nc r="H1936" t="inlineStr">
      <is>
        <t>démarrage 11H le 22.08.2019 [GLACIER]</t>
      </is>
    </nc>
    <odxf>
      <numFmt numFmtId="0" formatCode="General"/>
    </odxf>
    <ndxf>
      <numFmt numFmtId="21" formatCode="dd\-mmm"/>
    </ndxf>
  </rcc>
  <rcc rId="5677" sId="2" odxf="1" dxf="1">
    <nc r="B1933" t="inlineStr">
      <is>
        <t>SCE Caramel BS C5 PALL/0371</t>
      </is>
    </nc>
    <ndxf>
      <numFmt numFmtId="30" formatCode="@"/>
      <fill>
        <patternFill patternType="none">
          <bgColor indexed="65"/>
        </patternFill>
      </fill>
      <alignment horizontal="general" vertical="top" wrapText="0"/>
      <border outline="0">
        <right style="thin">
          <color indexed="64"/>
        </right>
      </border>
    </ndxf>
  </rcc>
  <rcc rId="5678" sId="2" odxf="1" dxf="1">
    <nc r="B1934" t="inlineStr">
      <is>
        <t>SCE Caramel BS C5 PALL/0371</t>
      </is>
    </nc>
    <ndxf>
      <numFmt numFmtId="30" formatCode="@"/>
      <fill>
        <patternFill patternType="none">
          <bgColor indexed="65"/>
        </patternFill>
      </fill>
      <alignment horizontal="general" vertical="top" wrapText="0"/>
      <border outline="0">
        <right style="thin">
          <color indexed="64"/>
        </right>
      </border>
    </ndxf>
  </rcc>
  <rcc rId="5679" sId="2" odxf="1" dxf="1">
    <nc r="B1935" t="inlineStr">
      <is>
        <t>SCE Caramel BS C5 PALL/0371</t>
      </is>
    </nc>
    <ndxf>
      <numFmt numFmtId="30" formatCode="@"/>
      <fill>
        <patternFill patternType="none">
          <bgColor indexed="65"/>
        </patternFill>
      </fill>
      <alignment horizontal="general" vertical="top" wrapText="0"/>
      <border outline="0">
        <right style="thin">
          <color indexed="64"/>
        </right>
      </border>
    </ndxf>
  </rcc>
  <rcc rId="5680" sId="2" odxf="1" dxf="1">
    <nc r="C1933">
      <v>3387654</v>
    </nc>
    <ndxf>
      <font>
        <sz val="12"/>
        <color rgb="FF000000"/>
        <name val="Verdana"/>
      </font>
      <fill>
        <patternFill>
          <bgColor theme="7"/>
        </patternFill>
      </fill>
      <alignment vertical="top" wrapText="0"/>
      <border outline="0">
        <left style="thin">
          <color indexed="64"/>
        </left>
        <right style="thin">
          <color indexed="64"/>
        </right>
      </border>
    </ndxf>
  </rcc>
  <rcc rId="5681" sId="2" odxf="1" dxf="1">
    <nc r="C1934">
      <v>3387655</v>
    </nc>
    <ndxf>
      <font>
        <sz val="12"/>
        <color rgb="FF000000"/>
        <name val="Verdana"/>
      </font>
      <fill>
        <patternFill>
          <bgColor theme="7"/>
        </patternFill>
      </fill>
      <alignment vertical="top" wrapText="0"/>
      <border outline="0">
        <left style="thin">
          <color indexed="64"/>
        </left>
        <right style="thin">
          <color indexed="64"/>
        </right>
      </border>
    </ndxf>
  </rcc>
  <rcc rId="5682" sId="2" odxf="1" dxf="1">
    <nc r="C1935">
      <v>3418722</v>
    </nc>
    <ndxf>
      <font>
        <sz val="12"/>
        <color rgb="FF000000"/>
        <name val="Verdana"/>
      </font>
      <fill>
        <patternFill>
          <bgColor theme="7"/>
        </patternFill>
      </fill>
      <alignment vertical="top" wrapText="0"/>
      <border outline="0">
        <left style="thin">
          <color indexed="64"/>
        </left>
        <right style="thin">
          <color indexed="64"/>
        </right>
      </border>
    </ndxf>
  </rcc>
  <rcc rId="5683" sId="2" odxf="1" dxf="1" numFmtId="30">
    <nc r="D1933" t="inlineStr">
      <is>
        <t>22000372</t>
      </is>
    </nc>
    <ndxf>
      <font>
        <sz val="12"/>
        <color rgb="FF000000"/>
        <name val="Verdana"/>
      </font>
      <numFmt numFmtId="30" formatCode="@"/>
      <fill>
        <patternFill patternType="none">
          <bgColor indexed="65"/>
        </patternFill>
      </fill>
      <alignment horizontal="general" vertical="top" wrapText="0"/>
      <border outline="0">
        <left style="thin">
          <color indexed="64"/>
        </left>
        <right style="thin">
          <color indexed="64"/>
        </right>
      </border>
    </ndxf>
  </rcc>
  <rcc rId="5684" sId="2" odxf="1" dxf="1" numFmtId="30">
    <nc r="D1934" t="inlineStr">
      <is>
        <t>22000372</t>
      </is>
    </nc>
    <ndxf>
      <font>
        <sz val="12"/>
        <color rgb="FF000000"/>
        <name val="Verdana"/>
      </font>
      <numFmt numFmtId="30" formatCode="@"/>
      <fill>
        <patternFill patternType="none">
          <bgColor indexed="65"/>
        </patternFill>
      </fill>
      <alignment horizontal="general" vertical="top" wrapText="0"/>
      <border outline="0">
        <left style="thin">
          <color indexed="64"/>
        </left>
        <right style="thin">
          <color indexed="64"/>
        </right>
      </border>
    </ndxf>
  </rcc>
  <rcc rId="5685" sId="2" odxf="1" dxf="1" numFmtId="30">
    <nc r="D1935" t="inlineStr">
      <is>
        <t>22000372</t>
      </is>
    </nc>
    <ndxf>
      <font>
        <sz val="12"/>
        <color rgb="FF000000"/>
        <name val="Verdana"/>
      </font>
      <numFmt numFmtId="30" formatCode="@"/>
      <fill>
        <patternFill patternType="none">
          <bgColor indexed="65"/>
        </patternFill>
      </fill>
      <alignment horizontal="general" vertical="top" wrapText="0"/>
      <border outline="0">
        <left style="thin">
          <color indexed="64"/>
        </left>
        <right style="thin">
          <color indexed="64"/>
        </right>
      </border>
    </ndxf>
  </rcc>
  <rcc rId="5686" sId="2">
    <nc r="E1933">
      <v>1400</v>
    </nc>
  </rcc>
  <rcc rId="5687" sId="2">
    <nc r="E1934">
      <v>1400</v>
    </nc>
  </rcc>
  <rcc rId="5688" sId="2">
    <nc r="E1935">
      <v>1400</v>
    </nc>
  </rcc>
  <rcc rId="5689" sId="2" numFmtId="23">
    <nc r="G1933">
      <v>43726.361111111109</v>
    </nc>
  </rcc>
  <rcc rId="5690" sId="2" numFmtId="23">
    <nc r="G1934">
      <v>43727.361111053244</v>
    </nc>
  </rcc>
  <rcc rId="5691" sId="2" numFmtId="23">
    <nc r="G1935">
      <v>43728.361111053244</v>
    </nc>
  </rcc>
  <rcc rId="5692" sId="2" numFmtId="23">
    <nc r="G1936">
      <v>43729.361111053244</v>
    </nc>
  </rcc>
  <rrc rId="5693" sId="2" ref="A1932:XFD1932" action="deleteRow">
    <undo index="65535" exp="area" ref3D="1" dr="$F$1:$F$1048576" dn="Z_F75A0FC8_0A1B_4DE0_9A32_5143F6752B3E_.wvu.Cols" sId="2"/>
    <rfmt sheetId="2" xfDxf="1" sqref="A1932:XFD1932" start="0" length="0">
      <dxf>
        <alignment horizontal="center" vertical="center"/>
      </dxf>
    </rfmt>
    <rfmt sheetId="2" sqref="A193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932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932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cc rId="0" sId="2" dxf="1">
      <nc r="D1932" t="inlineStr">
        <is>
          <t>mercredi</t>
        </is>
      </nc>
      <ndxf>
        <font>
          <b/>
          <sz val="26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ndxf>
    </rcc>
    <rfmt sheetId="2" sqref="E1932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932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cc rId="0" sId="2" dxf="1" numFmtId="23">
      <nc r="G1932">
        <v>43726.208333333336</v>
      </nc>
      <n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H1932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3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32" start="0" length="0">
      <dxf>
        <numFmt numFmtId="167" formatCode="dd\.mm\.yyyy;@"/>
      </dxf>
    </rfmt>
  </rrc>
  <rrc rId="5694" sId="2" ref="A1932:XFD1932" action="deleteRow">
    <undo index="65535" exp="area" ref3D="1" dr="$F$1:$F$1048576" dn="Z_F75A0FC8_0A1B_4DE0_9A32_5143F6752B3E_.wvu.Cols" sId="2"/>
    <rfmt sheetId="2" xfDxf="1" sqref="A1932:XFD1932" start="0" length="0">
      <dxf>
        <alignment horizontal="center" vertical="center"/>
      </dxf>
    </rfmt>
    <rfmt sheetId="2" sqref="A193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932" t="inlineStr">
        <is>
          <t>SCE Caramel BS C5 PALL/0371</t>
        </is>
      </nc>
      <ndxf>
        <font>
          <sz val="12"/>
          <color auto="1"/>
          <name val="Verdana"/>
          <family val="2"/>
          <scheme val="none"/>
        </font>
        <numFmt numFmtId="30" formatCode="@"/>
        <alignment horizontal="general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932">
        <v>3387654</v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theme="7"/>
          </patternFill>
        </fill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932" t="inlineStr">
        <is>
          <t>22000372</t>
        </is>
      </nc>
      <ndxf>
        <font>
          <sz val="12"/>
          <color auto="1"/>
          <name val="Verdana"/>
          <family val="2"/>
          <scheme val="none"/>
        </font>
        <numFmt numFmtId="30" formatCode="@"/>
        <alignment horizontal="general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932">
        <v>1400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fmt sheetId="2" sqref="F193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 numFmtId="23">
      <nc r="G1932">
        <v>43726.361111111109</v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1932" t="inlineStr">
        <is>
          <t>démarrage 11H le 22.08.2019 [GLACIER]</t>
        </is>
      </nc>
      <n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193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32" start="0" length="0">
      <dxf>
        <numFmt numFmtId="167" formatCode="dd\.mm\.yyyy;@"/>
      </dxf>
    </rfmt>
  </rrc>
  <rrc rId="5695" sId="2" ref="A1932:XFD1932" action="deleteRow">
    <undo index="65535" exp="area" ref3D="1" dr="$F$1:$F$1048576" dn="Z_F75A0FC8_0A1B_4DE0_9A32_5143F6752B3E_.wvu.Cols" sId="2"/>
    <rfmt sheetId="2" xfDxf="1" sqref="A1932:XFD1932" start="0" length="0">
      <dxf>
        <alignment horizontal="center" vertical="center"/>
      </dxf>
    </rfmt>
    <rfmt sheetId="2" sqref="A193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932" t="inlineStr">
        <is>
          <t>SCE Caramel BS C5 PALL/0371</t>
        </is>
      </nc>
      <ndxf>
        <font>
          <sz val="12"/>
          <color auto="1"/>
          <name val="Verdana"/>
          <family val="2"/>
          <scheme val="none"/>
        </font>
        <numFmt numFmtId="30" formatCode="@"/>
        <alignment horizontal="general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932">
        <v>3387655</v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theme="7"/>
          </patternFill>
        </fill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932" t="inlineStr">
        <is>
          <t>22000372</t>
        </is>
      </nc>
      <ndxf>
        <font>
          <sz val="12"/>
          <color auto="1"/>
          <name val="Verdana"/>
          <family val="2"/>
          <scheme val="none"/>
        </font>
        <numFmt numFmtId="30" formatCode="@"/>
        <alignment horizontal="general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932">
        <v>1400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fmt sheetId="2" sqref="F193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 numFmtId="23">
      <nc r="G1932">
        <v>43727.361111053244</v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1932" t="inlineStr">
        <is>
          <t>démarrage 11H le 22.08.2019 [GLACIER]</t>
        </is>
      </nc>
      <n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193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32" start="0" length="0">
      <dxf>
        <numFmt numFmtId="167" formatCode="dd\.mm\.yyyy;@"/>
      </dxf>
    </rfmt>
  </rrc>
  <rrc rId="5696" sId="2" ref="A1932:XFD1932" action="deleteRow">
    <undo index="65535" exp="area" ref3D="1" dr="$F$1:$F$1048576" dn="Z_F75A0FC8_0A1B_4DE0_9A32_5143F6752B3E_.wvu.Cols" sId="2"/>
    <rfmt sheetId="2" xfDxf="1" sqref="A1932:XFD1932" start="0" length="0">
      <dxf>
        <alignment horizontal="center" vertical="center"/>
      </dxf>
    </rfmt>
    <rfmt sheetId="2" sqref="A193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932" t="inlineStr">
        <is>
          <t>SCE Caramel BS C5 PALL/0371</t>
        </is>
      </nc>
      <ndxf>
        <font>
          <sz val="12"/>
          <color auto="1"/>
          <name val="Verdana"/>
          <family val="2"/>
          <scheme val="none"/>
        </font>
        <numFmt numFmtId="30" formatCode="@"/>
        <alignment horizontal="general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932">
        <v>3418722</v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theme="7"/>
          </patternFill>
        </fill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932" t="inlineStr">
        <is>
          <t>22000372</t>
        </is>
      </nc>
      <ndxf>
        <font>
          <sz val="12"/>
          <color auto="1"/>
          <name val="Verdana"/>
          <family val="2"/>
          <scheme val="none"/>
        </font>
        <numFmt numFmtId="30" formatCode="@"/>
        <alignment horizontal="general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932">
        <v>1400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fmt sheetId="2" sqref="F193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 numFmtId="23">
      <nc r="G1932">
        <v>43728.361111053244</v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1932" t="inlineStr">
        <is>
          <t>démarrage 11H le 22.08.2019 [GLACIER]</t>
        </is>
      </nc>
      <n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193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32" start="0" length="0">
      <dxf>
        <numFmt numFmtId="167" formatCode="dd\.mm\.yyyy;@"/>
      </dxf>
    </rfmt>
  </rrc>
  <rrc rId="5697" sId="2" ref="A1932:XFD1932" action="deleteRow">
    <undo index="65535" exp="area" ref3D="1" dr="$F$1:$F$1048576" dn="Z_F75A0FC8_0A1B_4DE0_9A32_5143F6752B3E_.wvu.Cols" sId="2"/>
    <rfmt sheetId="2" xfDxf="1" sqref="A1932:XFD1932" start="0" length="0">
      <dxf>
        <alignment horizontal="center" vertical="center"/>
      </dxf>
    </rfmt>
    <rfmt sheetId="2" sqref="A193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932" t="inlineStr">
        <is>
          <t>Enrob Batonnet KITKAT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C1932">
        <v>3139260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D1932">
        <v>22000475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E1932">
        <v>1000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fmt sheetId="2" sqref="F193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 numFmtId="23">
      <nc r="G1932">
        <v>43729.361111053244</v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1932" t="inlineStr">
        <is>
          <t>démarrage 11H le 22.08.2019 [GLACIER]</t>
        </is>
      </nc>
      <n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193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32" start="0" length="0">
      <dxf>
        <numFmt numFmtId="167" formatCode="dd\.mm\.yyyy;@"/>
      </dxf>
    </rfmt>
  </rrc>
  <rrc rId="5698" sId="2" ref="A1932:XFD1932" action="deleteRow">
    <undo index="65535" exp="area" ref3D="1" dr="$F$1:$F$1048576" dn="Z_F75A0FC8_0A1B_4DE0_9A32_5143F6752B3E_.wvu.Cols" sId="2"/>
    <rfmt sheetId="2" xfDxf="1" sqref="A1932:XFD1932" start="0" length="0">
      <dxf>
        <alignment horizontal="center" vertical="center"/>
      </dxf>
    </rfmt>
    <rfmt sheetId="2" sqref="A193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932" start="0" length="0">
      <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</border>
      </dxf>
    </rfmt>
    <rfmt sheetId="2" sqref="C1932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cc rId="0" sId="2" dxf="1">
      <nc r="D1932" t="inlineStr">
        <is>
          <t>RINÇAGE</t>
        </is>
      </nc>
      <n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ndxf>
    </rcc>
    <rfmt sheetId="2" sqref="E1932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932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932">
        <f>IFERROR(IF(ISERROR(SEARCH("dfgg",#REF!)),IF(H1932="",#REF!+ROUNDUP(VLOOKUP(D1932,Feuil2!$B$2:$C$252,2,FALSE)*6,0)/6/24,#REF!+ROUNDUP(VLOOKUP(D1932,Feuil2!$B$2:$C$252,2,FALSE)*6,0)/6/24+$I$1),#REF!+(11/12/24)),"")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93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3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32" start="0" length="0">
      <dxf>
        <numFmt numFmtId="167" formatCode="dd\.mm\.yyyy;@"/>
      </dxf>
    </rfmt>
  </rrc>
  <rrc rId="5699" sId="2" ref="A1932:XFD1932" action="deleteRow">
    <undo index="65535" exp="area" ref3D="1" dr="$F$1:$F$1048576" dn="Z_F75A0FC8_0A1B_4DE0_9A32_5143F6752B3E_.wvu.Cols" sId="2"/>
    <rfmt sheetId="2" xfDxf="1" sqref="A1932:XFD1932" start="0" length="0">
      <dxf>
        <alignment horizontal="center" vertical="center"/>
      </dxf>
    </rfmt>
    <rfmt sheetId="2" sqref="A193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932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932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top style="thin">
            <color indexed="64"/>
          </top>
          <bottom style="thin">
            <color indexed="64"/>
          </bottom>
        </border>
      </dxf>
    </rfmt>
    <rcc rId="0" sId="2" dxf="1">
      <nc r="D1932" t="inlineStr">
        <is>
          <t>jeudi</t>
        </is>
      </nc>
      <ndxf>
        <font>
          <b/>
          <sz val="24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top style="thin">
            <color indexed="64"/>
          </top>
          <bottom style="thin">
            <color indexed="64"/>
          </bottom>
        </border>
      </ndxf>
    </rcc>
    <rfmt sheetId="2" sqref="E1932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top style="thin">
            <color indexed="64"/>
          </top>
          <bottom style="thin">
            <color indexed="64"/>
          </bottom>
        </border>
      </dxf>
    </rfmt>
    <rfmt sheetId="2" sqref="F1932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 numFmtId="23">
      <nc r="G1932">
        <v>43699.385416666664</v>
      </nc>
      <n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H1932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3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32" start="0" length="0">
      <dxf>
        <numFmt numFmtId="167" formatCode="dd\.mm\.yyyy;@"/>
      </dxf>
    </rfmt>
  </rrc>
  <rrc rId="5700" sId="2" ref="A1932:XFD1932" action="deleteRow">
    <undo index="45" exp="ref" v="1" dr="G1932" r="G1933" sId="2"/>
    <undo index="25" exp="ref" v="1" dr="G1932" r="G1933" sId="2"/>
    <undo index="9" exp="ref" v="1" dr="G1932" r="G1933" sId="2"/>
    <undo index="1" exp="ref" v="1" dr="$B1932" r="G1933" sId="2"/>
    <undo index="65535" exp="area" ref3D="1" dr="$F$1:$F$1048576" dn="Z_F75A0FC8_0A1B_4DE0_9A32_5143F6752B3E_.wvu.Cols" sId="2"/>
    <rfmt sheetId="2" xfDxf="1" sqref="A1932:XFD1932" start="0" length="0">
      <dxf>
        <alignment horizontal="center" vertical="center"/>
      </dxf>
    </rfmt>
    <rfmt sheetId="2" sqref="A193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932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932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cc rId="0" sId="2" dxf="1">
      <nc r="D1932" t="inlineStr">
        <is>
          <t>jeudi</t>
        </is>
      </nc>
      <n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ndxf>
    </rcc>
    <rfmt sheetId="2" sqref="E1932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932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cc rId="0" sId="2" dxf="1" numFmtId="23">
      <nc r="G1932">
        <v>43724.229166666664</v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932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3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32" start="0" length="0">
      <dxf>
        <numFmt numFmtId="167" formatCode="dd\.mm\.yyyy;@"/>
      </dxf>
    </rfmt>
  </rrc>
  <rrc rId="5701" sId="2" ref="A1932:XFD1932" action="deleteRow">
    <undo index="45" exp="ref" v="1" dr="G1932" r="G1933" sId="2"/>
    <undo index="25" exp="ref" v="1" dr="G1932" r="G1933" sId="2"/>
    <undo index="9" exp="ref" v="1" dr="G1932" r="G1933" sId="2"/>
    <undo index="1" exp="ref" v="1" dr="$B1932" r="G1933" sId="2"/>
    <undo index="65535" exp="area" ref3D="1" dr="$F$1:$F$1048576" dn="Z_F75A0FC8_0A1B_4DE0_9A32_5143F6752B3E_.wvu.Cols" sId="2"/>
    <rfmt sheetId="2" xfDxf="1" sqref="A1932:XFD1932" start="0" length="0">
      <dxf>
        <alignment horizontal="center" vertical="center"/>
      </dxf>
    </rfmt>
    <rfmt sheetId="2" sqref="A193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932" t="inlineStr">
        <is>
          <t>Enrob Batonnet KITKAT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C1932">
        <v>3139260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D1932">
        <v>22000475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E1932">
        <v>1000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fmt sheetId="2" sqref="F193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932">
        <f>IFERROR(IF(ISERROR(SEARCH("dfgg",#REF!)),IF(H1932="",#REF!+ROUNDUP(VLOOKUP(D1932,Feuil2!$B$2:$C$252,2,FALSE)*6,0)/6/24,#REF!+ROUNDUP(VLOOKUP(D1932,Feuil2!$B$2:$C$252,2,FALSE)*6,0)/6/24+$I$1),#REF!+(11/12/24)),"")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1932" t="inlineStr">
        <is>
          <t>démarrage 11H le 22.08.2019 [GLACIER]</t>
        </is>
      </nc>
      <n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193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32" start="0" length="0">
      <dxf>
        <numFmt numFmtId="167" formatCode="dd\.mm\.yyyy;@"/>
      </dxf>
    </rfmt>
  </rrc>
  <rrc rId="5702" sId="2" ref="A1932:XFD1932" action="deleteRow">
    <undo index="45" exp="ref" v="1" dr="G1932" r="G1933" sId="2"/>
    <undo index="25" exp="ref" v="1" dr="G1932" r="G1933" sId="2"/>
    <undo index="9" exp="ref" v="1" dr="G1932" r="G1933" sId="2"/>
    <undo index="1" exp="ref" v="1" dr="$B1932" r="G1933" sId="2"/>
    <undo index="65535" exp="area" ref3D="1" dr="$F$1:$F$1048576" dn="Z_F75A0FC8_0A1B_4DE0_9A32_5143F6752B3E_.wvu.Cols" sId="2"/>
    <rfmt sheetId="2" xfDxf="1" sqref="A1932:XFD1932" start="0" length="0">
      <dxf>
        <alignment horizontal="center" vertical="center"/>
      </dxf>
    </rfmt>
    <rfmt sheetId="2" sqref="A193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932" t="inlineStr">
        <is>
          <t>Enrob Batonnet KITKAT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C1932">
        <v>3139262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D1932">
        <v>22000475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E1932">
        <v>1000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fmt sheetId="2" sqref="F193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932">
        <f>IFERROR(IF(ISERROR(SEARCH("dfgg",#REF!)),IF(H1932="",#REF!+ROUNDUP(VLOOKUP(D1932,Feuil2!$B$2:$C$252,2,FALSE)*6,0)/6/24,#REF!+ROUNDUP(VLOOKUP(D1932,Feuil2!$B$2:$C$252,2,FALSE)*6,0)/6/24+$I$1),#REF!+(11/12/24)),"")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1932" t="inlineStr">
        <is>
          <t>[GLACIER]</t>
        </is>
      </nc>
      <n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193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32" start="0" length="0">
      <dxf>
        <numFmt numFmtId="167" formatCode="dd\.mm\.yyyy;@"/>
      </dxf>
    </rfmt>
  </rrc>
  <rrc rId="5703" sId="2" ref="A1932:XFD1932" action="deleteRow">
    <undo index="45" exp="ref" v="1" dr="G1932" r="G1933" sId="2"/>
    <undo index="25" exp="ref" v="1" dr="G1932" r="G1933" sId="2"/>
    <undo index="9" exp="ref" v="1" dr="G1932" r="G1933" sId="2"/>
    <undo index="1" exp="ref" v="1" dr="$B1932" r="G1933" sId="2"/>
    <undo index="65535" exp="area" ref3D="1" dr="$F$1:$F$1048576" dn="Z_F75A0FC8_0A1B_4DE0_9A32_5143F6752B3E_.wvu.Cols" sId="2"/>
    <rfmt sheetId="2" xfDxf="1" sqref="A1932:XFD1932" start="0" length="0">
      <dxf>
        <alignment horizontal="center" vertical="center"/>
      </dxf>
    </rfmt>
    <rfmt sheetId="2" sqref="A193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932" t="inlineStr">
        <is>
          <t>Enrob Batonnet KITKAT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C1932">
        <v>3139328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D1932">
        <v>22000475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E1932">
        <v>1000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fmt sheetId="2" sqref="F193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932">
        <f>IFERROR(IF(ISERROR(SEARCH("dfgg",#REF!)),IF(H1932="",#REF!+ROUNDUP(VLOOKUP(D1932,Feuil2!$B$2:$C$252,2,FALSE)*6,0)/6/24,#REF!+ROUNDUP(VLOOKUP(D1932,Feuil2!$B$2:$C$252,2,FALSE)*6,0)/6/24+$I$1),#REF!+(11/12/24)),"")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1932" t="inlineStr">
        <is>
          <t>[GLACIER]</t>
        </is>
      </nc>
      <n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193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32" start="0" length="0">
      <dxf>
        <numFmt numFmtId="167" formatCode="dd\.mm\.yyyy;@"/>
      </dxf>
    </rfmt>
  </rrc>
  <rrc rId="5704" sId="2" ref="A1932:XFD1932" action="deleteRow">
    <undo index="45" exp="ref" v="1" dr="G1932" r="G1933" sId="2"/>
    <undo index="25" exp="ref" v="1" dr="G1932" r="G1933" sId="2"/>
    <undo index="9" exp="ref" v="1" dr="G1932" r="G1933" sId="2"/>
    <undo index="1" exp="ref" v="1" dr="$B1932" r="G1933" sId="2"/>
    <undo index="65535" exp="area" ref3D="1" dr="$F$1:$F$1048576" dn="Z_F75A0FC8_0A1B_4DE0_9A32_5143F6752B3E_.wvu.Cols" sId="2"/>
    <rfmt sheetId="2" xfDxf="1" sqref="A1932:XFD1932" start="0" length="0">
      <dxf>
        <alignment horizontal="center" vertical="center"/>
      </dxf>
    </rfmt>
    <rfmt sheetId="2" sqref="A193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932" start="0" length="0">
      <dxf>
        <font>
          <b/>
          <sz val="12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932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cc rId="0" sId="2" dxf="1">
      <nc r="D1932" t="inlineStr">
        <is>
          <t>NEP</t>
        </is>
      </nc>
      <n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ndxf>
    </rcc>
    <rfmt sheetId="2" sqref="E1932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932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932">
        <f>IFERROR(IF(ISERROR(SEARCH("dfgg",#REF!)),IF(H1932="",#REF!+ROUNDUP(VLOOKUP(D1932,Feuil2!$B$2:$C$252,2,FALSE)*6,0)/6/24,#REF!+ROUNDUP(VLOOKUP(D1932,Feuil2!$B$2:$C$252,2,FALSE)*6,0)/6/24+$I$1),#REF!+(11/12/24)),"")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932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3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32" start="0" length="0">
      <dxf>
        <numFmt numFmtId="167" formatCode="dd\.mm\.yyyy;@"/>
      </dxf>
    </rfmt>
  </rrc>
  <rrc rId="5705" sId="2" ref="A1932:XFD1932" action="deleteRow">
    <undo index="65535" exp="area" ref3D="1" dr="$F$1:$F$1048576" dn="Z_F75A0FC8_0A1B_4DE0_9A32_5143F6752B3E_.wvu.Cols" sId="2"/>
    <rfmt sheetId="2" xfDxf="1" sqref="A1932:XFD1932" start="0" length="0">
      <dxf>
        <alignment horizontal="center" vertical="center"/>
      </dxf>
    </rfmt>
    <rfmt sheetId="2" sqref="A193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932" t="inlineStr">
        <is>
          <t>SCE Mang-Passion C10 PALL/0359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C1932">
        <v>3387666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D1932">
        <v>22000378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E1932">
        <v>1050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fmt sheetId="2" sqref="F193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932">
        <f>IFERROR(IF(ISERROR(SEARCH("dfgg",#REF!)),IF(H1932="",#REF!+ROUNDUP(VLOOKUP(D1932,Feuil2!$B$2:$C$252,2,FALSE)*6,0)/6/24,#REF!+ROUNDUP(VLOOKUP(D1932,Feuil2!$B$2:$C$252,2,FALSE)*6,0)/6/24+$I$1),#REF!+(11/12/24)),"")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93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3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32" start="0" length="0">
      <dxf>
        <numFmt numFmtId="167" formatCode="dd\.mm\.yyyy;@"/>
      </dxf>
    </rfmt>
  </rrc>
  <rrc rId="5706" sId="2" ref="A1932:XFD1932" action="deleteRow">
    <undo index="45" exp="ref" v="1" dr="G1932" r="G1933" sId="2"/>
    <undo index="25" exp="ref" v="1" dr="G1932" r="G1933" sId="2"/>
    <undo index="9" exp="ref" v="1" dr="G1932" r="G1933" sId="2"/>
    <undo index="1" exp="ref" v="1" dr="$B1932" r="G1933" sId="2"/>
    <undo index="65535" exp="area" ref3D="1" dr="$F$1:$F$1048576" dn="Z_F75A0FC8_0A1B_4DE0_9A32_5143F6752B3E_.wvu.Cols" sId="2"/>
    <rfmt sheetId="2" xfDxf="1" sqref="A1932:XFD1932" start="0" length="0">
      <dxf>
        <alignment horizontal="center" vertical="center"/>
      </dxf>
    </rfmt>
    <rfmt sheetId="2" sqref="A193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932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932" start="0" length="0">
      <dxf>
        <font>
          <b/>
          <sz val="12"/>
          <color auto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cc rId="0" sId="2" dxf="1">
      <nc r="D1932" t="inlineStr">
        <is>
          <t>vendredi</t>
        </is>
      </nc>
      <n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ndxf>
    </rcc>
    <rfmt sheetId="2" sqref="E1932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932" start="0" length="0">
      <dxf>
        <font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cc rId="0" sId="2" dxf="1" numFmtId="23">
      <nc r="G1932">
        <v>43700.260416666664</v>
      </nc>
      <ndxf>
        <font>
          <sz val="12"/>
          <color auto="1"/>
          <name val="MS Sans Serif"/>
          <family val="2"/>
          <scheme val="none"/>
        </font>
        <numFmt numFmtId="166" formatCode="h&quot; h &quot;mm\ dddd\ dd"/>
        <fill>
          <patternFill patternType="solid">
            <bgColor indexed="13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H1932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3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32" start="0" length="0">
      <dxf>
        <numFmt numFmtId="167" formatCode="dd\.mm\.yyyy;@"/>
      </dxf>
    </rfmt>
  </rrc>
  <rrc rId="5707" sId="2" ref="A1932:XFD1932" action="deleteRow">
    <undo index="45" exp="ref" v="1" dr="G1932" r="G1933" sId="2"/>
    <undo index="25" exp="ref" v="1" dr="G1932" r="G1933" sId="2"/>
    <undo index="9" exp="ref" v="1" dr="G1932" r="G1933" sId="2"/>
    <undo index="1" exp="ref" v="1" dr="$B1932" r="G1933" sId="2"/>
    <undo index="65535" exp="area" ref3D="1" dr="$F$1:$F$1048576" dn="Z_F75A0FC8_0A1B_4DE0_9A32_5143F6752B3E_.wvu.Cols" sId="2"/>
    <rfmt sheetId="2" xfDxf="1" sqref="A1932:XFD1932" start="0" length="0">
      <dxf>
        <alignment horizontal="center" vertical="center"/>
      </dxf>
    </rfmt>
    <rfmt sheetId="2" sqref="A193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932" t="inlineStr">
        <is>
          <t>Enrob Buche Fruits Rouges PALL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C1932">
        <v>3301903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D1932">
        <v>22000072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E1932">
        <v>1100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fmt sheetId="2" sqref="F193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932">
        <f>IFERROR(IF(ISERROR(SEARCH("dfgg",#REF!)),IF(H1932="",#REF!+ROUNDUP(VLOOKUP(D1932,Feuil2!$B$2:$C$252,2,FALSE)*6,0)/6/24,#REF!+ROUNDUP(VLOOKUP(D1932,Feuil2!$B$2:$C$252,2,FALSE)*6,0)/6/24+$I$1),#REF!+(11/12/24)),"")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93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3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32" start="0" length="0">
      <dxf>
        <numFmt numFmtId="167" formatCode="dd\.mm\.yyyy;@"/>
      </dxf>
    </rfmt>
  </rrc>
  <rrc rId="5708" sId="2" ref="A1932:XFD1932" action="deleteRow">
    <undo index="45" exp="ref" v="1" dr="G1932" r="G1933" sId="2"/>
    <undo index="25" exp="ref" v="1" dr="G1932" r="G1933" sId="2"/>
    <undo index="9" exp="ref" v="1" dr="G1932" r="G1933" sId="2"/>
    <undo index="1" exp="ref" v="1" dr="$B1932" r="G1933" sId="2"/>
    <undo index="65535" exp="area" ref3D="1" dr="$F$1:$F$1048576" dn="Z_F75A0FC8_0A1B_4DE0_9A32_5143F6752B3E_.wvu.Cols" sId="2"/>
    <rfmt sheetId="2" xfDxf="1" sqref="A1932:XFD1932" start="0" length="0">
      <dxf>
        <alignment horizontal="center" vertical="center"/>
      </dxf>
    </rfmt>
    <rfmt sheetId="2" sqref="A193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932" t="inlineStr">
        <is>
          <t>Enrob Buche Fruits Rouges PALL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C1932">
        <v>3301904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D1932">
        <v>22000072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E1932">
        <v>1100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fmt sheetId="2" sqref="F193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932">
        <f>IFERROR(IF(ISERROR(SEARCH("dfgg",#REF!)),IF(H1932="",#REF!+ROUNDUP(VLOOKUP(D1932,Feuil2!$B$2:$C$252,2,FALSE)*6,0)/6/24,#REF!+ROUNDUP(VLOOKUP(D1932,Feuil2!$B$2:$C$252,2,FALSE)*6,0)/6/24+$I$1),#REF!+(11/12/24)),"")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93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3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32" start="0" length="0">
      <dxf>
        <numFmt numFmtId="167" formatCode="dd\.mm\.yyyy;@"/>
      </dxf>
    </rfmt>
  </rrc>
  <rrc rId="5709" sId="2" ref="A1932:XFD1932" action="deleteRow">
    <undo index="45" exp="ref" v="1" dr="G1932" r="G1933" sId="2"/>
    <undo index="25" exp="ref" v="1" dr="G1932" r="G1933" sId="2"/>
    <undo index="9" exp="ref" v="1" dr="G1932" r="G1933" sId="2"/>
    <undo index="1" exp="ref" v="1" dr="$B1932" r="G1933" sId="2"/>
    <undo index="65535" exp="area" ref3D="1" dr="$F$1:$F$1048576" dn="Z_F75A0FC8_0A1B_4DE0_9A32_5143F6752B3E_.wvu.Cols" sId="2"/>
    <rfmt sheetId="2" xfDxf="1" sqref="A1932:XFD1932" start="0" length="0">
      <dxf>
        <alignment horizontal="center" vertical="center"/>
      </dxf>
    </rfmt>
    <rfmt sheetId="2" sqref="A193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932" start="0" length="0">
      <dxf>
        <font>
          <b/>
          <sz val="12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932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cc rId="0" sId="2" dxf="1">
      <nc r="D1932" t="inlineStr">
        <is>
          <t>NEP</t>
        </is>
      </nc>
      <n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ndxf>
    </rcc>
    <rfmt sheetId="2" sqref="E1932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932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932">
        <f>IFERROR(IF(ISERROR(SEARCH("dfgg",#REF!)),IF(H1932="",#REF!+ROUNDUP(VLOOKUP(D1932,Feuil2!$B$2:$C$252,2,FALSE)*6,0)/6/24,#REF!+ROUNDUP(VLOOKUP(D1932,Feuil2!$B$2:$C$252,2,FALSE)*6,0)/6/24+$I$1),#REF!+(11/12/24)),"")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932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3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32" start="0" length="0">
      <dxf>
        <numFmt numFmtId="167" formatCode="dd\.mm\.yyyy;@"/>
      </dxf>
    </rfmt>
  </rrc>
  <rrc rId="5710" sId="2" ref="A1932:XFD1932" action="deleteRow">
    <undo index="45" exp="ref" v="1" dr="G1932" r="G1933" sId="2"/>
    <undo index="25" exp="ref" v="1" dr="G1932" r="G1933" sId="2"/>
    <undo index="9" exp="ref" v="1" dr="G1932" r="G1933" sId="2"/>
    <undo index="1" exp="ref" v="1" dr="$B1932" r="G1933" sId="2"/>
    <undo index="65535" exp="area" ref3D="1" dr="$F$1:$F$1048576" dn="Z_F75A0FC8_0A1B_4DE0_9A32_5143F6752B3E_.wvu.Cols" sId="2"/>
    <rfmt sheetId="2" xfDxf="1" sqref="A1932:XFD1932" start="0" length="0">
      <dxf>
        <alignment horizontal="center" vertical="center"/>
      </dxf>
    </rfmt>
    <rfmt sheetId="2" sqref="A193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932" t="inlineStr">
        <is>
          <t>Enrob Batonnet KITKAT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C1932">
        <v>3313745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D1932">
        <v>22000475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E1932">
        <v>1000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fmt sheetId="2" sqref="F193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932">
        <f>IFERROR(IF(ISERROR(SEARCH("dfgg",#REF!)),IF(H1932="",#REF!+ROUNDUP(VLOOKUP(D1932,Feuil2!$B$2:$C$252,2,FALSE)*6,0)/6/24,#REF!+ROUNDUP(VLOOKUP(D1932,Feuil2!$B$2:$C$252,2,FALSE)*6,0)/6/24+$I$1),#REF!+(11/12/24)),"")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1932" t="inlineStr">
        <is>
          <t>à voir demain si pas de kitkat faire sauces  caramel 22000048</t>
        </is>
      </nc>
      <n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193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32" start="0" length="0">
      <dxf>
        <numFmt numFmtId="167" formatCode="dd\.mm\.yyyy;@"/>
      </dxf>
    </rfmt>
  </rrc>
  <rrc rId="5711" sId="2" ref="A1932:XFD1932" action="deleteRow">
    <undo index="45" exp="ref" v="1" dr="G1932" r="G1933" sId="2"/>
    <undo index="25" exp="ref" v="1" dr="G1932" r="G1933" sId="2"/>
    <undo index="9" exp="ref" v="1" dr="G1932" r="G1933" sId="2"/>
    <undo index="1" exp="ref" v="1" dr="$B1932" r="G1933" sId="2"/>
    <undo index="65535" exp="area" ref3D="1" dr="$F$1:$F$1048576" dn="Z_F75A0FC8_0A1B_4DE0_9A32_5143F6752B3E_.wvu.Cols" sId="2"/>
    <rfmt sheetId="2" xfDxf="1" sqref="A1932:XFD1932" start="0" length="0">
      <dxf>
        <alignment horizontal="center" vertical="center"/>
      </dxf>
    </rfmt>
    <rfmt sheetId="2" sqref="A193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932" start="0" length="0">
      <dxf>
        <font>
          <b/>
          <sz val="12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932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cc rId="0" sId="2" dxf="1">
      <nc r="D1932" t="inlineStr">
        <is>
          <t>NEP</t>
        </is>
      </nc>
      <n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ndxf>
    </rcc>
    <rfmt sheetId="2" sqref="E1932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932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cc rId="0" sId="2" dxf="1">
      <nc r="G1932">
        <f>IFERROR(IF(ISERROR(SEARCH("dfgg",#REF!)),IF(H1932="",#REF!+ROUNDUP(VLOOKUP(D1932,Feuil2!$B$2:$C$252,2,FALSE)*6,0)/6/24,#REF!+ROUNDUP(VLOOKUP(D1932,Feuil2!$B$2:$C$252,2,FALSE)*6,0)/6/24+$I$1),#REF!+(11/12/24)),"")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932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3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32" start="0" length="0">
      <dxf>
        <numFmt numFmtId="167" formatCode="dd\.mm\.yyyy;@"/>
      </dxf>
    </rfmt>
  </rrc>
  <rrc rId="5712" sId="2" ref="A1932:XFD1932" action="deleteRow">
    <undo index="45" exp="ref" v="1" dr="G1932" r="G1933" sId="2"/>
    <undo index="25" exp="ref" v="1" dr="G1932" r="G1933" sId="2"/>
    <undo index="9" exp="ref" v="1" dr="G1932" r="G1933" sId="2"/>
    <undo index="1" exp="ref" v="1" dr="$B1932" r="G1933" sId="2"/>
    <undo index="65535" exp="area" ref3D="1" dr="$F$1:$F$1048576" dn="Z_F75A0FC8_0A1B_4DE0_9A32_5143F6752B3E_.wvu.Cols" sId="2"/>
    <rfmt sheetId="2" xfDxf="1" sqref="A1932:XFD1932" start="0" length="0">
      <dxf>
        <alignment horizontal="center" vertical="center"/>
      </dxf>
    </rfmt>
    <rfmt sheetId="2" sqref="A193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932" t="inlineStr">
        <is>
          <t>SCE Gout Caramel C11 PALL/0357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C1932">
        <v>3420388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D1932">
        <v>22000048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E1932">
        <v>1600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fmt sheetId="2" sqref="F193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932">
        <f>IFERROR(IF(ISERROR(SEARCH("dfgg",#REF!)),IF(H1932="",#REF!+ROUNDUP(VLOOKUP(D1932,Feuil2!$B$2:$C$252,2,FALSE)*6,0)/6/24,#REF!+ROUNDUP(VLOOKUP(D1932,Feuil2!$B$2:$C$252,2,FALSE)*6,0)/6/24+$I$1),#REF!+(11/12/24)),"")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93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3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32" start="0" length="0">
      <dxf>
        <numFmt numFmtId="167" formatCode="dd\.mm\.yyyy;@"/>
      </dxf>
    </rfmt>
  </rrc>
  <rrc rId="5713" sId="2" ref="A1932:XFD1932" action="deleteRow">
    <undo index="65535" exp="area" ref3D="1" dr="$F$1:$F$1048576" dn="Z_F75A0FC8_0A1B_4DE0_9A32_5143F6752B3E_.wvu.Cols" sId="2"/>
    <rfmt sheetId="2" xfDxf="1" sqref="A1932:XFD1932" start="0" length="0">
      <dxf>
        <alignment horizontal="center" vertical="center"/>
      </dxf>
    </rfmt>
    <rfmt sheetId="2" sqref="A193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932" t="inlineStr">
        <is>
          <t>SCE Gout Caramel C11 PALL/0357</t>
        </is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C1932">
        <v>3420452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D1932">
        <v>22000048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cc rId="0" sId="2" dxf="1">
      <nc r="E1932">
        <v>1600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top style="thin">
            <color indexed="64"/>
          </top>
          <bottom style="thin">
            <color indexed="64"/>
          </bottom>
        </border>
      </ndxf>
    </rcc>
    <rfmt sheetId="2" sqref="F193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932">
        <f>IFERROR(IF(ISERROR(SEARCH("dfgg",#REF!)),IF(H1932="",#REF!+ROUNDUP(VLOOKUP(D1932,Feuil2!$B$2:$C$252,2,FALSE)*6,0)/6/24,#REF!+ROUNDUP(VLOOKUP(D1932,Feuil2!$B$2:$C$252,2,FALSE)*6,0)/6/24+$I$1),#REF!+(11/12/24)),"")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932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3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32" start="0" length="0">
      <dxf>
        <numFmt numFmtId="167" formatCode="dd\.mm\.yyyy;@"/>
      </dxf>
    </rfmt>
  </rrc>
  <rrc rId="5714" sId="2" ref="A1932:XFD1932" action="deleteRow">
    <undo index="65535" exp="area" ref3D="1" dr="$F$1:$F$1048576" dn="Z_F75A0FC8_0A1B_4DE0_9A32_5143F6752B3E_.wvu.Cols" sId="2"/>
    <rfmt sheetId="2" xfDxf="1" sqref="A1932:XFD1932" start="0" length="0">
      <dxf>
        <alignment horizontal="center" vertical="center"/>
      </dxf>
    </rfmt>
    <rfmt sheetId="2" sqref="A1932" start="0" length="0">
      <dxf>
        <alignment horizontal="general" vertical="bottom"/>
      </dxf>
    </rfmt>
    <rfmt sheetId="2" sqref="B1932" start="0" length="0">
      <dxf>
        <font>
          <sz val="10"/>
          <color auto="1"/>
          <name val="MS Sans Serif"/>
          <family val="2"/>
          <scheme val="none"/>
        </font>
      </dxf>
    </rfmt>
    <rfmt sheetId="2" sqref="C1932" start="0" length="0">
      <dxf>
        <alignment horizontal="general" vertical="bottom"/>
      </dxf>
    </rfmt>
    <rfmt sheetId="2" sqref="D1932" start="0" length="0">
      <dxf>
        <alignment horizontal="general" vertical="bottom"/>
      </dxf>
    </rfmt>
    <rfmt sheetId="2" sqref="E1932" start="0" length="0">
      <dxf>
        <font>
          <sz val="10"/>
          <color auto="1"/>
          <name val="MS Sans Serif"/>
          <family val="2"/>
          <scheme val="none"/>
        </font>
      </dxf>
    </rfmt>
    <rfmt sheetId="2" sqref="F1932" start="0" length="0">
      <dxf>
        <font>
          <sz val="10"/>
          <color auto="1"/>
          <name val="MS Sans Serif"/>
          <family val="2"/>
          <scheme val="none"/>
        </font>
      </dxf>
    </rfmt>
    <rfmt sheetId="2" sqref="G1932" start="0" length="0">
      <dxf>
        <font>
          <sz val="10"/>
          <color auto="1"/>
          <name val="MS Sans Serif"/>
          <family val="2"/>
          <scheme val="none"/>
        </font>
      </dxf>
    </rfmt>
    <rfmt sheetId="2" sqref="H193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932" start="0" length="0">
      <dxf>
        <numFmt numFmtId="167" formatCode="dd\.mm\.yyyy;@"/>
      </dxf>
    </rfmt>
  </rrc>
  <rrc rId="5715" sId="2" ref="A1932:XFD1932" action="deleteRow">
    <undo index="65535" exp="area" ref3D="1" dr="$F$1:$F$1048576" dn="Z_F75A0FC8_0A1B_4DE0_9A32_5143F6752B3E_.wvu.Cols" sId="2"/>
    <rfmt sheetId="2" xfDxf="1" sqref="A1932:XFD1932" start="0" length="0">
      <dxf>
        <alignment horizontal="center" vertical="center"/>
      </dxf>
    </rfmt>
    <rfmt sheetId="2" sqref="A1932" start="0" length="0">
      <dxf>
        <alignment horizontal="general" vertical="bottom"/>
      </dxf>
    </rfmt>
    <rfmt sheetId="2" sqref="B1932" start="0" length="0">
      <dxf>
        <font>
          <sz val="10"/>
          <color auto="1"/>
          <name val="MS Sans Serif"/>
          <family val="2"/>
          <scheme val="none"/>
        </font>
      </dxf>
    </rfmt>
    <rfmt sheetId="2" sqref="C1932" start="0" length="0">
      <dxf>
        <alignment horizontal="general" vertical="bottom"/>
      </dxf>
    </rfmt>
    <rfmt sheetId="2" sqref="D1932" start="0" length="0">
      <dxf>
        <alignment horizontal="general" vertical="bottom"/>
      </dxf>
    </rfmt>
    <rfmt sheetId="2" sqref="E1932" start="0" length="0">
      <dxf>
        <font>
          <sz val="10"/>
          <color auto="1"/>
          <name val="MS Sans Serif"/>
          <family val="2"/>
          <scheme val="none"/>
        </font>
      </dxf>
    </rfmt>
    <rfmt sheetId="2" sqref="F1932" start="0" length="0">
      <dxf>
        <font>
          <sz val="10"/>
          <color auto="1"/>
          <name val="MS Sans Serif"/>
          <family val="2"/>
          <scheme val="none"/>
        </font>
      </dxf>
    </rfmt>
    <rfmt sheetId="2" sqref="G1932" start="0" length="0">
      <dxf>
        <font>
          <sz val="10"/>
          <color auto="1"/>
          <name val="MS Sans Serif"/>
          <family val="2"/>
          <scheme val="none"/>
        </font>
      </dxf>
    </rfmt>
    <rfmt sheetId="2" sqref="H193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932" start="0" length="0">
      <dxf>
        <numFmt numFmtId="167" formatCode="dd\.mm\.yyyy;@"/>
      </dxf>
    </rfmt>
  </rrc>
  <rrc rId="5716" sId="2" ref="A1932:XFD1932" action="deleteRow">
    <undo index="65535" exp="area" ref3D="1" dr="$F$1:$F$1048576" dn="Z_F75A0FC8_0A1B_4DE0_9A32_5143F6752B3E_.wvu.Cols" sId="2"/>
    <rfmt sheetId="2" xfDxf="1" sqref="A1932:XFD1932" start="0" length="0">
      <dxf>
        <alignment horizontal="center" vertical="center"/>
      </dxf>
    </rfmt>
    <rfmt sheetId="2" sqref="A1932" start="0" length="0">
      <dxf>
        <alignment horizontal="general" vertical="bottom"/>
      </dxf>
    </rfmt>
    <rcc rId="0" sId="2" dxf="1">
      <nc r="B1932" t="inlineStr">
        <is>
          <t>SCE Caramel BS C5 PALL/0371</t>
        </is>
      </nc>
      <ndxf>
        <font>
          <sz val="12"/>
          <color auto="1"/>
          <name val="Verdana"/>
          <family val="2"/>
          <scheme val="none"/>
        </font>
        <numFmt numFmtId="30" formatCode="@"/>
        <alignment horizontal="general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932">
        <v>3387654</v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theme="7"/>
          </patternFill>
        </fill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932" t="inlineStr">
        <is>
          <t>22000372</t>
        </is>
      </nc>
      <ndxf>
        <font>
          <sz val="12"/>
          <color auto="1"/>
          <name val="Verdana"/>
          <family val="2"/>
          <scheme val="none"/>
        </font>
        <numFmt numFmtId="30" formatCode="@"/>
        <alignment horizontal="general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932">
        <v>1400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F1932" start="0" length="0">
      <dxf>
        <font>
          <sz val="10"/>
          <color auto="1"/>
          <name val="MS Sans Serif"/>
          <family val="2"/>
          <scheme val="none"/>
        </font>
      </dxf>
    </rfmt>
    <rfmt sheetId="2" sqref="G1932" start="0" length="0">
      <dxf>
        <font>
          <sz val="10"/>
          <color auto="1"/>
          <name val="MS Sans Serif"/>
          <family val="2"/>
          <scheme val="none"/>
        </font>
      </dxf>
    </rfmt>
    <rfmt sheetId="2" sqref="H193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932" start="0" length="0">
      <dxf>
        <numFmt numFmtId="167" formatCode="dd\.mm\.yyyy;@"/>
      </dxf>
    </rfmt>
  </rrc>
  <rrc rId="5717" sId="2" ref="A1932:XFD1932" action="deleteRow">
    <undo index="65535" exp="area" ref3D="1" dr="$F$1:$F$1048576" dn="Z_F75A0FC8_0A1B_4DE0_9A32_5143F6752B3E_.wvu.Cols" sId="2"/>
    <rfmt sheetId="2" xfDxf="1" sqref="A1932:XFD1932" start="0" length="0">
      <dxf>
        <alignment horizontal="center" vertical="center"/>
      </dxf>
    </rfmt>
    <rfmt sheetId="2" sqref="A1932" start="0" length="0">
      <dxf>
        <alignment horizontal="general" vertical="bottom"/>
      </dxf>
    </rfmt>
    <rcc rId="0" sId="2" dxf="1">
      <nc r="B1932" t="inlineStr">
        <is>
          <t>SCE Caramel BS C5 PALL/0371</t>
        </is>
      </nc>
      <ndxf>
        <font>
          <sz val="12"/>
          <color auto="1"/>
          <name val="Verdana"/>
          <family val="2"/>
          <scheme val="none"/>
        </font>
        <numFmt numFmtId="30" formatCode="@"/>
        <alignment horizontal="general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932">
        <v>3387655</v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theme="7"/>
          </patternFill>
        </fill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932" t="inlineStr">
        <is>
          <t>22000372</t>
        </is>
      </nc>
      <ndxf>
        <font>
          <sz val="12"/>
          <color auto="1"/>
          <name val="Verdana"/>
          <family val="2"/>
          <scheme val="none"/>
        </font>
        <numFmt numFmtId="30" formatCode="@"/>
        <alignment horizontal="general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932">
        <v>1400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F1932" start="0" length="0">
      <dxf>
        <font>
          <sz val="10"/>
          <color auto="1"/>
          <name val="MS Sans Serif"/>
          <family val="2"/>
          <scheme val="none"/>
        </font>
      </dxf>
    </rfmt>
    <rfmt sheetId="2" sqref="G1932" start="0" length="0">
      <dxf>
        <font>
          <sz val="10"/>
          <color auto="1"/>
          <name val="MS Sans Serif"/>
          <family val="2"/>
          <scheme val="none"/>
        </font>
      </dxf>
    </rfmt>
    <rfmt sheetId="2" sqref="H193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932" start="0" length="0">
      <dxf>
        <numFmt numFmtId="167" formatCode="dd\.mm\.yyyy;@"/>
      </dxf>
    </rfmt>
  </rrc>
  <rrc rId="5718" sId="2" ref="A1932:XFD1932" action="deleteRow">
    <undo index="65535" exp="area" ref3D="1" dr="$F$1:$F$1048576" dn="Z_F75A0FC8_0A1B_4DE0_9A32_5143F6752B3E_.wvu.Cols" sId="2"/>
    <rfmt sheetId="2" xfDxf="1" sqref="A1932:XFD1932" start="0" length="0">
      <dxf>
        <alignment horizontal="center" vertical="center"/>
      </dxf>
    </rfmt>
    <rfmt sheetId="2" sqref="A1932" start="0" length="0">
      <dxf>
        <alignment horizontal="general" vertical="bottom"/>
      </dxf>
    </rfmt>
    <rcc rId="0" sId="2" dxf="1">
      <nc r="B1932" t="inlineStr">
        <is>
          <t>SCE Caramel BS C5 PALL/0371</t>
        </is>
      </nc>
      <ndxf>
        <font>
          <sz val="12"/>
          <color auto="1"/>
          <name val="Verdana"/>
          <family val="2"/>
          <scheme val="none"/>
        </font>
        <numFmt numFmtId="30" formatCode="@"/>
        <alignment horizontal="general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932">
        <v>3418722</v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theme="7"/>
          </patternFill>
        </fill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932" t="inlineStr">
        <is>
          <t>22000372</t>
        </is>
      </nc>
      <ndxf>
        <font>
          <sz val="12"/>
          <color auto="1"/>
          <name val="Verdana"/>
          <family val="2"/>
          <scheme val="none"/>
        </font>
        <numFmt numFmtId="30" formatCode="@"/>
        <alignment horizontal="general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932">
        <v>1400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F1932" start="0" length="0">
      <dxf>
        <font>
          <sz val="10"/>
          <color auto="1"/>
          <name val="MS Sans Serif"/>
          <family val="2"/>
          <scheme val="none"/>
        </font>
      </dxf>
    </rfmt>
    <rfmt sheetId="2" sqref="G1932" start="0" length="0">
      <dxf>
        <font>
          <sz val="10"/>
          <color auto="1"/>
          <name val="MS Sans Serif"/>
          <family val="2"/>
          <scheme val="none"/>
        </font>
      </dxf>
    </rfmt>
    <rfmt sheetId="2" sqref="H193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932" start="0" length="0">
      <dxf>
        <numFmt numFmtId="167" formatCode="dd\.mm\.yyyy;@"/>
      </dxf>
    </rfmt>
  </rrc>
  <rrc rId="5719" sId="2" ref="A1932:XFD1932" action="deleteRow">
    <undo index="65535" exp="area" ref3D="1" dr="$F$1:$F$1048576" dn="Z_F75A0FC8_0A1B_4DE0_9A32_5143F6752B3E_.wvu.Cols" sId="2"/>
    <rfmt sheetId="2" xfDxf="1" sqref="A1932:XFD1932" start="0" length="0">
      <dxf>
        <alignment horizontal="center" vertical="center"/>
      </dxf>
    </rfmt>
    <rfmt sheetId="2" sqref="A1932" start="0" length="0">
      <dxf>
        <alignment horizontal="general" vertical="bottom"/>
      </dxf>
    </rfmt>
    <rfmt sheetId="2" sqref="B1932" start="0" length="0">
      <dxf>
        <font>
          <sz val="10"/>
          <color auto="1"/>
          <name val="MS Sans Serif"/>
          <family val="2"/>
          <scheme val="none"/>
        </font>
      </dxf>
    </rfmt>
    <rfmt sheetId="2" sqref="C1932" start="0" length="0">
      <dxf>
        <alignment horizontal="general" vertical="bottom"/>
      </dxf>
    </rfmt>
    <rfmt sheetId="2" sqref="D1932" start="0" length="0">
      <dxf>
        <alignment horizontal="general" vertical="bottom"/>
      </dxf>
    </rfmt>
    <rfmt sheetId="2" sqref="E1932" start="0" length="0">
      <dxf>
        <font>
          <sz val="10"/>
          <color auto="1"/>
          <name val="MS Sans Serif"/>
          <family val="2"/>
          <scheme val="none"/>
        </font>
      </dxf>
    </rfmt>
    <rfmt sheetId="2" sqref="F1932" start="0" length="0">
      <dxf>
        <font>
          <sz val="10"/>
          <color auto="1"/>
          <name val="MS Sans Serif"/>
          <family val="2"/>
          <scheme val="none"/>
        </font>
      </dxf>
    </rfmt>
    <rfmt sheetId="2" sqref="G1932" start="0" length="0">
      <dxf>
        <font>
          <sz val="10"/>
          <color auto="1"/>
          <name val="MS Sans Serif"/>
          <family val="2"/>
          <scheme val="none"/>
        </font>
      </dxf>
    </rfmt>
    <rfmt sheetId="2" sqref="H1932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932" start="0" length="0">
      <dxf>
        <numFmt numFmtId="167" formatCode="dd\.mm\.yyyy;@"/>
      </dxf>
    </rfmt>
  </rrc>
  <rfmt sheetId="2" sqref="A1932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932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932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cc rId="5720" sId="2" odxf="1" dxf="1">
    <nc r="D1932" t="inlineStr">
      <is>
        <t>mercredi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/>
      <border outline="0">
        <bottom/>
      </border>
    </odxf>
    <ndxf>
      <font>
        <b/>
        <sz val="26"/>
        <color auto="1"/>
        <name val="MS Sans Serif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ndxf>
  </rcc>
  <rfmt sheetId="2" sqref="E1932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932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932" start="0" length="0">
    <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H193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32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33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rfmt>
  <rfmt sheetId="2" sqref="B1933" start="0" length="0">
    <dxf>
      <font>
        <b/>
        <sz val="12"/>
        <color rgb="FFFF0000"/>
        <name val="MS Sans Serif"/>
      </font>
      <fill>
        <patternFill patternType="solid">
          <bgColor theme="4" tint="0.59999389629810485"/>
        </patternFill>
      </fill>
      <alignment wrapText="1"/>
      <border outline="0">
        <left style="thin">
          <color indexed="64"/>
        </left>
        <top style="thin">
          <color indexed="64"/>
        </top>
      </border>
    </dxf>
  </rfmt>
  <rfmt sheetId="2" sqref="C1933" start="0" length="0">
    <dxf>
      <font>
        <sz val="12"/>
        <color rgb="FF000000"/>
        <name val="Verdana"/>
        <family val="2"/>
        <scheme val="none"/>
      </font>
      <fill>
        <patternFill patternType="solid">
          <bgColor theme="4" tint="0.59999389629810485"/>
        </patternFill>
      </fill>
      <alignment horizontal="center" vertical="center" wrapText="1"/>
      <border outline="0">
        <top style="thin">
          <color indexed="64"/>
        </top>
      </border>
    </dxf>
  </rfmt>
  <rcc rId="5721" sId="2" odxf="1" dxf="1">
    <nc r="D1933" t="inlineStr">
      <is>
        <t>PREPA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</border>
    </odxf>
    <ndxf>
      <font>
        <b/>
        <sz val="12"/>
        <color rgb="FFFF0000"/>
        <name val="Verdana"/>
        <family val="2"/>
        <scheme val="none"/>
      </font>
      <fill>
        <patternFill patternType="solid">
          <bgColor theme="4" tint="0.59999389629810485"/>
        </patternFill>
      </fill>
      <alignment horizontal="center" vertical="center" wrapText="1"/>
      <border outline="0">
        <top style="thin">
          <color indexed="64"/>
        </top>
      </border>
    </ndxf>
  </rcc>
  <rfmt sheetId="2" sqref="E1933" start="0" length="0">
    <dxf>
      <font>
        <sz val="12"/>
        <color rgb="FF000000"/>
        <name val="Verdana"/>
      </font>
      <fill>
        <patternFill patternType="solid">
          <bgColor theme="4" tint="0.59999389629810485"/>
        </patternFill>
      </fill>
      <alignment wrapText="1"/>
      <border outline="0">
        <top style="thin">
          <color indexed="64"/>
        </top>
      </border>
    </dxf>
  </rfmt>
  <rfmt sheetId="2" sqref="F1933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4" tint="0.59999389629810485"/>
        </patternFill>
      </fill>
      <alignment wrapText="1"/>
      <border outline="0">
        <right style="thin">
          <color indexed="64"/>
        </right>
        <top style="thin">
          <color indexed="64"/>
        </top>
      </border>
    </dxf>
  </rfmt>
  <rfmt sheetId="2" sqref="G1933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3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33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34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34" start="0" length="0">
    <dxf>
      <font>
        <sz val="12"/>
        <name val="Verdana"/>
      </font>
      <numFmt numFmtId="30" formatCode="@"/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C1934" start="0" length="0">
    <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1934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1934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1934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722" sId="2" odxf="1" dxf="1">
    <nc r="G1934">
      <f>IFERROR(IF(ISERROR(SEARCH("dfgg",$B1933)),IF(H1934="",G1933+ROUNDUP(VLOOKUP(D1934,Feuil2!$B$2:$C$252,2,FALSE)*6,0)/6/24,G1933+ROUNDUP(VLOOKUP(D1934,Feuil2!$B$2:$C$252,2,FALSE)*6,0)/6/24+$I$1),G1933+(11/12/24)),"")</f>
    </nc>
    <odxf>
      <font>
        <b val="0"/>
        <name val="MS Sans Serif"/>
      </font>
      <numFmt numFmtId="0" formatCode="General"/>
      <border outline="0">
        <left/>
        <right/>
        <top/>
        <bottom/>
      </border>
    </odxf>
    <n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H1934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34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35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35" start="0" length="0">
    <dxf>
      <font>
        <sz val="12"/>
        <name val="Verdana"/>
      </font>
      <numFmt numFmtId="30" formatCode="@"/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C1935" start="0" length="0">
    <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1935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1935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1935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723" sId="2" odxf="1" dxf="1">
    <nc r="G1935">
      <f>IFERROR(IF(ISERROR(SEARCH("dfgg",$B1934)),IF(H1935="",G1934+ROUNDUP(VLOOKUP(D1935,Feuil2!$B$2:$C$252,2,FALSE)*6,0)/6/24,G1934+ROUNDUP(VLOOKUP(D1935,Feuil2!$B$2:$C$252,2,FALSE)*6,0)/6/24+$I$1),G1934+(11/12/24)),"")</f>
    </nc>
    <odxf>
      <font>
        <b val="0"/>
        <name val="MS Sans Serif"/>
      </font>
      <numFmt numFmtId="0" formatCode="General"/>
      <border outline="0">
        <left/>
        <right/>
        <top/>
        <bottom/>
      </border>
    </odxf>
    <n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H1935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35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36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36" start="0" length="0">
    <dxf>
      <font>
        <sz val="12"/>
        <name val="Verdana"/>
      </font>
      <numFmt numFmtId="30" formatCode="@"/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C1936" start="0" length="0">
    <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1936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1936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1936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724" sId="2" odxf="1" dxf="1">
    <nc r="G1936">
      <f>IFERROR(IF(ISERROR(SEARCH("dfgg",$B1935)),IF(H1936="",G1935+ROUNDUP(VLOOKUP(D1936,Feuil2!$B$2:$C$252,2,FALSE)*6,0)/6/24,G1935+ROUNDUP(VLOOKUP(D1936,Feuil2!$B$2:$C$252,2,FALSE)*6,0)/6/24+$I$1),G1935+(11/12/24)),"")</f>
    </nc>
    <odxf>
      <font>
        <b val="0"/>
        <name val="MS Sans Serif"/>
      </font>
      <numFmt numFmtId="0" formatCode="General"/>
      <border outline="0">
        <left/>
        <right/>
        <top/>
        <bottom/>
      </border>
    </odxf>
    <n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H1936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36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37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37" start="0" length="0">
    <dxf>
      <font>
        <b/>
        <sz val="12"/>
        <color rgb="FFFF0000"/>
        <name val="MS Sans Serif"/>
      </font>
      <fill>
        <patternFill patternType="solid">
          <bgColor theme="4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C1937" start="0" length="0">
    <dxf>
      <font>
        <sz val="12"/>
        <color rgb="FF000000"/>
        <name val="Verdana"/>
        <family val="2"/>
        <scheme val="none"/>
      </font>
      <fill>
        <patternFill patternType="solid">
          <bgColor theme="4" tint="0.5999938962981048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725" sId="2" odxf="1" dxf="1">
    <nc r="D1937" t="inlineStr">
      <is>
        <t>NEP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left/>
        <right/>
        <top/>
        <bottom/>
      </border>
    </odxf>
    <ndxf>
      <font>
        <b/>
        <sz val="12"/>
        <color rgb="FFFF0000"/>
        <name val="Verdana"/>
        <family val="2"/>
        <scheme val="none"/>
      </font>
      <fill>
        <patternFill patternType="solid">
          <bgColor theme="4" tint="0.5999938962981048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E1937" start="0" length="0">
    <dxf>
      <font>
        <sz val="12"/>
        <color rgb="FF000000"/>
        <name val="Verdana"/>
      </font>
      <fill>
        <patternFill patternType="solid">
          <bgColor theme="4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1937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4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726" sId="2" odxf="1" dxf="1">
    <nc r="G1937">
      <f>IFERROR(IF(ISERROR(SEARCH("dfgg",$B1936)),IF(H1937="",G1936+ROUNDUP(VLOOKUP(D1937,Feuil2!$B$2:$C$252,2,FALSE)*6,0)/6/24,G1936+ROUNDUP(VLOOKUP(D1937,Feuil2!$B$2:$C$252,2,FALSE)*6,0)/6/24+$I$1),G1936+(11/12/24)),"")</f>
    </nc>
    <odxf>
      <font>
        <b val="0"/>
        <name val="MS Sans Serif"/>
      </font>
      <numFmt numFmtId="0" formatCode="General"/>
      <border outline="0">
        <left/>
        <right/>
        <top/>
        <bottom/>
      </border>
    </odxf>
    <n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H193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37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38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38" start="0" length="0">
    <dxf>
      <font>
        <sz val="12"/>
        <name val="Verdana"/>
      </font>
      <numFmt numFmtId="30" formatCode="@"/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C1938" start="0" length="0">
    <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1938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727" sId="2" odxf="1" dxf="1">
    <nc r="E1938">
      <v>1600</v>
    </nc>
    <odxf>
      <font>
        <name val="MS Sans Serif"/>
      </font>
      <fill>
        <patternFill patternType="none">
          <bgColor indexed="65"/>
        </patternFill>
      </fill>
      <alignment wrapText="0"/>
      <border outline="0">
        <left/>
        <right/>
        <top/>
        <bottom/>
      </border>
    </odxf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1938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728" sId="2" odxf="1" dxf="1">
    <nc r="G1938">
      <f>IFERROR(IF(ISERROR(SEARCH("dfgg",$B1937)),IF(H1938="",G1937+ROUNDUP(VLOOKUP(D1938,Feuil2!$B$2:$C$252,2,FALSE)*6,0)/6/24,G1937+ROUNDUP(VLOOKUP(D1938,Feuil2!$B$2:$C$252,2,FALSE)*6,0)/6/24+$I$1),G1937+(11/12/24)),"")</f>
    </nc>
    <odxf>
      <font>
        <b val="0"/>
        <name val="MS Sans Serif"/>
      </font>
      <numFmt numFmtId="0" formatCode="General"/>
      <border outline="0">
        <left/>
        <right/>
        <top/>
        <bottom/>
      </border>
    </odxf>
    <n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H1938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38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39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39" start="0" length="0">
    <dxf>
      <font>
        <b/>
        <sz val="12"/>
        <color rgb="FFFF0000"/>
        <name val="Verdana"/>
      </font>
      <fill>
        <patternFill patternType="solid">
          <bgColor theme="9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729" sId="2" odxf="1" dxf="1">
    <nc r="C1939">
      <v>3454745.1896551698</v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left/>
        <right/>
        <top/>
        <bottom/>
      </border>
    </odxf>
    <ndxf>
      <font>
        <b/>
        <sz val="12"/>
        <color rgb="FF000000"/>
        <name val="Verdana"/>
        <family val="2"/>
        <scheme val="none"/>
      </font>
      <fill>
        <patternFill patternType="solid">
          <bgColor theme="9" tint="0.5999938962981048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30" sId="2" odxf="1" dxf="1">
    <nc r="D1939" t="inlineStr">
      <is>
        <t>RINÇAGE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left/>
        <right/>
        <top/>
        <bottom/>
      </border>
    </odxf>
    <ndxf>
      <font>
        <b/>
        <sz val="12"/>
        <color rgb="FF000000"/>
        <name val="Verdana"/>
        <family val="2"/>
        <scheme val="none"/>
      </font>
      <fill>
        <patternFill patternType="solid">
          <bgColor theme="9" tint="0.5999938962981048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E1939" start="0" length="0">
    <dxf>
      <font>
        <b/>
        <sz val="12"/>
        <color rgb="FF000000"/>
        <name val="Verdana"/>
      </font>
      <fill>
        <patternFill patternType="solid">
          <bgColor theme="9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1939" start="0" length="0">
    <dxf>
      <font>
        <b/>
        <sz val="12"/>
        <color indexed="10"/>
        <name val="Calibri"/>
        <scheme val="minor"/>
      </font>
      <numFmt numFmtId="21" formatCode="dd\-mmm"/>
      <fill>
        <patternFill patternType="solid">
          <bgColor theme="9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731" sId="2" odxf="1" dxf="1">
    <nc r="G1939">
      <f>IFERROR(IF(ISERROR(SEARCH("dfgg",$B1938)),IF(H1939="",G1938+ROUNDUP(VLOOKUP(D1939,Feuil2!$B$2:$C$252,2,FALSE)*6,0)/6/24,G1938+ROUNDUP(VLOOKUP(D1939,Feuil2!$B$2:$C$252,2,FALSE)*6,0)/6/24+$I$1),G1938+(11/12/24)),"")</f>
    </nc>
    <odxf>
      <font>
        <b val="0"/>
        <name val="MS Sans Serif"/>
      </font>
      <numFmt numFmtId="0" formatCode="General"/>
      <border outline="0">
        <left/>
        <right/>
        <top/>
        <bottom/>
      </border>
    </odxf>
    <n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H1939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39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40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40" start="0" length="0">
    <dxf>
      <font>
        <sz val="12"/>
        <name val="Verdana"/>
      </font>
      <numFmt numFmtId="30" formatCode="@"/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C1940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C000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1940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732" sId="2" odxf="1" dxf="1">
    <nc r="E1940">
      <v>1600</v>
    </nc>
    <odxf>
      <font>
        <name val="MS Sans Serif"/>
      </font>
      <fill>
        <patternFill patternType="none">
          <bgColor indexed="65"/>
        </patternFill>
      </fill>
      <alignment wrapText="0"/>
      <border outline="0">
        <left/>
        <right/>
        <top/>
        <bottom/>
      </border>
    </odxf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1940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40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40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40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41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941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941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cc rId="5733" sId="2" odxf="1" dxf="1">
    <nc r="D1941" t="inlineStr">
      <is>
        <t>jeudi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/>
      <border outline="0">
        <bottom/>
      </border>
    </odxf>
    <ndxf>
      <font>
        <b/>
        <sz val="26"/>
        <color auto="1"/>
        <name val="MS Sans Serif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ndxf>
  </rcc>
  <rfmt sheetId="2" sqref="E1941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941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941" start="0" length="0">
    <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H194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41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42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rfmt>
  <rfmt sheetId="2" sqref="B1942" start="0" length="0">
    <dxf>
      <font>
        <b/>
        <sz val="12"/>
        <color rgb="FFFF0000"/>
        <name val="MS Sans Serif"/>
      </font>
      <fill>
        <patternFill patternType="solid">
          <bgColor theme="4" tint="0.59999389629810485"/>
        </patternFill>
      </fill>
      <alignment wrapText="1"/>
      <border outline="0">
        <left style="thin">
          <color indexed="64"/>
        </left>
        <top style="thin">
          <color indexed="64"/>
        </top>
      </border>
    </dxf>
  </rfmt>
  <rfmt sheetId="2" sqref="C1942" start="0" length="0">
    <dxf>
      <font>
        <sz val="12"/>
        <color rgb="FF000000"/>
        <name val="Verdana"/>
        <family val="2"/>
        <scheme val="none"/>
      </font>
      <fill>
        <patternFill patternType="solid">
          <bgColor theme="4" tint="0.59999389629810485"/>
        </patternFill>
      </fill>
      <alignment horizontal="center" vertical="center" wrapText="1"/>
      <border outline="0">
        <top style="thin">
          <color indexed="64"/>
        </top>
      </border>
    </dxf>
  </rfmt>
  <rcc rId="5734" sId="2" odxf="1" dxf="1">
    <nc r="D1942" t="inlineStr">
      <is>
        <t>PREPA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top/>
      </border>
    </odxf>
    <ndxf>
      <font>
        <b/>
        <sz val="12"/>
        <color rgb="FFFF0000"/>
        <name val="Verdana"/>
        <family val="2"/>
        <scheme val="none"/>
      </font>
      <fill>
        <patternFill patternType="solid">
          <bgColor theme="4" tint="0.59999389629810485"/>
        </patternFill>
      </fill>
      <alignment horizontal="center" vertical="center" wrapText="1"/>
      <border outline="0">
        <top style="thin">
          <color indexed="64"/>
        </top>
      </border>
    </ndxf>
  </rcc>
  <rfmt sheetId="2" sqref="E1942" start="0" length="0">
    <dxf>
      <font>
        <sz val="12"/>
        <color rgb="FF000000"/>
        <name val="Verdana"/>
      </font>
      <fill>
        <patternFill patternType="solid">
          <bgColor theme="4" tint="0.59999389629810485"/>
        </patternFill>
      </fill>
      <alignment wrapText="1"/>
      <border outline="0">
        <top style="thin">
          <color indexed="64"/>
        </top>
      </border>
    </dxf>
  </rfmt>
  <rfmt sheetId="2" sqref="F1942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4" tint="0.59999389629810485"/>
        </patternFill>
      </fill>
      <alignment wrapText="1"/>
      <border outline="0">
        <right style="thin">
          <color indexed="64"/>
        </right>
        <top style="thin">
          <color indexed="64"/>
        </top>
      </border>
    </dxf>
  </rfmt>
  <rfmt sheetId="2" sqref="G1942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4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42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43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43" start="0" length="0">
    <dxf>
      <font>
        <sz val="12"/>
        <name val="Verdana"/>
      </font>
      <numFmt numFmtId="30" formatCode="@"/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C1943" start="0" length="0">
    <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1943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1943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1943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43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43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43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44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44" start="0" length="0">
    <dxf>
      <font>
        <sz val="12"/>
        <name val="Verdana"/>
      </font>
      <numFmt numFmtId="30" formatCode="@"/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C1944" start="0" length="0">
    <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1944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1944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1944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44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44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44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45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45" start="0" length="0">
    <dxf>
      <font>
        <sz val="12"/>
        <name val="Verdana"/>
      </font>
      <numFmt numFmtId="30" formatCode="@"/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C1945" start="0" length="0">
    <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1945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1945" start="0" length="0">
    <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1945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45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45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45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46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46" start="0" length="0">
    <dxf>
      <font>
        <b/>
        <sz val="12"/>
        <color rgb="FFFF0000"/>
        <name val="MS Sans Serif"/>
      </font>
      <fill>
        <patternFill patternType="solid">
          <bgColor theme="4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735" sId="2" odxf="1" dxf="1">
    <nc r="C1946">
      <v>3481134.7586206901</v>
    </nc>
    <o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left/>
        <right/>
        <top/>
        <bottom/>
      </border>
    </odxf>
    <ndxf>
      <font>
        <sz val="12"/>
        <color rgb="FF000000"/>
        <name val="Verdana"/>
        <family val="2"/>
        <scheme val="none"/>
      </font>
      <fill>
        <patternFill patternType="solid">
          <bgColor theme="4" tint="0.5999938962981048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36" sId="2" odxf="1" dxf="1">
    <nc r="D1946" t="inlineStr">
      <is>
        <t>NEP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left/>
        <right/>
        <top/>
        <bottom/>
      </border>
    </odxf>
    <ndxf>
      <font>
        <b/>
        <sz val="12"/>
        <color rgb="FFFF0000"/>
        <name val="Verdana"/>
        <family val="2"/>
        <scheme val="none"/>
      </font>
      <fill>
        <patternFill patternType="solid">
          <bgColor theme="4" tint="0.5999938962981048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E1946" start="0" length="0">
    <dxf>
      <font>
        <sz val="12"/>
        <color rgb="FF000000"/>
        <name val="Verdana"/>
      </font>
      <fill>
        <patternFill patternType="solid">
          <bgColor theme="4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1946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4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46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4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46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47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47" start="0" length="0">
    <dxf>
      <font>
        <sz val="12"/>
        <name val="Verdana"/>
      </font>
      <numFmt numFmtId="30" formatCode="@"/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C1947" start="0" length="0">
    <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1947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737" sId="2" odxf="1" dxf="1">
    <nc r="E1947">
      <v>1600</v>
    </nc>
    <odxf>
      <font>
        <name val="MS Sans Serif"/>
      </font>
      <fill>
        <patternFill patternType="none">
          <bgColor indexed="65"/>
        </patternFill>
      </fill>
      <alignment wrapText="0"/>
      <border outline="0">
        <left/>
        <right/>
        <top/>
        <bottom/>
      </border>
    </odxf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1947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47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47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47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48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48" start="0" length="0">
    <dxf>
      <font>
        <b/>
        <sz val="12"/>
        <color rgb="FFFF0000"/>
        <name val="Verdana"/>
      </font>
      <fill>
        <patternFill patternType="solid">
          <bgColor theme="9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738" sId="2" odxf="1" dxf="1">
    <nc r="C1948">
      <v>3491690.5862069</v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left/>
        <right/>
        <top/>
        <bottom/>
      </border>
    </odxf>
    <ndxf>
      <font>
        <b/>
        <sz val="12"/>
        <color rgb="FF000000"/>
        <name val="Verdana"/>
        <family val="2"/>
        <scheme val="none"/>
      </font>
      <fill>
        <patternFill patternType="solid">
          <bgColor theme="9" tint="0.5999938962981048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39" sId="2" odxf="1" dxf="1">
    <nc r="D1948" t="inlineStr">
      <is>
        <t>RINÇAGE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left/>
        <right/>
        <top/>
        <bottom/>
      </border>
    </odxf>
    <ndxf>
      <font>
        <b/>
        <sz val="12"/>
        <color rgb="FF000000"/>
        <name val="Verdana"/>
        <family val="2"/>
        <scheme val="none"/>
      </font>
      <fill>
        <patternFill patternType="solid">
          <bgColor theme="9" tint="0.5999938962981048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E1948" start="0" length="0">
    <dxf>
      <font>
        <b/>
        <sz val="12"/>
        <color rgb="FF000000"/>
        <name val="Verdana"/>
      </font>
      <fill>
        <patternFill patternType="solid">
          <bgColor theme="9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1948" start="0" length="0">
    <dxf>
      <font>
        <b/>
        <sz val="12"/>
        <color indexed="10"/>
        <name val="Calibri"/>
        <scheme val="minor"/>
      </font>
      <numFmt numFmtId="21" formatCode="dd\-mmm"/>
      <fill>
        <patternFill patternType="solid">
          <bgColor theme="9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740" sId="2" odxf="1" dxf="1">
    <nc r="G1948">
      <f>IFERROR(IF(ISERROR(SEARCH("dfgg",$B1947)),IF(H1948="",G1947+ROUNDUP(VLOOKUP(D1948,Feuil2!$B$2:$C$252,2,FALSE)*6,0)/6/24,G1947+ROUNDUP(VLOOKUP(D1948,Feuil2!$B$2:$C$252,2,FALSE)*6,0)/6/24+$I$1),G1947+(11/12/24)),"")</f>
    </nc>
    <odxf>
      <font>
        <b val="0"/>
        <name val="MS Sans Serif"/>
      </font>
      <numFmt numFmtId="0" formatCode="General"/>
      <border outline="0">
        <left/>
        <right/>
        <top/>
        <bottom/>
      </border>
    </odxf>
    <n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H1948" start="0" length="0">
    <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48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741" sId="2" odxf="1" dxf="1">
    <nc r="B1934" t="inlineStr">
      <is>
        <t>SCE Caramel BS C5 PALL/0371</t>
      </is>
    </nc>
    <ndxf>
      <font>
        <sz val="10"/>
        <color auto="1"/>
        <name val="Arial"/>
        <family val="2"/>
        <scheme val="none"/>
      </font>
      <border outline="0">
        <left/>
        <right/>
        <top/>
        <bottom/>
      </border>
    </ndxf>
  </rcc>
  <rcc rId="5742" sId="2" odxf="1" dxf="1">
    <nc r="B1935" t="inlineStr">
      <is>
        <t>SCE Caramel BS C5 PALL/0371</t>
      </is>
    </nc>
    <ndxf>
      <font>
        <sz val="10"/>
        <color auto="1"/>
        <name val="Arial"/>
        <family val="2"/>
        <scheme val="none"/>
      </font>
      <border outline="0">
        <left/>
        <right/>
        <top/>
        <bottom/>
      </border>
    </ndxf>
  </rcc>
  <rcc rId="5743" sId="2" odxf="1" dxf="1">
    <nc r="B1936" t="inlineStr">
      <is>
        <t>SCE Caramel BS C5 PALL/0371</t>
      </is>
    </nc>
    <ndxf>
      <font>
        <sz val="10"/>
        <color auto="1"/>
        <name val="Arial"/>
        <family val="2"/>
        <scheme val="none"/>
      </font>
      <border outline="0">
        <left/>
        <right/>
        <top/>
        <bottom/>
      </border>
    </ndxf>
  </rcc>
  <rfmt sheetId="2" sqref="B1934:B1936" start="0" length="2147483647">
    <dxf>
      <font>
        <name val="Verdana"/>
      </font>
    </dxf>
  </rfmt>
  <rfmt sheetId="2" sqref="B1934:B1936" start="0" length="2147483647">
    <dxf>
      <font>
        <sz val="12"/>
      </font>
    </dxf>
  </rfmt>
  <rcc rId="5744" sId="2">
    <nc r="D1934">
      <v>22000372</v>
    </nc>
  </rcc>
  <rcc rId="5745" sId="2">
    <nc r="D1935">
      <v>22000372</v>
    </nc>
  </rcc>
  <rcc rId="5746" sId="2">
    <nc r="D1936">
      <v>22000372</v>
    </nc>
  </rcc>
  <rcc rId="5747" sId="2">
    <nc r="E1934">
      <v>1400</v>
    </nc>
  </rcc>
  <rcc rId="5748" sId="2">
    <nc r="E1935">
      <v>1400</v>
    </nc>
  </rcc>
  <rcc rId="5749" sId="2">
    <nc r="E1936">
      <v>1400</v>
    </nc>
  </rcc>
  <rcc rId="5750" sId="2" odxf="1" dxf="1">
    <nc r="C1934">
      <v>3387654</v>
    </nc>
    <n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ndxf>
  </rcc>
  <rcc rId="5751" sId="2" odxf="1" dxf="1">
    <nc r="C1935">
      <v>3387655</v>
    </nc>
    <n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ndxf>
  </rcc>
  <rcc rId="5752" sId="2" odxf="1" dxf="1">
    <nc r="C1936">
      <v>3418722</v>
    </nc>
    <n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ndxf>
  </rcc>
  <rfmt sheetId="2" sqref="C1934:C1936" start="0" length="2147483647">
    <dxf>
      <font>
        <name val="Verdana"/>
      </font>
    </dxf>
  </rfmt>
  <rfmt sheetId="2" sqref="C1934:C1936" start="0" length="2147483647">
    <dxf>
      <font>
        <sz val="12"/>
      </font>
    </dxf>
  </rfmt>
  <rfmt sheetId="2" sqref="C1934:C1936">
    <dxf>
      <fill>
        <patternFill patternType="solid">
          <bgColor theme="7"/>
        </patternFill>
      </fill>
    </dxf>
  </rfmt>
  <rcc rId="5753" sId="2" numFmtId="23">
    <nc r="G1932">
      <v>43726.208333333336</v>
    </nc>
  </rcc>
  <rcc rId="5754" sId="2" numFmtId="23">
    <nc r="G1933">
      <v>43726.229166666664</v>
    </nc>
  </rcc>
  <rrc rId="5755" sId="2" ref="A1939:XFD1939" action="deleteRow">
    <undo index="45" exp="ref" v="1" dr="G1939" r="G1940" sId="2"/>
    <undo index="25" exp="ref" v="1" dr="G1939" r="G1940" sId="2"/>
    <undo index="9" exp="ref" v="1" dr="G1939" r="G1940" sId="2"/>
    <undo index="1" exp="ref" v="1" dr="$B1939" r="G1940" sId="2"/>
    <undo index="65535" exp="area" ref3D="1" dr="$F$1:$F$1048576" dn="Z_F75A0FC8_0A1B_4DE0_9A32_5143F6752B3E_.wvu.Cols" sId="2"/>
    <rfmt sheetId="2" xfDxf="1" sqref="A1939:XFD1939" start="0" length="0">
      <dxf>
        <alignment horizontal="center" vertical="center"/>
      </dxf>
    </rfmt>
    <rfmt sheetId="2" sqref="A193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939" start="0" length="0">
      <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C1939">
        <v>3454745.1896551698</v>
      </nc>
      <n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939" t="inlineStr">
        <is>
          <t>RINÇAGE</t>
        </is>
      </nc>
      <n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939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939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939">
        <f>IFERROR(IF(ISERROR(SEARCH("dfgg",$B1938)),IF(H1939="",G1938+ROUNDUP(VLOOKUP(D1939,Feuil2!$B$2:$C$252,2,FALSE)*6,0)/6/24,G1938+ROUNDUP(VLOOKUP(D1939,Feuil2!$B$2:$C$252,2,FALSE)*6,0)/6/24+$I$1),G1938+(11/12/24)),"")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939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39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39" start="0" length="0">
      <dxf>
        <numFmt numFmtId="167" formatCode="dd\.mm\.yyyy;@"/>
      </dxf>
    </rfmt>
  </rrc>
  <rcc rId="5756" sId="2" odxf="1" dxf="1">
    <nc r="B1938" t="inlineStr">
      <is>
        <t>SCE Caramel Lait C3 PALL/0400</t>
      </is>
    </nc>
    <ndxf>
      <font>
        <sz val="10"/>
        <color auto="1"/>
        <name val="Arial"/>
        <family val="2"/>
        <scheme val="none"/>
      </font>
      <border outline="0">
        <left/>
        <right/>
        <top/>
        <bottom/>
      </border>
    </ndxf>
  </rcc>
  <rcc rId="5757" sId="2" odxf="1" dxf="1">
    <nc r="B1939" t="inlineStr">
      <is>
        <t>SCE Caramel Lait C3 PALL/0400</t>
      </is>
    </nc>
    <ndxf>
      <font>
        <sz val="10"/>
        <color auto="1"/>
        <name val="Arial"/>
        <family val="2"/>
        <scheme val="none"/>
      </font>
      <border outline="0">
        <left/>
        <right/>
        <top/>
        <bottom/>
      </border>
    </ndxf>
  </rcc>
  <rfmt sheetId="2" sqref="B1938:B1939" start="0" length="2147483647">
    <dxf>
      <font>
        <name val="Verdana"/>
      </font>
    </dxf>
  </rfmt>
  <rfmt sheetId="2" sqref="B1938:B1939" start="0" length="2147483647">
    <dxf>
      <font>
        <sz val="12"/>
      </font>
    </dxf>
  </rfmt>
  <rcc rId="5758" sId="2">
    <nc r="D1938">
      <v>22000399</v>
    </nc>
  </rcc>
  <rcc rId="5759" sId="2">
    <nc r="D1939">
      <v>22000399</v>
    </nc>
  </rcc>
  <rcc rId="5760" sId="2" odxf="1" dxf="1">
    <nc r="C1938">
      <v>3387672</v>
    </nc>
    <n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ndxf>
  </rcc>
  <rcc rId="5761" sId="2" odxf="1" dxf="1">
    <nc r="C1939">
      <v>3387673</v>
    </nc>
    <n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left/>
        <right/>
        <top/>
        <bottom/>
      </border>
    </ndxf>
  </rcc>
  <rfmt sheetId="2" sqref="C1938:C1939" start="0" length="2147483647">
    <dxf>
      <font>
        <sz val="12"/>
      </font>
    </dxf>
  </rfmt>
  <rfmt sheetId="2" sqref="C1938:C1939">
    <dxf>
      <fill>
        <patternFill patternType="solid">
          <bgColor theme="7"/>
        </patternFill>
      </fill>
    </dxf>
  </rfmt>
  <rfmt sheetId="2" sqref="B1939:H1939" start="0" length="0">
    <dxf>
      <border>
        <bottom style="thin">
          <color indexed="64"/>
        </bottom>
      </border>
    </dxf>
  </rfmt>
  <rfmt sheetId="2" sqref="B1933:H193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5762" sId="2">
    <nc r="G1939">
      <f>IFERROR(IF(ISERROR(SEARCH("dfgg",$B1938)),IF(H1939="",G1938+ROUNDUP(VLOOKUP(D1939,Feuil2!$B$2:$C$252,2,FALSE)*6,0)/6/24,G1938+ROUNDUP(VLOOKUP(D1939,Feuil2!$B$2:$C$252,2,FALSE)*6,0)/6/24+$I$1),G1938+(11/12/24)),"")</f>
    </nc>
  </rcc>
  <rrc rId="5763" sId="2" ref="A1940:XFD1940" action="insertRow">
    <undo index="65535" exp="area" ref3D="1" dr="$F$1:$F$1048576" dn="Z_F75A0FC8_0A1B_4DE0_9A32_5143F6752B3E_.wvu.Cols" sId="2"/>
  </rrc>
  <rfmt sheetId="2" sqref="B1940" start="0" length="0">
    <dxf>
      <border outline="0">
        <right style="thin">
          <color indexed="64"/>
        </right>
        <top style="thin">
          <color indexed="64"/>
        </top>
      </border>
    </dxf>
  </rfmt>
  <rcc rId="5764" sId="2">
    <nc r="B1940" t="inlineStr">
      <is>
        <t>SCE Caramel Lait C3 PALL/0400</t>
      </is>
    </nc>
  </rcc>
  <rcc rId="5765" sId="2" odxf="1" dxf="1">
    <nc r="D1940">
      <v>22000399</v>
    </nc>
    <odxf>
      <border outline="0">
        <left/>
        <right/>
        <top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5766" sId="2" odxf="1" dxf="1">
    <nc r="E1940">
      <v>1600</v>
    </nc>
    <odxf>
      <border outline="0">
        <left/>
        <right/>
        <top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5767" sId="2" odxf="1" dxf="1">
    <nc r="G1940">
      <f>IFERROR(IF(ISERROR(SEARCH("dfgg",$B1939)),IF(H1940="",G1939+ROUNDUP(VLOOKUP(D1940,Feuil2!$B$2:$C$252,2,FALSE)*6,0)/6/24,G1939+ROUNDUP(VLOOKUP(D1940,Feuil2!$B$2:$C$252,2,FALSE)*6,0)/6/24+$I$1),G1939+(11/12/24)),"")</f>
    </nc>
    <odxf>
      <border outline="0">
        <top/>
      </border>
    </odxf>
    <ndxf>
      <border outline="0">
        <top style="thin">
          <color indexed="64"/>
        </top>
      </border>
    </ndxf>
  </rcc>
  <rfmt sheetId="2" sqref="C194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rfmt>
  <rcc rId="5768" sId="2" odxf="1" dxf="1">
    <nc r="C1940">
      <v>3387674</v>
    </nc>
    <n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border outline="0">
        <left/>
        <right/>
        <top/>
        <bottom/>
      </border>
    </ndxf>
  </rcc>
  <rfmt sheetId="2" sqref="C1940" start="0" length="2147483647">
    <dxf>
      <font>
        <name val="Verdana"/>
      </font>
    </dxf>
  </rfmt>
  <rfmt sheetId="2" sqref="C1940" start="0" length="2147483647">
    <dxf>
      <font>
        <sz val="12"/>
      </font>
    </dxf>
  </rfmt>
  <rfmt sheetId="2" sqref="C1940">
    <dxf>
      <fill>
        <patternFill patternType="solid">
          <bgColor theme="7"/>
        </patternFill>
      </fill>
    </dxf>
  </rfmt>
  <rcc rId="5769" sId="2" numFmtId="23">
    <nc r="G1941">
      <v>43727.208333333336</v>
    </nc>
  </rcc>
  <rcc rId="5770" sId="2" numFmtId="23">
    <nc r="G1942">
      <v>43720.229166666664</v>
    </nc>
  </rcc>
  <rcc rId="5771" sId="2" odxf="1" dxf="1" numFmtId="30">
    <nc r="D1943" t="inlineStr">
      <is>
        <t>22000523</t>
      </is>
    </nc>
    <ndxf>
      <font>
        <sz val="10"/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top" wrapText="0"/>
      <border outline="0">
        <left/>
        <right/>
        <top/>
        <bottom/>
      </border>
    </ndxf>
  </rcc>
  <rfmt sheetId="2" sqref="D1944" start="0" length="0">
    <dxf>
      <font>
        <sz val="10"/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top" wrapText="0"/>
      <border outline="0">
        <left/>
        <right/>
        <top/>
        <bottom/>
      </border>
    </dxf>
  </rfmt>
  <rfmt sheetId="2" sqref="B1945" start="0" length="0">
    <dxf>
      <font>
        <b/>
        <sz val="12"/>
        <color rgb="FFFF0000"/>
        <name val="MS Sans Serif"/>
      </font>
      <numFmt numFmtId="0" formatCode="General"/>
      <fill>
        <patternFill patternType="solid">
          <bgColor theme="4" tint="0.59999389629810485"/>
        </patternFill>
      </fill>
      <alignment horizontal="center" vertical="center" wrapText="1"/>
    </dxf>
  </rfmt>
  <rfmt sheetId="2" sqref="C1945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alignment vertical="center" wrapText="1"/>
    </dxf>
  </rfmt>
  <rcc rId="5772" sId="2" odxf="1" dxf="1">
    <nc r="D1945" t="inlineStr">
      <is>
        <t>NEP</t>
      </is>
    </nc>
    <ndxf>
      <font>
        <b/>
        <sz val="12"/>
        <color rgb="FFFF0000"/>
        <name val="Verdana"/>
      </font>
      <fill>
        <patternFill>
          <bgColor theme="4" tint="0.59999389629810485"/>
        </patternFill>
      </fill>
    </ndxf>
  </rcc>
  <rfmt sheetId="2" sqref="E1945" start="0" length="0">
    <dxf>
      <fill>
        <patternFill>
          <bgColor theme="4" tint="0.59999389629810485"/>
        </patternFill>
      </fill>
    </dxf>
  </rfmt>
  <rfmt sheetId="2" sqref="F1945" start="0" length="0">
    <dxf>
      <fill>
        <patternFill patternType="solid">
          <bgColor theme="4" tint="0.59999389629810485"/>
        </patternFill>
      </fill>
    </dxf>
  </rfmt>
  <rfmt sheetId="2" sqref="H1945" start="0" length="0">
    <dxf>
      <numFmt numFmtId="0" formatCode="General"/>
    </dxf>
  </rfmt>
  <rfmt sheetId="2" sqref="D1943:D1944" start="0" length="2147483647">
    <dxf>
      <font>
        <name val="Verdana"/>
      </font>
    </dxf>
  </rfmt>
  <rfmt sheetId="2" sqref="D1943:D1944" start="0" length="2147483647">
    <dxf>
      <font>
        <sz val="12"/>
      </font>
    </dxf>
  </rfmt>
  <rcc rId="5773" sId="2" odxf="1" dxf="1">
    <nc r="C1943">
      <v>3270798</v>
    </nc>
    <n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ndxf>
  </rcc>
  <rcc rId="5774" sId="2" odxf="1" dxf="1">
    <nc r="C1944">
      <v>3454761</v>
    </nc>
    <n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ndxf>
  </rcc>
  <rcc rId="5775" sId="2">
    <nc r="E1943">
      <v>1350</v>
    </nc>
  </rcc>
  <rcc rId="5776" sId="2">
    <nc r="E1944">
      <v>1500</v>
    </nc>
  </rcc>
  <rcc rId="5777" sId="2" odxf="1" dxf="1">
    <nc r="B1943" t="inlineStr">
      <is>
        <t>SCE Caramel BS C5 FUT /0371</t>
      </is>
    </nc>
    <ndxf>
      <font>
        <sz val="10"/>
        <color auto="1"/>
        <name val="Arial"/>
        <family val="2"/>
        <scheme val="none"/>
      </font>
      <border outline="0">
        <left/>
        <right/>
        <top/>
        <bottom/>
      </border>
    </ndxf>
  </rcc>
  <rcc rId="5778" sId="2" odxf="1" dxf="1">
    <nc r="B1944" t="inlineStr">
      <is>
        <t>SCE Daim C10 FUT /35273</t>
      </is>
    </nc>
    <ndxf>
      <font>
        <sz val="10"/>
        <color auto="1"/>
        <name val="Arial"/>
        <family val="2"/>
        <scheme val="none"/>
      </font>
      <border outline="0">
        <left/>
        <right/>
        <top/>
        <bottom/>
      </border>
    </ndxf>
  </rcc>
  <rfmt sheetId="2" sqref="B1943:E1944" start="0" length="2147483647">
    <dxf>
      <font>
        <name val="Verdana"/>
      </font>
    </dxf>
  </rfmt>
  <rfmt sheetId="2" sqref="B1943:E1944" start="0" length="2147483647">
    <dxf>
      <font>
        <sz val="12"/>
      </font>
    </dxf>
  </rfmt>
  <rfmt sheetId="2" sqref="C1943:C1944">
    <dxf>
      <fill>
        <patternFill patternType="solid">
          <bgColor theme="7"/>
        </patternFill>
      </fill>
    </dxf>
  </rfmt>
  <rfmt sheetId="2" sqref="B1943:F1943" start="0" length="0">
    <dxf>
      <border>
        <top style="thin">
          <color indexed="64"/>
        </top>
      </border>
    </dxf>
  </rfmt>
  <rfmt sheetId="2" sqref="B1943:F194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5779" sId="2" numFmtId="23">
    <nc r="G1946">
      <v>43724.229166608799</v>
    </nc>
  </rcc>
  <rfmt sheetId="2" sqref="C1934:C1940" start="0" length="2147483647">
    <dxf/>
  </rfmt>
  <rfmt sheetId="2" sqref="C1938" start="0" length="2147483647">
    <dxf>
      <font>
        <name val="Verdana"/>
      </font>
    </dxf>
  </rfmt>
  <rfmt sheetId="2" sqref="C1939" start="0" length="2147483647">
    <dxf>
      <font>
        <name val="Verdana"/>
      </font>
    </dxf>
  </rfmt>
  <rrc rId="5780" sId="2" ref="A1946:XFD1946" action="deleteRow">
    <undo index="45" exp="ref" v="1" dr="G1946" r="G1947" sId="2"/>
    <undo index="25" exp="ref" v="1" dr="G1946" r="G1947" sId="2"/>
    <undo index="9" exp="ref" v="1" dr="G1946" r="G1947" sId="2"/>
    <undo index="1" exp="ref" v="1" dr="$B1946" r="G1947" sId="2"/>
    <undo index="65535" exp="area" ref3D="1" dr="$F$1:$F$1048576" dn="Z_F75A0FC8_0A1B_4DE0_9A32_5143F6752B3E_.wvu.Cols" sId="2"/>
    <rfmt sheetId="2" xfDxf="1" sqref="A1946:XFD1946" start="0" length="0">
      <dxf>
        <alignment horizontal="center" vertical="center"/>
      </dxf>
    </rfmt>
    <rfmt sheetId="2" sqref="A1946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946" start="0" length="0">
      <dxf>
        <font>
          <b/>
          <sz val="12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C1946">
        <v>3481134.7586206901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946" t="inlineStr">
        <is>
          <t>NEP</t>
        </is>
      </nc>
      <n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946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946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 numFmtId="23">
      <nc r="G1946">
        <v>43724.229166608799</v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946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46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46" start="0" length="0">
      <dxf>
        <numFmt numFmtId="167" formatCode="dd\.mm\.yyyy;@"/>
      </dxf>
    </rfmt>
  </rrc>
  <rrc rId="5781" sId="2" ref="A1947:XFD1947" action="deleteRow">
    <undo index="65535" exp="area" ref3D="1" dr="$F$1:$F$1048576" dn="Z_F75A0FC8_0A1B_4DE0_9A32_5143F6752B3E_.wvu.Cols" sId="2"/>
    <rfmt sheetId="2" xfDxf="1" sqref="A1947:XFD1947" start="0" length="0">
      <dxf>
        <alignment horizontal="center" vertical="center"/>
      </dxf>
    </rfmt>
    <rfmt sheetId="2" sqref="A194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947" start="0" length="0">
      <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C1947">
        <v>3491690.5862069</v>
      </nc>
      <n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947" t="inlineStr">
        <is>
          <t>RINÇAGE</t>
        </is>
      </nc>
      <n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947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947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947">
        <f>IFERROR(IF(ISERROR(SEARCH("dfgg",$B1946)),IF(H1947="",G1946+ROUNDUP(VLOOKUP(D1947,Feuil2!$B$2:$C$252,2,FALSE)*6,0)/6/24,G1946+ROUNDUP(VLOOKUP(D1947,Feuil2!$B$2:$C$252,2,FALSE)*6,0)/6/24+$I$1),G1946+(11/12/24)),"")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94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47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47" start="0" length="0">
      <dxf>
        <numFmt numFmtId="167" formatCode="dd\.mm\.yyyy;@"/>
      </dxf>
    </rfmt>
  </rrc>
  <rcc rId="5782" sId="2" numFmtId="23">
    <nc r="G1924">
      <v>43725.229166666664</v>
    </nc>
  </rcc>
  <rcc rId="5783" sId="2" numFmtId="23">
    <nc r="G1943">
      <v>43727.333333333336</v>
    </nc>
  </rcc>
  <rfmt sheetId="2" sqref="D1946" start="0" length="0">
    <dxf>
      <font>
        <sz val="10"/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top" wrapText="0"/>
      <border outline="0">
        <left/>
        <right/>
        <top/>
        <bottom/>
      </border>
    </dxf>
  </rfmt>
  <rcc rId="5784" sId="2" odxf="1" dxf="1">
    <nc r="B1946" t="inlineStr">
      <is>
        <t>SCE Chocolat C9 FUT/0334</t>
      </is>
    </nc>
    <ndxf>
      <font>
        <sz val="10"/>
        <color auto="1"/>
        <name val="Arial"/>
        <family val="2"/>
        <scheme val="none"/>
      </font>
      <border outline="0">
        <left/>
        <right/>
        <top/>
        <bottom/>
      </border>
    </ndxf>
  </rcc>
  <rfmt sheetId="2" sqref="B1946:E1946" start="0" length="2147483647">
    <dxf>
      <font>
        <name val="Verdana"/>
      </font>
    </dxf>
  </rfmt>
  <rfmt sheetId="2" sqref="B1946:E1946" start="0" length="2147483647">
    <dxf>
      <font>
        <sz val="12"/>
      </font>
    </dxf>
  </rfmt>
  <rfmt sheetId="2" sqref="A1946:G1946" start="0" length="0">
    <dxf>
      <border>
        <bottom style="thin">
          <color indexed="64"/>
        </bottom>
      </border>
    </dxf>
  </rfmt>
  <rfmt sheetId="2" sqref="A1946:G1946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cc rId="5785" sId="2" odxf="1" dxf="1">
    <nc r="C1946">
      <v>3244594</v>
    </nc>
    <n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ndxf>
  </rcc>
  <rfmt sheetId="2" sqref="B1946:D1946" start="0" length="2147483647">
    <dxf>
      <font>
        <sz val="12"/>
      </font>
    </dxf>
  </rfmt>
  <rfmt sheetId="2" sqref="A1946:G1946" start="0" length="0">
    <dxf>
      <border>
        <bottom style="thin">
          <color indexed="64"/>
        </bottom>
      </border>
    </dxf>
  </rfmt>
  <rfmt sheetId="2" sqref="A1942:G1946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rc rId="5786" sId="2" ref="A1944:XFD1944" action="insertRow">
    <undo index="65535" exp="area" ref3D="1" dr="$F$1:$F$1048576" dn="Z_F75A0FC8_0A1B_4DE0_9A32_5143F6752B3E_.wvu.Cols" sId="2"/>
  </rrc>
  <rfmt sheetId="2" sqref="B1944" start="0" length="0">
    <dxf>
      <font>
        <b/>
        <sz val="12"/>
        <color rgb="FFFF0000"/>
        <name val="Verdana"/>
      </font>
      <numFmt numFmtId="0" formatCode="General"/>
      <fill>
        <patternFill patternType="solid">
          <bgColor theme="9" tint="0.59999389629810485"/>
        </patternFill>
      </fill>
      <alignment horizontal="center" vertical="center" wrapText="1"/>
    </dxf>
  </rfmt>
  <rfmt sheetId="2" sqref="C1944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alignment horizontal="center" vertical="center" wrapText="1"/>
    </dxf>
  </rfmt>
  <rcc rId="5787" sId="2" odxf="1" dxf="1">
    <nc r="D1944" t="inlineStr">
      <is>
        <t>RINÇAGE</t>
      </is>
    </nc>
    <odxf>
      <font>
        <b val="0"/>
        <sz val="12"/>
        <name val="Verdana"/>
      </font>
      <numFmt numFmtId="30" formatCode="@"/>
      <fill>
        <patternFill patternType="none">
          <bgColor indexed="65"/>
        </patternFill>
      </fill>
      <alignment horizontal="general" vertical="top" wrapText="0"/>
    </odxf>
    <ndxf>
      <font>
        <b/>
        <sz val="12"/>
        <color rgb="FF000000"/>
        <name val="Verdana"/>
      </font>
      <numFmt numFmtId="0" formatCode="General"/>
      <fill>
        <patternFill patternType="solid">
          <bgColor theme="9" tint="0.59999389629810485"/>
        </patternFill>
      </fill>
      <alignment horizontal="center" vertical="center" wrapText="1"/>
    </ndxf>
  </rcc>
  <rfmt sheetId="2" sqref="E1944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</dxf>
  </rfmt>
  <rfmt sheetId="2" sqref="F1944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cc rId="5788" sId="2">
    <nc r="G1944">
      <f>IFERROR(IF(ISERROR(SEARCH("dfgg",$B1943)),IF(H1944="",G1943+ROUNDUP(VLOOKUP(D1944,Feuil2!$B$2:$C$252,2,FALSE)*6,0)/6/24,G1943+ROUNDUP(VLOOKUP(D1944,Feuil2!$B$2:$C$252,2,FALSE)*6,0)/6/24+$I$1),G1943+(11/12/24)),"")</f>
    </nc>
  </rcc>
  <rcc rId="5789" sId="2" numFmtId="23">
    <nc r="G1945">
      <f>IFERROR(IF(ISERROR(SEARCH("dfgg",$B1944)),IF(H1945="",G1944+ROUNDUP(VLOOKUP(D1945,Feuil2!$B$2:$C$252,2,FALSE)*6,0)/6/24,G1944+ROUNDUP(VLOOKUP(D1945,Feuil2!$B$2:$C$252,2,FALSE)*6,0)/6/24+$I$1),G1944+(11/12/24)),"")</f>
    </nc>
  </rcc>
  <rfmt sheetId="2" sqref="C1947" start="0" length="2147483647">
    <dxf>
      <font>
        <name val="Verdana"/>
      </font>
    </dxf>
  </rfmt>
  <rfmt sheetId="2" sqref="C1947">
    <dxf>
      <fill>
        <patternFill patternType="solid">
          <bgColor theme="7"/>
        </patternFill>
      </fill>
    </dxf>
  </rfmt>
  <rfmt sheetId="2" sqref="D1934:D1947">
    <dxf>
      <alignment horizontal="general"/>
    </dxf>
  </rfmt>
  <rfmt sheetId="2" sqref="D1934:D1947">
    <dxf>
      <alignment horizontal="center"/>
    </dxf>
  </rfmt>
  <rcc rId="5790" sId="3">
    <oc r="C182">
      <v>2.75</v>
    </oc>
    <nc r="C182">
      <v>4</v>
    </nc>
  </rcc>
  <rcc rId="5791" sId="2">
    <nc r="G1946">
      <f>IFERROR(IF(ISERROR(SEARCH("dfgg",$B1945)),IF(H1946="",G1945+ROUNDUP(VLOOKUP(D1946,Feuil2!$B$2:$C$252,2,FALSE)*6,0)/6/24,G1945+ROUNDUP(VLOOKUP(D1946,Feuil2!$B$2:$C$252,2,FALSE)*6,0)/6/24+$I$1),G1945+(11/12/24)),"")</f>
    </nc>
  </rcc>
  <rcc rId="5792" sId="2">
    <nc r="G1947">
      <f>IFERROR(IF(ISERROR(SEARCH("dfgg",$B1946)),IF(H1947="",G1946+ROUNDUP(VLOOKUP(D1947,Feuil2!$B$2:$C$252,2,FALSE)*6,0)/6/24,G1946+ROUNDUP(VLOOKUP(D1947,Feuil2!$B$2:$C$252,2,FALSE)*6,0)/6/24+$I$1),G1946+(11/12/24)),"")</f>
    </nc>
  </rcc>
  <rcc rId="5793" sId="2" odxf="1" dxf="1">
    <nc r="D1947">
      <v>22000262</v>
    </nc>
    <ndxf>
      <font>
        <sz val="11"/>
        <color rgb="FF000000"/>
        <name val="Calibri"/>
        <scheme val="minor"/>
      </font>
      <numFmt numFmtId="0" formatCode="General"/>
      <fill>
        <patternFill patternType="solid">
          <bgColor rgb="FFFFFFFF"/>
        </patternFill>
      </fill>
      <alignment horizontal="right" vertical="center" wrapText="1"/>
      <border outline="0">
        <left/>
        <right/>
        <top/>
        <bottom/>
      </border>
    </ndxf>
  </rcc>
  <rcc rId="5794" sId="2" odxf="1" dxf="1">
    <nc r="D1945">
      <v>22000472</v>
    </nc>
    <ndxf>
      <font>
        <sz val="11"/>
        <color rgb="FF000000"/>
        <name val="Calibri"/>
        <scheme val="minor"/>
      </font>
      <numFmt numFmtId="0" formatCode="General"/>
      <fill>
        <patternFill patternType="solid">
          <bgColor rgb="FFFFFFFF"/>
        </patternFill>
      </fill>
      <alignment horizontal="right" vertical="center" wrapText="1"/>
      <border outline="0">
        <left/>
        <right/>
        <top/>
        <bottom/>
      </border>
    </ndxf>
  </rcc>
  <rfmt sheetId="2" sqref="B1943:E1947" start="0" length="2147483647">
    <dxf>
      <font>
        <sz val="12"/>
      </font>
    </dxf>
  </rfmt>
  <rfmt sheetId="2" sqref="B1943:E1947">
    <dxf>
      <alignment horizontal="center"/>
    </dxf>
  </rfmt>
  <rfmt sheetId="2" sqref="D1947" start="0" length="2147483647">
    <dxf>
      <font>
        <name val="Verdana"/>
        <scheme val="none"/>
      </font>
    </dxf>
  </rfmt>
  <rfmt sheetId="2" sqref="D1945" start="0" length="2147483647">
    <dxf>
      <font>
        <name val="Verdana"/>
        <scheme val="none"/>
      </font>
    </dxf>
  </rfmt>
  <rfmt sheetId="2" sqref="A1947:G1947" start="0" length="0">
    <dxf>
      <border>
        <bottom style="thin">
          <color indexed="64"/>
        </bottom>
      </border>
    </dxf>
  </rfmt>
  <rfmt sheetId="2" sqref="C1940" start="0" length="0">
    <dxf>
      <border>
        <bottom style="thin">
          <color indexed="64"/>
        </bottom>
      </border>
    </dxf>
  </rfmt>
  <rfmt sheetId="2" sqref="C1934:C1940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cc rId="5795" sId="2">
    <nc r="H1945" t="inlineStr">
      <is>
        <t>Vayres</t>
      </is>
    </nc>
  </rcc>
  <rcc rId="5796" sId="2">
    <nc r="H1947" t="inlineStr">
      <is>
        <t>Vayres</t>
      </is>
    </nc>
  </rcc>
  <rcc rId="5797" sId="2">
    <nc r="D1931">
      <v>22000088</v>
    </nc>
  </rcc>
  <rcv guid="{80E8011E-8CC6-40AA-A1BE-46C0FB529EE2}" action="delete"/>
  <rdn rId="0" localSheetId="2" customView="1" name="Z_80E8011E_8CC6_40AA_A1BE_46C0FB529EE2_.wvu.PrintArea" hidden="1" oldHidden="1">
    <formula>PHS!$B$201:$I$224</formula>
    <oldFormula>PHS!$B$201:$I$224</oldFormula>
  </rdn>
  <rdn rId="0" localSheetId="2" customView="1" name="Z_80E8011E_8CC6_40AA_A1BE_46C0FB529EE2_.wvu.PrintTitles" hidden="1" oldHidden="1">
    <formula>PHS!$1:$1</formula>
    <oldFormula>PHS!$1:$1</oldFormula>
  </rdn>
  <rdn rId="0" localSheetId="3" customView="1" name="Z_80E8011E_8CC6_40AA_A1BE_46C0FB529EE2_.wvu.FilterData" hidden="1" oldHidden="1">
    <formula>Feuil2!$B$1:$C$211</formula>
    <oldFormula>Feuil2!$B$1:$C$211</oldFormula>
  </rdn>
  <rcv guid="{80E8011E-8CC6-40AA-A1BE-46C0FB529EE2}" action="add"/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01" sId="2">
    <oc r="H1917" t="inlineStr">
      <is>
        <t>moitié pour VR moitié pour PL</t>
      </is>
    </oc>
    <nc r="H1917"/>
  </rcc>
  <rcc rId="5802" sId="2">
    <oc r="H1922" t="inlineStr">
      <is>
        <t>DSR</t>
      </is>
    </oc>
    <nc r="H1922"/>
  </rcc>
  <rcc rId="5803" sId="2">
    <oc r="H1925" t="inlineStr">
      <is>
        <t>DSR</t>
      </is>
    </oc>
    <nc r="H1925"/>
  </rcc>
  <rcc rId="5804" sId="2">
    <oc r="H1926" t="inlineStr">
      <is>
        <t>300KG DSR / Le reste pour Vayres</t>
      </is>
    </oc>
    <nc r="H1926"/>
  </rcc>
  <rcc rId="5805" sId="2">
    <oc r="H1927" t="inlineStr">
      <is>
        <t>Vayres</t>
      </is>
    </oc>
    <nc r="H1927"/>
  </rcc>
  <rcc rId="5806" sId="2">
    <oc r="H1931" t="inlineStr">
      <is>
        <t>DSR</t>
      </is>
    </oc>
    <nc r="H1931"/>
  </rcc>
  <rcc rId="5807" sId="2">
    <oc r="H1945" t="inlineStr">
      <is>
        <t>Vayres</t>
      </is>
    </oc>
    <nc r="H1945"/>
  </rcc>
  <rcc rId="5808" sId="2">
    <oc r="H1947" t="inlineStr">
      <is>
        <t>Vayres</t>
      </is>
    </oc>
    <nc r="H1947"/>
  </rcc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09" sId="2">
    <nc r="H1915" t="inlineStr">
      <is>
        <t>A FINIR DEMAIN</t>
      </is>
    </nc>
  </rcc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H1917">
    <dxf>
      <alignment horizontal="center"/>
    </dxf>
  </rfmt>
  <rfmt sheetId="2" sqref="H1918" start="0" length="0">
    <dxf>
      <font>
        <sz val="12"/>
        <color rgb="FFFF0000"/>
        <name val="Verdana"/>
        <scheme val="minor"/>
      </font>
      <numFmt numFmtId="30" formatCode="@"/>
      <alignment vertical="top" wrapText="0"/>
      <border outline="0">
        <left/>
        <right/>
        <top/>
        <bottom/>
      </border>
    </dxf>
  </rfmt>
  <rcc rId="5810" sId="2">
    <nc r="H1917" t="inlineStr">
      <is>
        <t>VAYRES</t>
      </is>
    </nc>
  </rcc>
  <rcc rId="5811" sId="2">
    <nc r="H1918" t="inlineStr">
      <is>
        <t>VAYRES</t>
      </is>
    </nc>
  </rcc>
  <rfmt sheetId="2" sqref="H1917:H191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2" sqref="H1926" start="0" length="2147483647">
    <dxf>
      <font>
        <color rgb="FFFF0000"/>
      </font>
    </dxf>
  </rfmt>
  <rfmt sheetId="2" sqref="H1926" start="0" length="2147483647">
    <dxf>
      <font>
        <b/>
      </font>
    </dxf>
  </rfmt>
  <rfmt sheetId="2" sqref="H1926" start="0" length="2147483647">
    <dxf>
      <font>
        <b val="0"/>
      </font>
    </dxf>
  </rfmt>
  <rfmt sheetId="2" sqref="H1926" start="0" length="2147483647">
    <dxf>
      <font>
        <b/>
      </font>
    </dxf>
  </rfmt>
  <rfmt sheetId="2" sqref="H1925" start="0" length="2147483647">
    <dxf>
      <font>
        <b/>
      </font>
    </dxf>
  </rfmt>
  <rfmt sheetId="2" sqref="H1917:H1922" start="0" length="2147483647">
    <dxf>
      <font>
        <b/>
      </font>
    </dxf>
  </rfmt>
  <rfmt sheetId="2" sqref="H1919" start="0" length="2147483647">
    <dxf>
      <font>
        <name val="Verdana"/>
        <scheme val="none"/>
      </font>
    </dxf>
  </rfmt>
  <rfmt sheetId="2" sqref="H1920" start="0" length="0">
    <dxf>
      <font>
        <sz val="12"/>
        <color indexed="10"/>
        <name val="Verdana"/>
        <scheme val="minor"/>
      </font>
    </dxf>
  </rfmt>
  <rfmt sheetId="2" sqref="H1921" start="0" length="0">
    <dxf>
      <font>
        <sz val="12"/>
        <color indexed="10"/>
        <name val="Verdana"/>
        <scheme val="minor"/>
      </font>
      <numFmt numFmtId="21" formatCode="dd\-mmm"/>
    </dxf>
  </rfmt>
  <rfmt sheetId="2" sqref="H1922" start="0" length="0">
    <dxf>
      <font>
        <sz val="12"/>
        <color indexed="10"/>
        <name val="Verdana"/>
        <scheme val="minor"/>
      </font>
    </dxf>
  </rfmt>
  <rfmt sheetId="2" sqref="H1923" start="0" length="0">
    <dxf>
      <font>
        <b/>
        <sz val="12"/>
        <color indexed="10"/>
        <name val="Verdana"/>
        <scheme val="minor"/>
      </font>
      <numFmt numFmtId="21" formatCode="dd\-mmm"/>
    </dxf>
  </rfmt>
  <rfmt sheetId="2" sqref="H1924" start="0" length="0">
    <dxf>
      <font>
        <b/>
        <sz val="12"/>
        <color indexed="10"/>
        <name val="Verdana"/>
        <scheme val="minor"/>
      </font>
      <numFmt numFmtId="21" formatCode="dd\-mmm"/>
    </dxf>
  </rfmt>
  <rfmt sheetId="2" sqref="H1925" start="0" length="0">
    <dxf>
      <font>
        <sz val="12"/>
        <color indexed="10"/>
        <name val="Verdana"/>
        <scheme val="minor"/>
      </font>
    </dxf>
  </rfmt>
  <rfmt sheetId="2" sqref="H1926" start="0" length="0">
    <dxf>
      <font>
        <sz val="12"/>
        <color indexed="10"/>
        <name val="Verdana"/>
        <scheme val="minor"/>
      </font>
    </dxf>
  </rfmt>
  <rfmt sheetId="2" sqref="H1927" start="0" length="0">
    <dxf>
      <font>
        <b/>
        <sz val="12"/>
        <color indexed="10"/>
        <name val="Verdana"/>
        <scheme val="minor"/>
      </font>
    </dxf>
  </rfmt>
  <rfmt sheetId="2" sqref="H1928" start="0" length="0">
    <dxf>
      <font>
        <b/>
        <sz val="12"/>
        <color indexed="10"/>
        <name val="Verdana"/>
        <scheme val="minor"/>
      </font>
      <numFmt numFmtId="21" formatCode="dd\-mmm"/>
    </dxf>
  </rfmt>
  <rfmt sheetId="2" sqref="H1929" start="0" length="0">
    <dxf>
      <font>
        <b/>
        <sz val="12"/>
        <color indexed="10"/>
        <name val="Verdana"/>
        <scheme val="minor"/>
      </font>
    </dxf>
  </rfmt>
  <rfmt sheetId="2" sqref="H1930" start="0" length="0">
    <dxf>
      <font>
        <b/>
        <sz val="12"/>
        <color indexed="10"/>
        <name val="Verdana"/>
        <scheme val="minor"/>
      </font>
    </dxf>
  </rfmt>
  <rfmt sheetId="2" sqref="H1931" start="0" length="0">
    <dxf>
      <font>
        <b/>
        <sz val="12"/>
        <color indexed="10"/>
        <name val="Verdana"/>
        <scheme val="minor"/>
      </font>
    </dxf>
  </rfmt>
  <rfmt sheetId="2" sqref="H1932" start="0" length="0">
    <dxf>
      <font>
        <b/>
        <sz val="12"/>
        <color indexed="10"/>
        <name val="Verdana"/>
        <scheme val="minor"/>
      </font>
      <numFmt numFmtId="21" formatCode="dd\-mmm"/>
    </dxf>
  </rfmt>
  <rfmt sheetId="2" sqref="H1933" start="0" length="0">
    <dxf>
      <font>
        <b/>
        <sz val="12"/>
        <color indexed="10"/>
        <name val="Verdana"/>
        <scheme val="minor"/>
      </font>
      <numFmt numFmtId="21" formatCode="dd\-mmm"/>
    </dxf>
  </rfmt>
  <rfmt sheetId="2" sqref="H1934" start="0" length="0">
    <dxf>
      <font>
        <b/>
        <sz val="12"/>
        <color indexed="10"/>
        <name val="Verdana"/>
        <scheme val="minor"/>
      </font>
    </dxf>
  </rfmt>
  <rfmt sheetId="2" sqref="H1935" start="0" length="0">
    <dxf>
      <font>
        <b/>
        <sz val="12"/>
        <color indexed="10"/>
        <name val="Verdana"/>
        <scheme val="minor"/>
      </font>
    </dxf>
  </rfmt>
  <rcc rId="5812" sId="2">
    <nc r="H1922" t="inlineStr">
      <is>
        <t>DSR</t>
      </is>
    </nc>
  </rcc>
  <rcc rId="5813" sId="2">
    <oc r="H1915" t="inlineStr">
      <is>
        <t>A FINIR DEMAIN</t>
      </is>
    </oc>
    <nc r="H1915"/>
  </rcc>
  <rcc rId="5814" sId="2">
    <nc r="H1925" t="inlineStr">
      <is>
        <t>1 pal de 1000kg et 1 de 600kg</t>
      </is>
    </nc>
  </rcc>
  <rcc rId="5815" sId="2" odxf="1" dxf="1">
    <nc r="I1925" t="inlineStr">
      <is>
        <t>DSR</t>
      </is>
    </nc>
    <odxf>
      <font>
        <sz val="12"/>
        <name val="MS Sans Serif"/>
      </font>
    </odxf>
    <ndxf>
      <font>
        <sz val="12"/>
        <color rgb="FFFF0000"/>
        <name val="MS Sans Serif"/>
      </font>
    </ndxf>
  </rcc>
  <rcc rId="5816" sId="2">
    <nc r="I1926" t="inlineStr">
      <is>
        <t>DSR ET VAYRES</t>
      </is>
    </nc>
  </rcc>
  <rfmt sheetId="2" sqref="I1926" start="0" length="2147483647">
    <dxf>
      <font>
        <color rgb="FFFF0000"/>
      </font>
    </dxf>
  </rfmt>
  <rcc rId="5817" sId="2">
    <nc r="H1926" t="inlineStr">
      <is>
        <t>remettre 300 KG  sur le pal de 600kg le reste pour Vayres</t>
      </is>
    </nc>
  </rcc>
  <rcc rId="5818" sId="2">
    <nc r="H1927" t="inlineStr">
      <is>
        <t>VAYRES</t>
      </is>
    </nc>
  </rcc>
  <rcc rId="5819" sId="2">
    <nc r="H1931" t="inlineStr">
      <is>
        <t>DSR</t>
      </is>
    </nc>
  </rcc>
  <rcc rId="5820" sId="2" odxf="1" dxf="1">
    <nc r="H1945" t="inlineStr">
      <is>
        <t>VAYRES</t>
      </is>
    </nc>
    <odxf>
      <font>
        <b val="0"/>
        <sz val="12"/>
        <color indexed="10"/>
        <name val="Calibri"/>
        <scheme val="minor"/>
      </font>
    </odxf>
    <ndxf>
      <font>
        <b/>
        <sz val="12"/>
        <color rgb="FFFF0000"/>
        <name val="Calibri"/>
        <scheme val="minor"/>
      </font>
    </ndxf>
  </rcc>
  <rcc rId="5821" sId="2">
    <nc r="H1947" t="inlineStr">
      <is>
        <t>VAYRES</t>
      </is>
    </nc>
  </rcc>
  <rrc rId="5822" sId="2" ref="A1919:XFD1919" action="deleteRow">
    <undo index="45" exp="ref" v="1" dr="G1919" r="G1920" sId="2"/>
    <undo index="25" exp="ref" v="1" dr="G1919" r="G1920" sId="2"/>
    <undo index="9" exp="ref" v="1" dr="G1919" r="G1920" sId="2"/>
    <undo index="1" exp="ref" v="1" dr="$B1919" r="G1920" sId="2"/>
    <undo index="65535" exp="area" ref3D="1" dr="$F$1:$F$1048576" dn="Z_F75A0FC8_0A1B_4DE0_9A32_5143F6752B3E_.wvu.Cols" sId="2"/>
    <rfmt sheetId="2" xfDxf="1" sqref="A1919:XFD1919" start="0" length="0">
      <dxf>
        <alignment horizontal="center" vertical="center"/>
      </dxf>
    </rfmt>
    <rfmt sheetId="2" sqref="A191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919" t="inlineStr">
        <is>
          <t>SCE Fruit Rouges C3 PALL/35348</t>
        </is>
      </nc>
      <ndxf>
        <font>
          <sz val="12"/>
          <color auto="1"/>
          <name val="Verdana"/>
          <family val="2"/>
          <scheme val="none"/>
        </font>
        <numFmt numFmtId="30" formatCode="@"/>
        <alignment horizontal="general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919">
        <v>3420813</v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theme="7"/>
          </patternFill>
        </fill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919">
        <v>22000477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919">
        <v>1500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F1919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919">
        <f>IFERROR(IF(ISERROR(SEARCH("dfgg",$B1918)),IF(H1919="",G1918+ROUNDUP(VLOOKUP(D1919,Feuil2!$B$2:$C$252,2,FALSE)*6,0)/6/24,G1918+ROUNDUP(VLOOKUP(D1919,Feuil2!$B$2:$C$252,2,FALSE)*6,0)/6/24+$I$1),G1918+(11/12/24)),"")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919" start="0" length="0">
      <dxf>
        <font>
          <b/>
          <sz val="12"/>
          <color indexed="10"/>
          <name val="Verdana"/>
          <family val="2"/>
          <scheme val="none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19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19" start="0" length="0">
      <dxf>
        <numFmt numFmtId="167" formatCode="dd\.mm\.yyyy;@"/>
      </dxf>
    </rfmt>
  </rrc>
  <rrc rId="5823" sId="2" ref="A1919:XFD1919" action="deleteRow">
    <undo index="45" exp="ref" v="1" dr="G1919" r="G1920" sId="2"/>
    <undo index="25" exp="ref" v="1" dr="G1919" r="G1920" sId="2"/>
    <undo index="9" exp="ref" v="1" dr="G1919" r="G1920" sId="2"/>
    <undo index="1" exp="ref" v="1" dr="$B1919" r="G1920" sId="2"/>
    <undo index="65535" exp="area" ref3D="1" dr="$F$1:$F$1048576" dn="Z_F75A0FC8_0A1B_4DE0_9A32_5143F6752B3E_.wvu.Cols" sId="2"/>
    <rfmt sheetId="2" xfDxf="1" sqref="A1919:XFD1919" start="0" length="0">
      <dxf>
        <alignment horizontal="center" vertical="center"/>
      </dxf>
    </rfmt>
    <rfmt sheetId="2" sqref="A1919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919" t="inlineStr">
        <is>
          <t>SCE Fruit Rouges C3 PALL/35348</t>
        </is>
      </nc>
      <ndxf>
        <font>
          <sz val="12"/>
          <color auto="1"/>
          <name val="Verdana"/>
          <family val="2"/>
          <scheme val="none"/>
        </font>
        <numFmt numFmtId="30" formatCode="@"/>
        <alignment horizontal="general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919">
        <v>3420814</v>
      </nc>
      <ndxf>
        <font>
          <sz val="12"/>
          <color auto="1"/>
          <name val="Verdana"/>
          <family val="2"/>
          <scheme val="none"/>
        </font>
        <fill>
          <patternFill patternType="solid">
            <bgColor theme="7"/>
          </patternFill>
        </fill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919">
        <v>22000477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919">
        <v>1500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F1919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919">
        <f>IFERROR(IF(ISERROR(SEARCH("dfgg",#REF!)),IF(H1919="",#REF!+ROUNDUP(VLOOKUP(D1919,Feuil2!$B$2:$C$252,2,FALSE)*6,0)/6/24,#REF!+ROUNDUP(VLOOKUP(D1919,Feuil2!$B$2:$C$252,2,FALSE)*6,0)/6/24+$I$1),#REF!+(11/12/24)),"")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919" start="0" length="0">
      <dxf>
        <font>
          <b/>
          <sz val="12"/>
          <color indexed="10"/>
          <name val="Verdana"/>
          <family val="2"/>
          <scheme val="none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19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19" start="0" length="0">
      <dxf>
        <numFmt numFmtId="167" formatCode="dd\.mm\.yyyy;@"/>
      </dxf>
    </rfmt>
  </rrc>
  <rfmt sheetId="2" sqref="A1946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824" sId="2" odxf="1" dxf="1">
    <nc r="B1946" t="inlineStr">
      <is>
        <t>SCE Chocolat C9 FUT/0334</t>
      </is>
    </nc>
    <odxf>
      <font>
        <name val="MS Sans Serif"/>
      </font>
      <numFmt numFmtId="0" formatCode="General"/>
      <alignment vertical="center"/>
      <border outline="0">
        <left/>
        <right/>
        <top/>
        <bottom/>
      </border>
    </odxf>
    <ndxf>
      <font>
        <sz val="12"/>
        <name val="Verdana"/>
      </font>
      <numFmt numFmtId="30" formatCode="@"/>
      <alignment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C1946" start="0" length="0">
    <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825" sId="2" odxf="1" dxf="1">
    <nc r="D1946">
      <v>22000262</v>
    </nc>
    <o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left/>
        <right/>
        <top/>
        <bottom/>
      </border>
    </odxf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6" sId="2" odxf="1" dxf="1">
    <nc r="E1946">
      <v>1600</v>
    </nc>
    <odxf>
      <font>
        <name val="MS Sans Serif"/>
      </font>
      <fill>
        <patternFill patternType="none">
          <bgColor indexed="65"/>
        </patternFill>
      </fill>
      <alignment wrapText="0"/>
      <border outline="0">
        <left/>
        <right/>
        <top/>
        <bottom/>
      </border>
    </odxf>
    <ndxf>
      <font>
        <sz val="12"/>
        <color rgb="FF000000"/>
        <name val="Verdana"/>
      </font>
      <fill>
        <patternFill patternType="solid">
          <bgColor rgb="FFFFFFFF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1946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827" sId="2" odxf="1" dxf="1">
    <nc r="G1946">
      <f>IFERROR(IF(ISERROR(SEARCH("dfgg",$B1945)),IF(H1946="",G1945+ROUNDUP(VLOOKUP(D1946,Feuil2!$B$2:$C$252,2,FALSE)*6,0)/6/24,G1945+ROUNDUP(VLOOKUP(D1946,Feuil2!$B$2:$C$252,2,FALSE)*6,0)/6/24+$I$1),G1945+(11/12/24)),"")</f>
    </nc>
    <odxf>
      <font>
        <b val="0"/>
        <name val="MS Sans Serif"/>
      </font>
      <numFmt numFmtId="0" formatCode="General"/>
      <border outline="0">
        <left/>
        <right/>
        <top/>
        <bottom/>
      </border>
    </odxf>
    <n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8" sId="2" odxf="1" dxf="1">
    <nc r="H1946" t="inlineStr">
      <is>
        <t>VAYRES</t>
      </is>
    </nc>
    <odxf>
      <numFmt numFmtId="0" formatCode="General"/>
      <border outline="0">
        <left/>
        <right/>
        <top/>
        <bottom/>
      </border>
    </odxf>
    <ndxf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I1946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829" sId="2">
    <nc r="C1946">
      <v>3458156</v>
    </nc>
  </rcc>
  <rcc rId="5830" sId="2" numFmtId="23">
    <oc r="G1917">
      <f>IFERROR(IF(ISERROR(SEARCH("dfgg",$B1916)),IF(H1917="",G1916+ROUNDUP(VLOOKUP(D1917,Feuil2!$B$2:$C$252,2,FALSE)*6,0)/6/24,G1916+ROUNDUP(VLOOKUP(D1917,Feuil2!$B$2:$C$252,2,FALSE)*6,0)/6/24+$I$1),G1916+(11/12/24)),"")</f>
    </oc>
    <nc r="G1917">
      <f>IFERROR(IF(ISERROR(SEARCH("dfgg",$B1916)),IF(H1917="",G1916+ROUNDUP(VLOOKUP(D1917,Feuil2!$B$2:$C$252,2,FALSE)*6,0)/6/24,G1916+ROUNDUP(VLOOKUP(D1917,Feuil2!$B$2:$C$252,2,FALSE)*6,0)/6/24+$I$1),G1916+(11/12/24)),"")</f>
    </nc>
  </rcc>
  <rcc rId="5831" sId="2" numFmtId="23">
    <oc r="G1918">
      <f>IFERROR(IF(ISERROR(SEARCH("dfgg",$B1917)),IF(H1918="",G1917+ROUNDUP(VLOOKUP(D1918,Feuil2!$B$2:$C$252,2,FALSE)*6,0)/6/24,G1917+ROUNDUP(VLOOKUP(D1918,Feuil2!$B$2:$C$252,2,FALSE)*6,0)/6/24+$I$1),G1917+(11/12/24)),"")</f>
    </oc>
    <nc r="G1918">
      <f>IFERROR(IF(ISERROR(SEARCH("dfgg",$B1917)),IF(H1918="",G1917+ROUNDUP(VLOOKUP(D1918,Feuil2!$B$2:$C$252,2,FALSE)*6,0)/6/24,G1917+ROUNDUP(VLOOKUP(D1918,Feuil2!$B$2:$C$252,2,FALSE)*6,0)/6/24+$I$1),G1917+(11/12/24)),"")</f>
    </nc>
  </rcc>
  <rcc rId="5832" sId="2" numFmtId="23">
    <oc r="G1920">
      <f>IFERROR(IF(ISERROR(SEARCH("dfgg",$B1919)),IF(H1920="",G1919+ROUNDUP(VLOOKUP(D1920,Feuil2!$B$2:$C$252,2,FALSE)*6,0)/6/24,G1919+ROUNDUP(VLOOKUP(D1920,Feuil2!$B$2:$C$252,2,FALSE)*6,0)/6/24+$I$1),G1919+(11/12/24)),"")</f>
    </oc>
    <nc r="G1920">
      <f>IFERROR(IF(ISERROR(SEARCH("dfgg",$B1919)),IF(H1920="",G1919+ROUNDUP(VLOOKUP(D1920,Feuil2!$B$2:$C$252,2,FALSE)*6,0)/6/24,G1919+ROUNDUP(VLOOKUP(D1920,Feuil2!$B$2:$C$252,2,FALSE)*6,0)/6/24+$I$1),G1919+(11/12/24)),"")</f>
    </nc>
  </rcc>
  <rfmt sheetId="2" sqref="B1919" start="0" length="0">
    <dxf>
      <font>
        <sz val="12"/>
        <color rgb="FFFF0000"/>
        <name val="Verdana"/>
      </font>
      <fill>
        <patternFill>
          <bgColor theme="9" tint="0.59999389629810485"/>
        </patternFill>
      </fill>
    </dxf>
  </rfmt>
  <rfmt sheetId="2" sqref="C1919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</dxf>
  </rfmt>
  <rfmt sheetId="2" sqref="D1919" start="0" length="0">
    <dxf>
      <font>
        <sz val="12"/>
        <color rgb="FF000000"/>
        <name val="Verdana"/>
      </font>
      <fill>
        <patternFill>
          <bgColor theme="9" tint="0.59999389629810485"/>
        </patternFill>
      </fill>
    </dxf>
  </rfmt>
  <rfmt sheetId="2" sqref="E1919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</dxf>
  </rfmt>
  <rfmt sheetId="2" sqref="F1919" start="0" length="0">
    <dxf>
      <font>
        <b/>
        <sz val="12"/>
        <color indexed="10"/>
        <name val="Calibri"/>
        <scheme val="minor"/>
      </font>
      <fill>
        <patternFill>
          <bgColor theme="9" tint="0.59999389629810485"/>
        </patternFill>
      </fill>
    </dxf>
  </rfmt>
  <rfmt sheetId="2" sqref="A1919" start="0" length="0">
    <dxf>
      <font>
        <b val="0"/>
        <sz val="10"/>
        <color auto="1"/>
        <name val="Arial"/>
        <family val="2"/>
        <scheme val="none"/>
      </font>
      <alignment horizontal="general" vertical="bottom"/>
    </dxf>
  </rfmt>
  <rfmt sheetId="2" sqref="B1919" start="0" length="0">
    <dxf>
      <font>
        <sz val="12"/>
        <color rgb="FFFF0000"/>
        <name val="MS Sans Serif"/>
      </font>
      <fill>
        <patternFill>
          <bgColor theme="4" tint="0.59999389629810485"/>
        </patternFill>
      </fill>
      <border outline="0">
        <right/>
      </border>
    </dxf>
  </rfmt>
  <rfmt sheetId="2" sqref="C1919" start="0" length="0">
    <dxf>
      <font>
        <b val="0"/>
        <sz val="12"/>
        <color rgb="FF000000"/>
        <name val="Verdana"/>
      </font>
      <fill>
        <patternFill>
          <bgColor theme="4" tint="0.59999389629810485"/>
        </patternFill>
      </fill>
      <border outline="0">
        <left/>
        <right/>
      </border>
    </dxf>
  </rfmt>
  <rfmt sheetId="2" sqref="D1919" start="0" length="0">
    <dxf>
      <font>
        <sz val="12"/>
        <color rgb="FFFF0000"/>
        <name val="Verdana"/>
      </font>
      <fill>
        <patternFill>
          <bgColor theme="4" tint="0.59999389629810485"/>
        </patternFill>
      </fill>
      <border outline="0">
        <left/>
        <right/>
      </border>
    </dxf>
  </rfmt>
  <rfmt sheetId="2" sqref="E1919" start="0" length="0">
    <dxf>
      <font>
        <b val="0"/>
        <sz val="12"/>
        <color rgb="FF000000"/>
        <name val="Verdana"/>
      </font>
      <fill>
        <patternFill>
          <bgColor theme="4" tint="0.59999389629810485"/>
        </patternFill>
      </fill>
      <border outline="0">
        <left/>
        <right/>
      </border>
    </dxf>
  </rfmt>
  <rfmt sheetId="2" sqref="F1919" start="0" length="0">
    <dxf>
      <font>
        <b val="0"/>
        <sz val="12"/>
        <color indexed="10"/>
        <name val="Calibri"/>
        <scheme val="minor"/>
      </font>
      <fill>
        <patternFill>
          <bgColor theme="4" tint="0.59999389629810485"/>
        </patternFill>
      </fill>
      <border outline="0">
        <left/>
      </border>
    </dxf>
  </rfmt>
  <rcc rId="5833" sId="2">
    <oc r="G1919">
      <f>IFERROR(IF(ISERROR(SEARCH("dfgg",#REF!)),IF(H1919="",#REF!+ROUNDUP(VLOOKUP(D1919,Feuil2!$B$2:$C$252,2,FALSE)*6,0)/6/24,#REF!+ROUNDUP(VLOOKUP(D1919,Feuil2!$B$2:$C$252,2,FALSE)*6,0)/6/24+$I$1),#REF!+(11/12/24)),"")</f>
    </oc>
    <nc r="G1919">
      <f>IFERROR(IF(ISERROR(SEARCH("dfgg",$B1918)),IF(H1919="",G1918+ROUNDUP(VLOOKUP(D1919,Feuil2!$B$2:$C$252,2,FALSE)*6,0)/6/24,G1918+ROUNDUP(VLOOKUP(D1919,Feuil2!$B$2:$C$252,2,FALSE)*6,0)/6/24+$I$1),G1918+(11/12/24)),"")</f>
    </nc>
  </rcc>
  <rfmt sheetId="2" sqref="H1919" start="0" length="0">
    <dxf>
      <font>
        <b val="0"/>
        <sz val="12"/>
        <color indexed="10"/>
        <name val="Calibri"/>
        <scheme val="minor"/>
      </font>
      <numFmt numFmtId="0" formatCode="General"/>
    </dxf>
  </rfmt>
  <rcc rId="5834" sId="2">
    <nc r="J1919" t="inlineStr">
      <is>
        <t/>
      </is>
    </nc>
  </rcc>
  <rcc rId="5835" sId="2">
    <nc r="K1919" t="inlineStr">
      <is>
        <t/>
      </is>
    </nc>
  </rcc>
  <rfmt sheetId="2" sqref="L1919" start="0" length="0">
    <dxf>
      <numFmt numFmtId="19" formatCode="dd/mm/yyyy"/>
    </dxf>
  </rfmt>
  <rrc rId="5836" sId="2" ref="A1921:XFD1921" action="insertRow">
    <undo index="65535" exp="area" ref3D="1" dr="$F$1:$F$1048576" dn="Z_F75A0FC8_0A1B_4DE0_9A32_5143F6752B3E_.wvu.Cols" sId="2"/>
  </rrc>
  <rrc rId="5837" sId="2" ref="A1922:XFD1922" action="insertRow">
    <undo index="65535" exp="area" ref3D="1" dr="$F$1:$F$1048576" dn="Z_F75A0FC8_0A1B_4DE0_9A32_5143F6752B3E_.wvu.Cols" sId="2"/>
  </rrc>
  <rfmt sheetId="2" sqref="A1921" start="0" length="0">
    <dxf>
      <font>
        <b val="0"/>
        <sz val="10"/>
        <color auto="1"/>
        <name val="Arial"/>
        <family val="2"/>
        <scheme val="none"/>
      </font>
      <alignment horizontal="general" vertical="bottom"/>
      <border outline="0">
        <top style="thin">
          <color indexed="64"/>
        </top>
      </border>
    </dxf>
  </rfmt>
  <rfmt sheetId="2" sqref="B1921" start="0" length="0">
    <dxf>
      <font>
        <b/>
        <sz val="12"/>
        <color rgb="FFFF0000"/>
        <name val="MS Sans Serif"/>
      </font>
      <numFmt numFmtId="0" formatCode="General"/>
      <fill>
        <patternFill patternType="solid">
          <bgColor theme="4" tint="0.59999389629810485"/>
        </patternFill>
      </fill>
      <alignment horizontal="center" vertical="center" wrapText="1"/>
      <border outline="0">
        <top style="thin">
          <color indexed="64"/>
        </top>
      </border>
    </dxf>
  </rfmt>
  <rfmt sheetId="2" sqref="C1921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alignment vertical="center" wrapText="1"/>
      <border outline="0">
        <top style="thin">
          <color indexed="64"/>
        </top>
      </border>
    </dxf>
  </rfmt>
  <rcc rId="5838" sId="2" odxf="1" dxf="1">
    <nc r="D1921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top/>
      </border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  <border outline="0">
        <top style="thin">
          <color indexed="64"/>
        </top>
      </border>
    </ndxf>
  </rcc>
  <rfmt sheetId="2" sqref="E1921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border outline="0">
        <top style="thin">
          <color indexed="64"/>
        </top>
      </border>
    </dxf>
  </rfmt>
  <rfmt sheetId="2" sqref="F1921" start="0" length="0">
    <dxf>
      <fill>
        <patternFill patternType="solid">
          <bgColor theme="4" tint="0.59999389629810485"/>
        </patternFill>
      </fill>
      <border outline="0">
        <top style="thin">
          <color indexed="64"/>
        </top>
      </border>
    </dxf>
  </rfmt>
  <rcc rId="5839" sId="2" odxf="1" dxf="1">
    <nc r="G1921">
      <f>IFERROR(IF(ISERROR(SEARCH("dfgg",$B1920)),IF(H1921="",G1920+ROUNDUP(VLOOKUP(D1921,Feuil2!$B$2:$C$252,2,FALSE)*6,0)/6/24,G1920+ROUNDUP(VLOOKUP(D1921,Feuil2!$B$2:$C$252,2,FALSE)*6,0)/6/24+$I$1),G1920+(11/12/24)),"")</f>
    </nc>
    <odxf>
      <border outline="0">
        <top/>
      </border>
    </odxf>
    <ndxf>
      <border outline="0">
        <top style="thin">
          <color indexed="64"/>
        </top>
      </border>
    </ndxf>
  </rcc>
  <rfmt sheetId="2" sqref="H1921" start="0" length="0">
    <dxf>
      <font>
        <b val="0"/>
        <sz val="12"/>
        <color indexed="10"/>
        <name val="Calibri"/>
        <scheme val="minor"/>
      </font>
      <numFmt numFmtId="0" formatCode="General"/>
    </dxf>
  </rfmt>
  <rcc rId="5840" sId="2">
    <nc r="J1921" t="inlineStr">
      <is>
        <t/>
      </is>
    </nc>
  </rcc>
  <rcc rId="5841" sId="2">
    <nc r="K1921" t="inlineStr">
      <is>
        <t/>
      </is>
    </nc>
  </rcc>
  <rfmt sheetId="2" sqref="L1921" start="0" length="0">
    <dxf>
      <numFmt numFmtId="19" formatCode="dd/mm/yyyy"/>
    </dxf>
  </rfmt>
  <rfmt sheetId="2" sqref="D1922" start="0" length="0">
    <dxf>
      <font>
        <sz val="11"/>
        <color rgb="FF000000"/>
        <name val="Calibri"/>
        <scheme val="minor"/>
      </font>
      <alignment horizontal="right"/>
      <border outline="0">
        <bottom/>
      </border>
    </dxf>
  </rfmt>
  <rfmt sheetId="2" sqref="A1922" start="0" length="0">
    <dxf>
      <border outline="0">
        <top style="thin">
          <color indexed="64"/>
        </top>
      </border>
    </dxf>
  </rfmt>
  <rcc rId="5842" sId="2" odxf="1" dxf="1">
    <nc r="B1922" t="inlineStr">
      <is>
        <t>SCE Cafe-Chocolat C12 FUT/0315</t>
      </is>
    </nc>
    <odxf>
      <font>
        <sz val="12"/>
        <name val="Verdana"/>
      </font>
      <numFmt numFmtId="30" formatCode="@"/>
      <fill>
        <patternFill patternType="none">
          <bgColor indexed="65"/>
        </patternFill>
      </fill>
      <alignment horizontal="general" vertical="top" wrapText="0"/>
      <border outline="0">
        <top/>
        <bottom style="thin">
          <color indexed="64"/>
        </bottom>
      </border>
    </odxf>
    <ndxf>
      <font>
        <sz val="11"/>
        <name val="Verdana"/>
      </font>
      <numFmt numFmtId="0" formatCode="General"/>
      <fill>
        <patternFill patternType="solid">
          <bgColor rgb="FFFFFFFF"/>
        </patternFill>
      </fill>
      <alignment horizontal="center" vertical="center" wrapText="1"/>
      <border outline="0">
        <top style="thin">
          <color indexed="64"/>
        </top>
        <bottom/>
      </border>
    </ndxf>
  </rcc>
  <rfmt sheetId="2" sqref="C1922" start="0" length="0">
    <dxf>
      <font>
        <sz val="11"/>
        <color rgb="FF000000"/>
        <name val="Verdana"/>
      </font>
      <fill>
        <patternFill>
          <bgColor rgb="FFFFC000"/>
        </patternFill>
      </fill>
      <alignment vertical="center" wrapText="1"/>
      <border outline="0">
        <top style="thin">
          <color indexed="64"/>
        </top>
        <bottom/>
      </border>
    </dxf>
  </rfmt>
  <rcc rId="5843" sId="2" odxf="1" dxf="1">
    <nc r="D1922">
      <v>22000105</v>
    </nc>
    <ndxf>
      <font>
        <sz val="11"/>
        <color rgb="FF000000"/>
        <name val="Verdana"/>
        <scheme val="minor"/>
      </font>
      <alignment horizontal="center"/>
      <border outline="0">
        <top style="thin">
          <color indexed="64"/>
        </top>
      </border>
    </ndxf>
  </rcc>
  <rfmt sheetId="2" sqref="E1922" start="0" length="0">
    <dxf>
      <font>
        <sz val="11"/>
        <color rgb="FF000000"/>
        <name val="Verdana"/>
      </font>
      <border outline="0">
        <top style="thin">
          <color indexed="64"/>
        </top>
        <bottom/>
      </border>
    </dxf>
  </rfmt>
  <rfmt sheetId="2" sqref="F1922" start="0" length="0">
    <dxf>
      <border outline="0">
        <top style="thin">
          <color indexed="64"/>
        </top>
        <bottom/>
      </border>
    </dxf>
  </rfmt>
  <rcc rId="5844" sId="2" odxf="1" dxf="1">
    <nc r="G1922">
      <f>IFERROR(IF(ISERROR(SEARCH("dfgg",$B1921)),IF(H1922="",G1921+ROUNDUP(VLOOKUP(D1922,Feuil2!$B$2:$C$252,2,FALSE)*6,0)/6/24,G1921+ROUNDUP(VLOOKUP(D1922,Feuil2!$B$2:$C$252,2,FALSE)*6,0)/6/24+$I$1),G1921+(11/12/24)),"")</f>
    </nc>
    <odxf>
      <font>
        <sz val="11"/>
        <name val="MS Sans Serif"/>
      </font>
      <border outline="0">
        <top/>
      </border>
    </odxf>
    <ndxf>
      <font>
        <sz val="11"/>
        <name val="MS Sans Serif"/>
      </font>
      <border outline="0">
        <top style="thin">
          <color indexed="64"/>
        </top>
      </border>
    </ndxf>
  </rcc>
  <rfmt sheetId="2" sqref="H1922" start="0" length="0">
    <dxf>
      <font>
        <b val="0"/>
        <sz val="12"/>
        <color indexed="10"/>
        <name val="Calibri"/>
        <scheme val="minor"/>
      </font>
    </dxf>
  </rfmt>
  <rfmt sheetId="2" sqref="I1922" start="0" length="0">
    <dxf>
      <font>
        <sz val="20"/>
        <color rgb="FFFF0000"/>
        <name val="MS Sans Serif"/>
      </font>
    </dxf>
  </rfmt>
  <rfmt sheetId="2" sqref="A1922:H1922" start="0" length="0">
    <dxf>
      <border>
        <bottom style="thin">
          <color indexed="64"/>
        </bottom>
      </border>
    </dxf>
  </rfmt>
  <rfmt sheetId="2" sqref="A1922:H1922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fmt sheetId="2" sqref="B1922:G1922" start="0" length="2147483647">
    <dxf>
      <font>
        <sz val="12"/>
      </font>
    </dxf>
  </rfmt>
  <rcc rId="5845" sId="2">
    <nc r="E1922">
      <v>1000</v>
    </nc>
  </rcc>
  <rcc rId="5846" sId="2">
    <nc r="C1922">
      <v>3458154</v>
    </nc>
  </rcc>
  <rcc rId="5847" sId="2" odxf="1" dxf="1">
    <nc r="H1922" t="inlineStr">
      <is>
        <t>DSR</t>
      </is>
    </nc>
    <ndxf>
      <font>
        <b/>
        <sz val="12"/>
        <color indexed="10"/>
        <name val="Verdana"/>
        <scheme val="minor"/>
      </font>
    </ndxf>
  </rcc>
  <rrc rId="5848" sId="2" ref="A1923:XFD1923" action="insertRow">
    <undo index="65535" exp="area" ref3D="1" dr="$F$1:$F$1048576" dn="Z_F75A0FC8_0A1B_4DE0_9A32_5143F6752B3E_.wvu.Cols" sId="2"/>
  </rrc>
  <rrc rId="5849" sId="2" ref="A1923:XFD1923" action="insertRow">
    <undo index="65535" exp="area" ref3D="1" dr="$F$1:$F$1048576" dn="Z_F75A0FC8_0A1B_4DE0_9A32_5143F6752B3E_.wvu.Cols" sId="2"/>
  </rrc>
  <rfmt sheetId="2" sqref="A1923" start="0" length="0">
    <dxf>
      <border outline="0">
        <top style="thin">
          <color indexed="64"/>
        </top>
      </border>
    </dxf>
  </rfmt>
  <rfmt sheetId="2" sqref="B1923" start="0" length="0">
    <dxf>
      <font>
        <b/>
        <sz val="12"/>
        <color rgb="FFFF0000"/>
        <name val="Verdana"/>
      </font>
      <fill>
        <patternFill>
          <bgColor theme="9" tint="0.59999389629810485"/>
        </patternFill>
      </fill>
      <border outline="0">
        <right style="thin">
          <color indexed="64"/>
        </right>
        <top style="thin">
          <color indexed="64"/>
        </top>
      </border>
    </dxf>
  </rfmt>
  <rfmt sheetId="2" sqref="C1923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rfmt>
  <rcc rId="5850" sId="2" odxf="1" dxf="1">
    <nc r="D1923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left/>
        <right/>
        <top/>
      </border>
    </odxf>
    <n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fmt sheetId="2" sqref="E1923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rfmt>
  <rfmt sheetId="2" sqref="F1923" start="0" length="0">
    <dxf>
      <font>
        <b/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  <border outline="0">
        <left style="thin">
          <color indexed="64"/>
        </left>
        <top style="thin">
          <color indexed="64"/>
        </top>
      </border>
    </dxf>
  </rfmt>
  <rcc rId="5851" sId="2" odxf="1" dxf="1">
    <nc r="G1923">
      <f>IFERROR(IF(ISERROR(SEARCH("dfgg",$B1922)),IF(H1923="",G1922+ROUNDUP(VLOOKUP(D1923,Feuil2!$B$2:$C$252,2,FALSE)*6,0)/6/24,G1922+ROUNDUP(VLOOKUP(D1923,Feuil2!$B$2:$C$252,2,FALSE)*6,0)/6/24+$I$1),G1922+(11/12/24)),"")</f>
    </nc>
    <odxf>
      <font>
        <sz val="12"/>
        <name val="MS Sans Serif"/>
      </font>
      <border outline="0">
        <top/>
      </border>
    </odxf>
    <ndxf>
      <font>
        <sz val="11"/>
        <name val="MS Sans Serif"/>
      </font>
      <border outline="0">
        <top style="thin">
          <color indexed="64"/>
        </top>
      </border>
    </ndxf>
  </rcc>
  <rfmt sheetId="2" sqref="H1923" start="0" length="0">
    <dxf>
      <border outline="0">
        <top style="thin">
          <color indexed="64"/>
        </top>
      </border>
    </dxf>
  </rfmt>
  <rfmt sheetId="2" sqref="I1923" start="0" length="0">
    <dxf>
      <font>
        <sz val="12"/>
        <color rgb="FFFF0000"/>
        <name val="MS Sans Serif"/>
      </font>
    </dxf>
  </rfmt>
  <rrc rId="5852" sId="2" ref="A1925:XFD1925" action="insertRow">
    <undo index="65535" exp="area" ref3D="1" dr="$F$1:$F$1048576" dn="Z_F75A0FC8_0A1B_4DE0_9A32_5143F6752B3E_.wvu.Cols" sId="2"/>
  </rrc>
  <rfmt sheetId="2" sqref="A1924" start="0" length="0">
    <dxf>
      <font>
        <b val="0"/>
        <sz val="10"/>
        <color auto="1"/>
        <name val="Arial"/>
        <family val="2"/>
        <scheme val="none"/>
      </font>
      <alignment horizontal="general" vertical="bottom"/>
      <border outline="0">
        <top style="thin">
          <color indexed="64"/>
        </top>
      </border>
    </dxf>
  </rfmt>
  <rcc rId="5853" sId="2" odxf="1" dxf="1">
    <nc r="B1924" t="inlineStr">
      <is>
        <t>A/SCE Chocolat C3 PALL/0278</t>
      </is>
    </nc>
    <odxf>
      <border outline="0">
        <top/>
      </border>
    </odxf>
    <ndxf>
      <border outline="0">
        <top style="thin">
          <color indexed="64"/>
        </top>
      </border>
    </ndxf>
  </rcc>
  <rfmt sheetId="2" sqref="C1924" start="0" length="0">
    <dxf>
      <border outline="0">
        <top style="thin">
          <color indexed="64"/>
        </top>
      </border>
    </dxf>
  </rfmt>
  <rcc rId="5854" sId="2" odxf="1" dxf="1">
    <nc r="D1924">
      <v>22000049</v>
    </nc>
    <odxf>
      <border outline="0">
        <top/>
      </border>
    </odxf>
    <ndxf>
      <border outline="0">
        <top style="thin">
          <color indexed="64"/>
        </top>
      </border>
    </ndxf>
  </rcc>
  <rfmt sheetId="2" sqref="E1924" start="0" length="0">
    <dxf>
      <border outline="0">
        <top style="thin">
          <color indexed="64"/>
        </top>
      </border>
    </dxf>
  </rfmt>
  <rfmt sheetId="2" sqref="F1924" start="0" length="0">
    <dxf>
      <border outline="0">
        <top style="thin">
          <color indexed="64"/>
        </top>
      </border>
    </dxf>
  </rfmt>
  <rcc rId="5855" sId="2" odxf="1" dxf="1">
    <nc r="G1924">
      <f>IFERROR(IF(ISERROR(SEARCH("dfgg",$B1923)),IF(H1924="",G1923+ROUNDUP(VLOOKUP(D1924,Feuil2!$B$2:$C$252,2,FALSE)*6,0)/6/24,G1923+ROUNDUP(VLOOKUP(D1924,Feuil2!$B$2:$C$252,2,FALSE)*6,0)/6/24+$I$1),G1923+(11/12/24)),"")</f>
    </nc>
    <odxf>
      <font>
        <sz val="12"/>
        <name val="MS Sans Serif"/>
      </font>
      <border outline="0">
        <top/>
      </border>
    </odxf>
    <ndxf>
      <font>
        <sz val="11"/>
        <name val="MS Sans Serif"/>
      </font>
      <border outline="0">
        <top style="thin">
          <color indexed="64"/>
        </top>
      </border>
    </ndxf>
  </rcc>
  <rfmt sheetId="2" sqref="A1925" start="0" length="0">
    <dxf>
      <font>
        <b val="0"/>
        <sz val="10"/>
        <color auto="1"/>
        <name val="Arial"/>
        <family val="2"/>
        <scheme val="none"/>
      </font>
      <alignment horizontal="general" vertical="bottom"/>
      <border outline="0">
        <top style="thin">
          <color indexed="64"/>
        </top>
      </border>
    </dxf>
  </rfmt>
  <rcc rId="5856" sId="2" odxf="1" dxf="1">
    <nc r="B1925" t="inlineStr">
      <is>
        <t>A/SCE Chocolat C3 PALL/0278</t>
      </is>
    </nc>
    <odxf>
      <border outline="0">
        <top/>
      </border>
    </odxf>
    <ndxf>
      <border outline="0">
        <top style="thin">
          <color indexed="64"/>
        </top>
      </border>
    </ndxf>
  </rcc>
  <rfmt sheetId="2" sqref="C1925" start="0" length="0">
    <dxf>
      <border outline="0">
        <top style="thin">
          <color indexed="64"/>
        </top>
      </border>
    </dxf>
  </rfmt>
  <rcc rId="5857" sId="2" odxf="1" dxf="1">
    <nc r="D1925">
      <v>22000049</v>
    </nc>
    <odxf>
      <border outline="0">
        <top/>
      </border>
    </odxf>
    <ndxf>
      <border outline="0">
        <top style="thin">
          <color indexed="64"/>
        </top>
      </border>
    </ndxf>
  </rcc>
  <rfmt sheetId="2" sqref="E1925" start="0" length="0">
    <dxf>
      <border outline="0">
        <top style="thin">
          <color indexed="64"/>
        </top>
      </border>
    </dxf>
  </rfmt>
  <rfmt sheetId="2" sqref="F1925" start="0" length="0">
    <dxf>
      <border outline="0">
        <top style="thin">
          <color indexed="64"/>
        </top>
      </border>
    </dxf>
  </rfmt>
  <rcc rId="5858" sId="2" odxf="1" dxf="1">
    <nc r="G1925">
      <f>IFERROR(IF(ISERROR(SEARCH("dfgg",$B1924)),IF(H1925="",G1924+ROUNDUP(VLOOKUP(D1925,Feuil2!$B$2:$C$252,2,FALSE)*6,0)/6/24,G1924+ROUNDUP(VLOOKUP(D1925,Feuil2!$B$2:$C$252,2,FALSE)*6,0)/6/24+$I$1),G1924+(11/12/24)),"")</f>
    </nc>
    <odxf>
      <font>
        <sz val="12"/>
        <name val="MS Sans Serif"/>
      </font>
      <border outline="0">
        <top/>
      </border>
    </odxf>
    <ndxf>
      <font>
        <sz val="11"/>
        <name val="MS Sans Serif"/>
      </font>
      <border outline="0">
        <top style="thin">
          <color indexed="64"/>
        </top>
      </border>
    </ndxf>
  </rcc>
  <rcc rId="5859" sId="2">
    <nc r="C1923" t="inlineStr">
      <is>
        <t>double</t>
      </is>
    </nc>
  </rcc>
  <rfmt sheetId="2" sqref="A1916:G1925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cc rId="5860" sId="2" odxf="1" dxf="1">
    <nc r="C1924">
      <v>3408933</v>
    </nc>
    <n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left/>
        <right/>
        <top/>
        <bottom/>
      </border>
    </ndxf>
  </rcc>
  <rcc rId="5861" sId="2" odxf="1" dxf="1">
    <nc r="C1925">
      <v>3408934</v>
    </nc>
    <n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left/>
        <right/>
        <top/>
        <bottom/>
      </border>
    </ndxf>
  </rcc>
  <rfmt sheetId="2" sqref="C1924:C1925" start="0" length="2147483647">
    <dxf>
      <font>
        <name val="Verdana"/>
      </font>
    </dxf>
  </rfmt>
  <rfmt sheetId="2" sqref="C1924:C1925" start="0" length="2147483647">
    <dxf>
      <font>
        <sz val="12"/>
      </font>
    </dxf>
  </rfmt>
  <rfmt sheetId="2" sqref="C1924:C1925">
    <dxf>
      <fill>
        <patternFill patternType="solid">
          <bgColor theme="7"/>
        </patternFill>
      </fill>
    </dxf>
  </rfmt>
  <rfmt sheetId="2" sqref="C1925" start="0" length="0">
    <dxf>
      <border>
        <bottom style="thin">
          <color indexed="64"/>
        </bottom>
      </border>
    </dxf>
  </rfmt>
  <rfmt sheetId="2" sqref="C1924:C192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2" sqref="C1924:C1925">
    <dxf>
      <alignment horizontal="center"/>
    </dxf>
  </rfmt>
  <rcc rId="5862" sId="2">
    <nc r="E1924">
      <v>1600</v>
    </nc>
  </rcc>
  <rcc rId="5863" sId="2">
    <nc r="E1925">
      <v>1600</v>
    </nc>
  </rcc>
  <rcv guid="{80E8011E-8CC6-40AA-A1BE-46C0FB529EE2}" action="delete"/>
  <rdn rId="0" localSheetId="2" customView="1" name="Z_80E8011E_8CC6_40AA_A1BE_46C0FB529EE2_.wvu.PrintArea" hidden="1" oldHidden="1">
    <formula>PHS!$B$201:$I$224</formula>
    <oldFormula>PHS!$B$201:$I$224</oldFormula>
  </rdn>
  <rdn rId="0" localSheetId="2" customView="1" name="Z_80E8011E_8CC6_40AA_A1BE_46C0FB529EE2_.wvu.PrintTitles" hidden="1" oldHidden="1">
    <formula>PHS!$1:$1</formula>
    <oldFormula>PHS!$1:$1</oldFormula>
  </rdn>
  <rdn rId="0" localSheetId="3" customView="1" name="Z_80E8011E_8CC6_40AA_A1BE_46C0FB529EE2_.wvu.FilterData" hidden="1" oldHidden="1">
    <formula>Feuil2!$B$1:$C$211</formula>
    <oldFormula>Feuil2!$B$1:$C$211</oldFormula>
  </rdn>
  <rcv guid="{80E8011E-8CC6-40AA-A1BE-46C0FB529EE2}" action="add"/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CCB14D7-39B9-453A-BF20-39B53EFE65BB}" action="delete"/>
  <rdn rId="0" localSheetId="2" customView="1" name="Z_5CCB14D7_39B9_453A_BF20_39B53EFE65BB_.wvu.PrintArea" hidden="1" oldHidden="1">
    <formula>PHS!$A$1521:$I$1557</formula>
    <oldFormula>PHS!$A$1521:$I$1557</oldFormula>
  </rdn>
  <rdn rId="0" localSheetId="2" customView="1" name="Z_5CCB14D7_39B9_453A_BF20_39B53EFE65BB_.wvu.PrintTitles" hidden="1" oldHidden="1">
    <formula>PHS!$1:$1</formula>
    <oldFormula>PHS!$1:$1</oldFormula>
  </rdn>
  <rdn rId="0" localSheetId="3" customView="1" name="Z_5CCB14D7_39B9_453A_BF20_39B53EFE65BB_.wvu.FilterData" hidden="1" oldHidden="1">
    <formula>Feuil2!$B$1:$C$211</formula>
    <oldFormula>Feuil2!$B$1:$C$205</oldFormula>
  </rdn>
  <rcv guid="{5CCB14D7-39B9-453A-BF20-39B53EFE65BB}" action="add"/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1944" start="0" length="0">
    <dxf>
      <border outline="0">
        <top style="thin">
          <color indexed="64"/>
        </top>
      </border>
    </dxf>
  </rfmt>
  <rcc rId="5870" sId="2" odxf="1" dxf="1">
    <nc r="B1944" t="inlineStr">
      <is>
        <t>SCE Cara Riz Lait C3 PALL/0328</t>
      </is>
    </nc>
    <odxf>
      <font>
        <b/>
        <sz val="12"/>
        <name val="MS Sans Serif"/>
      </font>
      <numFmt numFmtId="0" formatCode="General"/>
      <fill>
        <patternFill patternType="solid">
          <bgColor theme="0"/>
        </patternFill>
      </fill>
      <alignment horizontal="center" vertical="center" wrapText="1"/>
      <border outline="0">
        <right/>
        <top/>
      </border>
    </odxf>
    <ndxf>
      <font>
        <b val="0"/>
        <sz val="12"/>
        <name val="Verdana"/>
      </font>
      <numFmt numFmtId="30" formatCode="@"/>
      <fill>
        <patternFill patternType="none">
          <bgColor indexed="65"/>
        </patternFill>
      </fill>
      <alignment horizontal="general" vertical="top" wrapText="0"/>
      <border outline="0">
        <right style="thin">
          <color indexed="64"/>
        </right>
        <top style="thin">
          <color indexed="64"/>
        </top>
      </border>
    </ndxf>
  </rcc>
  <rcc rId="5871" sId="2" odxf="1" dxf="1">
    <nc r="C1944">
      <v>3408980</v>
    </nc>
    <odxf>
      <font>
        <b/>
        <sz val="12"/>
      </font>
      <fill>
        <patternFill>
          <bgColor theme="0"/>
        </patternFill>
      </fill>
      <alignment wrapText="0"/>
      <border outline="0">
        <left/>
        <right/>
        <top/>
      </border>
    </odxf>
    <ndxf>
      <font>
        <b val="0"/>
        <sz val="12"/>
        <color rgb="FF000000"/>
        <name val="Verdana"/>
      </font>
      <fill>
        <patternFill>
          <bgColor rgb="FFFFC000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5872" sId="2" odxf="1" dxf="1">
    <oc r="D1944" t="inlineStr">
      <is>
        <t>jeudi</t>
      </is>
    </oc>
    <nc r="D1944">
      <v>22000088</v>
    </nc>
    <odxf>
      <font>
        <b/>
        <sz val="26"/>
        <name val="MS Sans Serif"/>
      </font>
      <fill>
        <patternFill>
          <bgColor theme="0"/>
        </patternFill>
      </fill>
      <alignment wrapText="0"/>
      <border outline="0">
        <left/>
        <right/>
        <top/>
      </border>
    </odxf>
    <ndxf>
      <font>
        <b val="0"/>
        <sz val="12"/>
        <color rgb="FF000000"/>
        <name val="Verdana"/>
      </font>
      <fill>
        <patternFill>
          <bgColor rgb="FFFFFFFF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5873" sId="2" odxf="1" dxf="1">
    <nc r="E1944">
      <v>1600</v>
    </nc>
    <odxf>
      <font>
        <sz val="12"/>
        <name val="MS Sans Serif"/>
      </font>
      <fill>
        <patternFill>
          <bgColor theme="0"/>
        </patternFill>
      </fill>
      <alignment wrapText="0"/>
      <border outline="0">
        <left/>
        <right/>
        <top/>
      </border>
    </odxf>
    <ndxf>
      <font>
        <sz val="12"/>
        <color rgb="FF000000"/>
        <name val="Verdana"/>
      </font>
      <fill>
        <patternFill>
          <bgColor rgb="FFFFFFFF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fmt sheetId="2" sqref="F1944" start="0" length="0">
    <dxf>
      <font>
        <sz val="12"/>
        <color indexed="10"/>
        <name val="Calibri"/>
        <scheme val="minor"/>
      </font>
      <numFmt numFmtId="21" formatCode="dd\-mmm"/>
      <fill>
        <patternFill patternType="none">
          <bgColor indexed="65"/>
        </patternFill>
      </fill>
      <alignment wrapText="1"/>
      <border outline="0">
        <left style="thin">
          <color indexed="64"/>
        </left>
        <top style="thin">
          <color indexed="64"/>
        </top>
      </border>
    </dxf>
  </rfmt>
  <rfmt sheetId="2" sqref="G1944" start="0" length="0">
    <dxf>
      <font>
        <b/>
        <sz val="11"/>
        <name val="MS Sans Serif"/>
      </font>
      <fill>
        <patternFill patternType="none">
          <bgColor indexed="65"/>
        </patternFill>
      </fill>
      <border outline="0">
        <top style="thin">
          <color indexed="64"/>
        </top>
      </border>
    </dxf>
  </rfmt>
  <rcc rId="5874" sId="2" odxf="1" dxf="1">
    <nc r="H1944" t="inlineStr">
      <is>
        <t>DSR</t>
      </is>
    </nc>
    <odxf>
      <font>
        <b val="0"/>
        <sz val="12"/>
        <color indexed="10"/>
        <name val="Calibri"/>
        <scheme val="minor"/>
      </font>
      <numFmt numFmtId="0" formatCode="General"/>
      <border outline="0">
        <top/>
      </border>
    </odxf>
    <ndxf>
      <font>
        <b/>
        <sz val="12"/>
        <color indexed="10"/>
        <name val="Verdana"/>
        <scheme val="minor"/>
      </font>
      <numFmt numFmtId="21" formatCode="dd\-mmm"/>
      <border outline="0">
        <top style="thin">
          <color indexed="64"/>
        </top>
      </border>
    </ndxf>
  </rcc>
  <rrc rId="5875" sId="2" ref="A1934:XFD1934" action="deleteRow">
    <undo index="65535" exp="area" ref3D="1" dr="$F$1:$F$1048576" dn="Z_F75A0FC8_0A1B_4DE0_9A32_5143F6752B3E_.wvu.Cols" sId="2"/>
    <rfmt sheetId="2" xfDxf="1" sqref="A1934:XFD1934" start="0" length="0">
      <dxf>
        <alignment horizontal="center" vertical="center"/>
      </dxf>
    </rfmt>
    <rfmt sheetId="2" sqref="A193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934" t="inlineStr">
        <is>
          <t>SCE Cara Riz Lait C3 PALL/0328</t>
        </is>
      </nc>
      <ndxf>
        <font>
          <sz val="12"/>
          <color auto="1"/>
          <name val="Verdana"/>
          <family val="2"/>
          <scheme val="none"/>
        </font>
        <numFmt numFmtId="30" formatCode="@"/>
        <alignment horizontal="general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934">
        <v>3408980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C000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934">
        <v>22000088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934">
        <v>1600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F1934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934">
        <f>IFERROR(IF(ISERROR(SEARCH("dfgg",$B1933)),IF(H1934="",G1933+ROUNDUP(VLOOKUP(D1934,Feuil2!$B$2:$C$252,2,FALSE)*6,0)/6/24,G1933+ROUNDUP(VLOOKUP(D1934,Feuil2!$B$2:$C$252,2,FALSE)*6,0)/6/24+$I$1),G1933+(11/12/24)),"")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1934" t="inlineStr">
        <is>
          <t>DSR</t>
        </is>
      </nc>
      <ndxf>
        <font>
          <b/>
          <sz val="12"/>
          <color indexed="10"/>
          <name val="Verdana"/>
          <family val="2"/>
          <scheme val="none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193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34" start="0" length="0">
      <dxf>
        <numFmt numFmtId="167" formatCode="dd\.mm\.yyyy;@"/>
      </dxf>
    </rfmt>
  </rrc>
  <rcc rId="5876" sId="2">
    <oc r="G1943">
      <v>43727.208333333336</v>
    </oc>
    <nc r="G1943">
      <f>IFERROR(IF(ISERROR(SEARCH("dfgg",$B1942)),IF(H1943="",G1942+ROUNDUP(VLOOKUP(D1943,Feuil2!$B$2:$C$252,2,FALSE)*6,0)/6/24,G1942+ROUNDUP(VLOOKUP(D1943,Feuil2!$B$2:$C$252,2,FALSE)*6,0)/6/24+$I$1),G1942+(11/12/24)),"")</f>
    </nc>
  </rcc>
  <rcv guid="{5CCB14D7-39B9-453A-BF20-39B53EFE65BB}" action="delete"/>
  <rdn rId="0" localSheetId="2" customView="1" name="Z_5CCB14D7_39B9_453A_BF20_39B53EFE65BB_.wvu.PrintArea" hidden="1" oldHidden="1">
    <formula>PHS!$A$1521:$I$1557</formula>
    <oldFormula>PHS!$A$1521:$I$1557</oldFormula>
  </rdn>
  <rdn rId="0" localSheetId="2" customView="1" name="Z_5CCB14D7_39B9_453A_BF20_39B53EFE65BB_.wvu.PrintTitles" hidden="1" oldHidden="1">
    <formula>PHS!$1:$1</formula>
    <oldFormula>PHS!$1:$1</oldFormula>
  </rdn>
  <rdn rId="0" localSheetId="3" customView="1" name="Z_5CCB14D7_39B9_453A_BF20_39B53EFE65BB_.wvu.FilterData" hidden="1" oldHidden="1">
    <formula>Feuil2!$B$1:$C$211</formula>
    <oldFormula>Feuil2!$B$1:$C$211</oldFormula>
  </rdn>
  <rcv guid="{5CCB14D7-39B9-453A-BF20-39B53EFE65BB}" action="add"/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Feuil2!$B$1:$C$211</formula>
    <oldFormula>Feuil2!$B$1:$C$211</oldFormula>
  </rdn>
  <rcv guid="{F75A0FC8-0A1B-4DE0-9A32-5143F6752B3E}" action="add"/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85" sId="2">
    <oc r="H1943" t="inlineStr">
      <is>
        <t>DSR</t>
      </is>
    </oc>
    <nc r="H1943" t="inlineStr">
      <is>
        <t>VR</t>
      </is>
    </nc>
  </rcc>
  <rcv guid="{A4812406-2100-4335-8B92-771D5826C943}" action="delete"/>
  <rdn rId="0" localSheetId="2" customView="1" name="Z_A4812406_2100_4335_8B92_771D5826C943_.wvu.PrintArea" hidden="1" oldHidden="1">
    <formula>PHS!$A$1067:$L$1120</formula>
    <oldFormula>PHS!$A$1067:$L$1120</oldFormula>
  </rdn>
  <rdn rId="0" localSheetId="2" customView="1" name="Z_A4812406_2100_4335_8B92_771D5826C943_.wvu.PrintTitles" hidden="1" oldHidden="1">
    <formula>PHS!$1:$1</formula>
    <oldFormula>PHS!$1:$1</oldFormula>
  </rdn>
  <rdn rId="0" localSheetId="2" customView="1" name="Z_A4812406_2100_4335_8B92_771D5826C943_.wvu.Rows" hidden="1" oldHidden="1">
    <formula>PHS!$2:$1005</formula>
    <oldFormula>PHS!$2:$1005</oldFormula>
  </rdn>
  <rdn rId="0" localSheetId="3" customView="1" name="Z_A4812406_2100_4335_8B92_771D5826C943_.wvu.FilterData" hidden="1" oldHidden="1">
    <formula>Feuil2!$B$1:$C$211</formula>
    <oldFormula>Feuil2!$B$1:$C$211</oldFormula>
  </rdn>
  <rcv guid="{A4812406-2100-4335-8B92-771D5826C943}" action="add"/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0" sId="2">
    <nc r="H1945" t="inlineStr">
      <is>
        <t>DSR</t>
      </is>
    </nc>
  </rcc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1" sId="2" ref="A1952:XFD1953" action="insertRow">
    <undo index="65535" exp="area" ref3D="1" dr="$F$1:$F$1048576" dn="Z_F75A0FC8_0A1B_4DE0_9A32_5143F6752B3E_.wvu.Cols" sId="2"/>
  </rrc>
  <rfmt sheetId="2" sqref="A1952" start="0" length="0">
    <dxf>
      <font>
        <sz val="18"/>
        <color auto="1"/>
        <name val="Arial"/>
        <family val="2"/>
        <scheme val="none"/>
      </font>
      <alignment horizontal="center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5892" sId="2" odxf="1" dxf="1">
    <nc r="B1952" t="inlineStr">
      <is>
        <t>SEMAINE</t>
      </is>
    </nc>
    <odxf>
      <font>
        <b val="0"/>
        <name val="MS Sans Serif"/>
      </font>
      <fill>
        <patternFill patternType="none">
          <bgColor indexed="65"/>
        </patternFill>
      </fill>
      <alignment horizontal="center" wrapText="0"/>
      <border outline="0">
        <left/>
        <top/>
        <bottom/>
      </border>
    </odxf>
    <ndxf>
      <font>
        <b/>
        <sz val="18"/>
        <name val="Verdana"/>
      </font>
      <fill>
        <patternFill patternType="solid">
          <bgColor theme="0"/>
        </patternFill>
      </fill>
      <alignment horizontal="right"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2" sqref="C1952" start="0" length="0">
    <dxf>
      <font>
        <b/>
        <sz val="18"/>
        <color rgb="FF000000"/>
        <name val="Verdana"/>
        <family val="2"/>
        <scheme val="none"/>
      </font>
      <fill>
        <patternFill patternType="solid">
          <bgColor theme="0"/>
        </patternFill>
      </fill>
      <alignment horizontal="left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D1952" start="0" length="0">
    <dxf>
      <font>
        <sz val="11"/>
        <color rgb="FF000000"/>
        <name val="Verdana"/>
        <family val="2"/>
        <scheme val="none"/>
      </font>
      <fill>
        <patternFill patternType="solid">
          <bgColor theme="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E1952" start="0" length="0">
    <dxf>
      <font>
        <sz val="11"/>
        <color rgb="FF000000"/>
        <name val="Verdana"/>
      </font>
      <fill>
        <patternFill patternType="solid">
          <bgColor theme="0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F1952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0"/>
        </patternFill>
      </fill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52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0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H1952" start="0" length="0">
    <dxf>
      <numFmt numFmtId="21" formatCode="dd\-mmm"/>
      <fill>
        <patternFill patternType="solid">
          <bgColor theme="0"/>
        </patternFill>
      </fill>
      <border outline="0">
        <top style="thin">
          <color indexed="64"/>
        </top>
        <bottom style="thin">
          <color indexed="64"/>
        </bottom>
      </border>
    </dxf>
  </rfmt>
  <rfmt sheetId="2" sqref="I1952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53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953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953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fmt sheetId="2" sqref="D1953" start="0" length="0">
    <dxf>
      <font>
        <b/>
        <sz val="26"/>
        <color auto="1"/>
        <name val="MS Sans Serif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dxf>
  </rfmt>
  <rfmt sheetId="2" sqref="E1953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953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953" start="0" length="0">
    <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H1953" start="0" length="0"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I1953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893" sId="2">
    <nc r="C1952">
      <v>39</v>
    </nc>
  </rcc>
  <rfmt sheetId="2" sqref="D1956" start="0" length="0">
    <dxf>
      <numFmt numFmtId="30" formatCode="@"/>
    </dxf>
  </rfmt>
  <rfmt sheetId="2" sqref="E1956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F1956" start="0" length="0">
    <dxf>
      <font>
        <sz val="10"/>
        <color auto="1"/>
        <name val="Arial"/>
        <family val="2"/>
        <scheme val="none"/>
      </font>
      <numFmt numFmtId="167" formatCode="dd\.mm\.yyyy;@"/>
      <alignment horizontal="general" vertical="top"/>
    </dxf>
  </rfmt>
  <rfmt sheetId="2" sqref="G1956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D1957" start="0" length="0">
    <dxf>
      <numFmt numFmtId="30" formatCode="@"/>
    </dxf>
  </rfmt>
  <rfmt sheetId="2" sqref="E1957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F1957" start="0" length="0">
    <dxf>
      <font>
        <sz val="10"/>
        <color auto="1"/>
        <name val="Arial"/>
        <family val="2"/>
        <scheme val="none"/>
      </font>
      <numFmt numFmtId="167" formatCode="dd\.mm\.yyyy;@"/>
      <alignment horizontal="general" vertical="top"/>
    </dxf>
  </rfmt>
  <rfmt sheetId="2" sqref="G1957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D1958" start="0" length="0">
    <dxf>
      <numFmt numFmtId="30" formatCode="@"/>
    </dxf>
  </rfmt>
  <rfmt sheetId="2" sqref="E1958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F1958" start="0" length="0">
    <dxf>
      <font>
        <sz val="10"/>
        <color auto="1"/>
        <name val="Arial"/>
        <family val="2"/>
        <scheme val="none"/>
      </font>
      <numFmt numFmtId="167" formatCode="dd\.mm\.yyyy;@"/>
      <alignment horizontal="general" vertical="top"/>
    </dxf>
  </rfmt>
  <rfmt sheetId="2" sqref="G1958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D1959" start="0" length="0">
    <dxf>
      <numFmt numFmtId="30" formatCode="@"/>
    </dxf>
  </rfmt>
  <rfmt sheetId="2" sqref="E1959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F1959" start="0" length="0">
    <dxf>
      <font>
        <sz val="10"/>
        <color auto="1"/>
        <name val="Arial"/>
        <family val="2"/>
        <scheme val="none"/>
      </font>
      <numFmt numFmtId="167" formatCode="dd\.mm\.yyyy;@"/>
      <alignment horizontal="general" vertical="top"/>
    </dxf>
  </rfmt>
  <rfmt sheetId="2" sqref="G1959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D1960" start="0" length="0">
    <dxf>
      <numFmt numFmtId="30" formatCode="@"/>
    </dxf>
  </rfmt>
  <rfmt sheetId="2" sqref="E1960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F1960" start="0" length="0">
    <dxf>
      <font>
        <sz val="10"/>
        <color auto="1"/>
        <name val="Arial"/>
        <family val="2"/>
        <scheme val="none"/>
      </font>
      <numFmt numFmtId="167" formatCode="dd\.mm\.yyyy;@"/>
      <alignment horizontal="general" vertical="top"/>
    </dxf>
  </rfmt>
  <rfmt sheetId="2" sqref="G1960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D1961" start="0" length="0">
    <dxf>
      <numFmt numFmtId="30" formatCode="@"/>
    </dxf>
  </rfmt>
  <rfmt sheetId="2" sqref="E1961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F1961" start="0" length="0">
    <dxf>
      <font>
        <sz val="10"/>
        <color auto="1"/>
        <name val="Arial"/>
        <family val="2"/>
        <scheme val="none"/>
      </font>
      <numFmt numFmtId="167" formatCode="dd\.mm\.yyyy;@"/>
      <alignment horizontal="general" vertical="top"/>
    </dxf>
  </rfmt>
  <rfmt sheetId="2" sqref="G1961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D1962" start="0" length="0">
    <dxf>
      <numFmt numFmtId="30" formatCode="@"/>
    </dxf>
  </rfmt>
  <rfmt sheetId="2" sqref="E1962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F1962" start="0" length="0">
    <dxf>
      <font>
        <sz val="10"/>
        <color auto="1"/>
        <name val="Arial"/>
        <family val="2"/>
        <scheme val="none"/>
      </font>
      <numFmt numFmtId="167" formatCode="dd\.mm\.yyyy;@"/>
      <alignment horizontal="general" vertical="top"/>
    </dxf>
  </rfmt>
  <rfmt sheetId="2" sqref="G1962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D1963" start="0" length="0">
    <dxf>
      <numFmt numFmtId="30" formatCode="@"/>
    </dxf>
  </rfmt>
  <rfmt sheetId="2" sqref="E1963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F1963" start="0" length="0">
    <dxf>
      <font>
        <sz val="10"/>
        <color auto="1"/>
        <name val="Arial"/>
        <family val="2"/>
        <scheme val="none"/>
      </font>
      <numFmt numFmtId="167" formatCode="dd\.mm\.yyyy;@"/>
      <alignment horizontal="general" vertical="top"/>
    </dxf>
  </rfmt>
  <rfmt sheetId="2" sqref="G1963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D1964" start="0" length="0">
    <dxf>
      <numFmt numFmtId="30" formatCode="@"/>
    </dxf>
  </rfmt>
  <rfmt sheetId="2" sqref="E1964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F1964" start="0" length="0">
    <dxf>
      <font>
        <sz val="10"/>
        <color auto="1"/>
        <name val="Arial"/>
        <family val="2"/>
        <scheme val="none"/>
      </font>
      <numFmt numFmtId="167" formatCode="dd\.mm\.yyyy;@"/>
      <alignment horizontal="general" vertical="top"/>
    </dxf>
  </rfmt>
  <rfmt sheetId="2" sqref="G1964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D1965" start="0" length="0">
    <dxf>
      <numFmt numFmtId="30" formatCode="@"/>
    </dxf>
  </rfmt>
  <rfmt sheetId="2" sqref="E1965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F1965" start="0" length="0">
    <dxf>
      <font>
        <sz val="10"/>
        <color auto="1"/>
        <name val="Arial"/>
        <family val="2"/>
        <scheme val="none"/>
      </font>
      <numFmt numFmtId="167" formatCode="dd\.mm\.yyyy;@"/>
      <alignment horizontal="general" vertical="top"/>
    </dxf>
  </rfmt>
  <rfmt sheetId="2" sqref="G1965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D1966" start="0" length="0">
    <dxf>
      <numFmt numFmtId="30" formatCode="@"/>
    </dxf>
  </rfmt>
  <rfmt sheetId="2" sqref="E1966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F1966" start="0" length="0">
    <dxf>
      <font>
        <sz val="10"/>
        <color auto="1"/>
        <name val="Arial"/>
        <family val="2"/>
        <scheme val="none"/>
      </font>
      <numFmt numFmtId="167" formatCode="dd\.mm\.yyyy;@"/>
      <alignment horizontal="general" vertical="top"/>
    </dxf>
  </rfmt>
  <rfmt sheetId="2" sqref="G1966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D1967" start="0" length="0">
    <dxf>
      <numFmt numFmtId="30" formatCode="@"/>
    </dxf>
  </rfmt>
  <rfmt sheetId="2" sqref="E1967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F1967" start="0" length="0">
    <dxf>
      <font>
        <sz val="10"/>
        <color auto="1"/>
        <name val="Arial"/>
        <family val="2"/>
        <scheme val="none"/>
      </font>
      <numFmt numFmtId="167" formatCode="dd\.mm\.yyyy;@"/>
      <alignment horizontal="general" vertical="top"/>
    </dxf>
  </rfmt>
  <rfmt sheetId="2" sqref="G1967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D1968" start="0" length="0">
    <dxf>
      <numFmt numFmtId="30" formatCode="@"/>
    </dxf>
  </rfmt>
  <rfmt sheetId="2" sqref="E1968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F1968" start="0" length="0">
    <dxf>
      <font>
        <sz val="10"/>
        <color auto="1"/>
        <name val="Arial"/>
        <family val="2"/>
        <scheme val="none"/>
      </font>
      <numFmt numFmtId="167" formatCode="dd\.mm\.yyyy;@"/>
      <alignment horizontal="general" vertical="top"/>
    </dxf>
  </rfmt>
  <rfmt sheetId="2" sqref="G1968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D1969" start="0" length="0">
    <dxf>
      <numFmt numFmtId="30" formatCode="@"/>
    </dxf>
  </rfmt>
  <rfmt sheetId="2" sqref="E1969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F1969" start="0" length="0">
    <dxf>
      <font>
        <sz val="10"/>
        <color auto="1"/>
        <name val="Arial"/>
        <family val="2"/>
        <scheme val="none"/>
      </font>
      <numFmt numFmtId="167" formatCode="dd\.mm\.yyyy;@"/>
      <alignment horizontal="general" vertical="top"/>
    </dxf>
  </rfmt>
  <rfmt sheetId="2" sqref="G1969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D1970" start="0" length="0">
    <dxf>
      <numFmt numFmtId="30" formatCode="@"/>
    </dxf>
  </rfmt>
  <rfmt sheetId="2" sqref="E1970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F1970" start="0" length="0">
    <dxf>
      <font>
        <sz val="10"/>
        <color auto="1"/>
        <name val="Arial"/>
        <family val="2"/>
        <scheme val="none"/>
      </font>
      <numFmt numFmtId="167" formatCode="dd\.mm\.yyyy;@"/>
      <alignment horizontal="general" vertical="top"/>
    </dxf>
  </rfmt>
  <rfmt sheetId="2" sqref="G1970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D1971" start="0" length="0">
    <dxf>
      <numFmt numFmtId="30" formatCode="@"/>
    </dxf>
  </rfmt>
  <rfmt sheetId="2" sqref="E1971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F1971" start="0" length="0">
    <dxf>
      <font>
        <sz val="10"/>
        <color auto="1"/>
        <name val="Arial"/>
        <family val="2"/>
        <scheme val="none"/>
      </font>
      <numFmt numFmtId="167" formatCode="dd\.mm\.yyyy;@"/>
      <alignment horizontal="general" vertical="top"/>
    </dxf>
  </rfmt>
  <rfmt sheetId="2" sqref="G1971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D1972" start="0" length="0">
    <dxf>
      <numFmt numFmtId="30" formatCode="@"/>
    </dxf>
  </rfmt>
  <rfmt sheetId="2" sqref="E1972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F1972" start="0" length="0">
    <dxf>
      <font>
        <sz val="10"/>
        <color auto="1"/>
        <name val="Arial"/>
        <family val="2"/>
        <scheme val="none"/>
      </font>
      <numFmt numFmtId="167" formatCode="dd\.mm\.yyyy;@"/>
      <alignment horizontal="general" vertical="top"/>
    </dxf>
  </rfmt>
  <rfmt sheetId="2" sqref="G1972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D1973" start="0" length="0">
    <dxf>
      <numFmt numFmtId="30" formatCode="@"/>
    </dxf>
  </rfmt>
  <rfmt sheetId="2" sqref="E1973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F1973" start="0" length="0">
    <dxf>
      <font>
        <sz val="10"/>
        <color auto="1"/>
        <name val="Arial"/>
        <family val="2"/>
        <scheme val="none"/>
      </font>
      <numFmt numFmtId="167" formatCode="dd\.mm\.yyyy;@"/>
      <alignment horizontal="general" vertical="top"/>
    </dxf>
  </rfmt>
  <rfmt sheetId="2" sqref="G1973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D1974" start="0" length="0">
    <dxf>
      <numFmt numFmtId="30" formatCode="@"/>
    </dxf>
  </rfmt>
  <rfmt sheetId="2" sqref="E1974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F1974" start="0" length="0">
    <dxf>
      <font>
        <sz val="10"/>
        <color auto="1"/>
        <name val="Arial"/>
        <family val="2"/>
        <scheme val="none"/>
      </font>
      <numFmt numFmtId="167" formatCode="dd\.mm\.yyyy;@"/>
      <alignment horizontal="general" vertical="top"/>
    </dxf>
  </rfmt>
  <rfmt sheetId="2" sqref="G1974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D1975" start="0" length="0">
    <dxf>
      <numFmt numFmtId="30" formatCode="@"/>
    </dxf>
  </rfmt>
  <rfmt sheetId="2" sqref="E1975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F1975" start="0" length="0">
    <dxf>
      <font>
        <sz val="10"/>
        <color auto="1"/>
        <name val="Arial"/>
        <family val="2"/>
        <scheme val="none"/>
      </font>
      <numFmt numFmtId="167" formatCode="dd\.mm\.yyyy;@"/>
      <alignment horizontal="general" vertical="top"/>
    </dxf>
  </rfmt>
  <rfmt sheetId="2" sqref="G1975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D1976" start="0" length="0">
    <dxf>
      <numFmt numFmtId="30" formatCode="@"/>
    </dxf>
  </rfmt>
  <rfmt sheetId="2" sqref="E1976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F1976" start="0" length="0">
    <dxf>
      <font>
        <sz val="10"/>
        <color auto="1"/>
        <name val="Arial"/>
        <family val="2"/>
        <scheme val="none"/>
      </font>
      <numFmt numFmtId="167" formatCode="dd\.mm\.yyyy;@"/>
      <alignment horizontal="general" vertical="top"/>
    </dxf>
  </rfmt>
  <rfmt sheetId="2" sqref="G1976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D1977" start="0" length="0">
    <dxf>
      <numFmt numFmtId="30" formatCode="@"/>
    </dxf>
  </rfmt>
  <rfmt sheetId="2" sqref="E1977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F1977" start="0" length="0">
    <dxf>
      <font>
        <sz val="10"/>
        <color auto="1"/>
        <name val="Arial"/>
        <family val="2"/>
        <scheme val="none"/>
      </font>
      <numFmt numFmtId="167" formatCode="dd\.mm\.yyyy;@"/>
      <alignment horizontal="general" vertical="top"/>
    </dxf>
  </rfmt>
  <rfmt sheetId="2" sqref="G1977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D1978" start="0" length="0">
    <dxf>
      <numFmt numFmtId="30" formatCode="@"/>
    </dxf>
  </rfmt>
  <rfmt sheetId="2" sqref="E1978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F1978" start="0" length="0">
    <dxf>
      <font>
        <sz val="10"/>
        <color auto="1"/>
        <name val="Arial"/>
        <family val="2"/>
        <scheme val="none"/>
      </font>
      <numFmt numFmtId="167" formatCode="dd\.mm\.yyyy;@"/>
      <alignment horizontal="general" vertical="top"/>
    </dxf>
  </rfmt>
  <rfmt sheetId="2" sqref="G1978" start="0" length="0">
    <dxf>
      <font>
        <sz val="10"/>
        <color auto="1"/>
        <name val="Arial"/>
        <family val="2"/>
        <scheme val="none"/>
      </font>
      <alignment horizontal="general" vertical="bottom"/>
    </dxf>
  </rfmt>
  <rm rId="5894" sheetId="2" source="E1956:E1978" destination="B1956:B1978" sourceSheetId="2">
    <rfmt sheetId="2" sqref="B1956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B1957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B1958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B1959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B1960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B1961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B1962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B1963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B1964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B1965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B1966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B1967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B1968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B1969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B1970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B1971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B1972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B1973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B1974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B1975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B1976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B1977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B1978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</rm>
  <rfmt sheetId="2" sqref="H1956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 wrapText="0"/>
    </dxf>
  </rfmt>
  <rfmt sheetId="2" sqref="H1957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 wrapText="0"/>
    </dxf>
  </rfmt>
  <rfmt sheetId="2" sqref="H1958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 wrapText="0"/>
    </dxf>
  </rfmt>
  <rfmt sheetId="2" sqref="H1959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 wrapText="0"/>
    </dxf>
  </rfmt>
  <rfmt sheetId="2" sqref="H1960" start="0" length="0">
    <dxf>
      <font>
        <b/>
        <sz val="11"/>
        <color rgb="FFFF0000"/>
        <name val="Calibri"/>
        <scheme val="minor"/>
      </font>
      <numFmt numFmtId="30" formatCode="@"/>
      <alignment horizontal="general" vertical="top" wrapText="0"/>
    </dxf>
  </rfmt>
  <rfmt sheetId="2" sqref="H1961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 wrapText="0"/>
    </dxf>
  </rfmt>
  <rfmt sheetId="2" sqref="H1962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 wrapText="0"/>
    </dxf>
  </rfmt>
  <rfmt sheetId="2" sqref="H1963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 wrapText="0"/>
    </dxf>
  </rfmt>
  <rfmt sheetId="2" sqref="H1964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 wrapText="0"/>
    </dxf>
  </rfmt>
  <rfmt sheetId="2" sqref="H1965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 wrapText="0"/>
    </dxf>
  </rfmt>
  <rfmt sheetId="2" sqref="H1966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 wrapText="0"/>
    </dxf>
  </rfmt>
  <rfmt sheetId="2" sqref="H1967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 wrapText="0"/>
    </dxf>
  </rfmt>
  <rfmt sheetId="2" sqref="H1968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 wrapText="0"/>
    </dxf>
  </rfmt>
  <rfmt sheetId="2" sqref="H1969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 wrapText="0"/>
    </dxf>
  </rfmt>
  <rfmt sheetId="2" sqref="H1970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 wrapText="0"/>
    </dxf>
  </rfmt>
  <rfmt sheetId="2" sqref="H1971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 wrapText="0"/>
    </dxf>
  </rfmt>
  <rfmt sheetId="2" sqref="H1972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 wrapText="0"/>
    </dxf>
  </rfmt>
  <rfmt sheetId="2" sqref="H1973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 wrapText="0"/>
    </dxf>
  </rfmt>
  <rfmt sheetId="2" sqref="H1974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 wrapText="0"/>
    </dxf>
  </rfmt>
  <rfmt sheetId="2" sqref="H1975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 wrapText="0"/>
    </dxf>
  </rfmt>
  <rfmt sheetId="2" sqref="H1976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 wrapText="0"/>
    </dxf>
  </rfmt>
  <rfmt sheetId="2" sqref="H1977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 wrapText="0"/>
    </dxf>
  </rfmt>
  <rfmt sheetId="2" sqref="H1978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 wrapText="0"/>
    </dxf>
  </rfmt>
  <rm rId="5895" sheetId="2" source="G1956:G1978" destination="E1956:E1978" sourceSheetId="2">
    <rfmt sheetId="2" sqref="E1956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E1957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E1958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E1959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E1960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E1961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E1962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E1963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E1964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E1965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E1966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E1967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E1968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E1969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E1970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E1971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E1972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E1973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E1974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E1975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E1976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E1977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E1978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</rm>
  <rm rId="5896" sheetId="2" source="F1956:F1978" destination="G1956:G1978" sourceSheetId="2">
    <rfmt sheetId="2" sqref="G1956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G1957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G1958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G1959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G1960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G1961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G1962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G1963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G1964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G1965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G1966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G1967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G1968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G1969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G1970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G1971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G1972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G1973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G1974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G1975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G1976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G1977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  <rfmt sheetId="2" sqref="G1978" start="0" length="0">
      <dxf>
        <font>
          <sz val="10"/>
          <color auto="1"/>
          <name val="MS Sans Serif"/>
          <family val="2"/>
          <scheme val="none"/>
        </font>
        <alignment horizontal="center" vertical="center"/>
      </dxf>
    </rfmt>
  </rm>
  <rfmt sheetId="2" sqref="A1954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54" start="0" length="0">
    <dxf>
      <font>
        <b/>
        <sz val="12"/>
        <color rgb="FFFF0000"/>
        <name val="MS Sans Serif"/>
      </font>
      <fill>
        <patternFill patternType="solid">
          <bgColor theme="4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C1954" start="0" length="0">
    <dxf>
      <font>
        <sz val="12"/>
        <color rgb="FF000000"/>
        <name val="Verdana"/>
        <family val="2"/>
        <scheme val="none"/>
      </font>
      <fill>
        <patternFill patternType="solid">
          <bgColor theme="4" tint="0.5999938962981048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897" sId="2" odxf="1" dxf="1">
    <nc r="D1954" t="inlineStr">
      <is>
        <t>PREPA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 wrapText="0"/>
      <border outline="0">
        <left/>
        <right/>
        <top/>
        <bottom/>
      </border>
    </odxf>
    <ndxf>
      <font>
        <b/>
        <sz val="12"/>
        <color rgb="FFFF0000"/>
        <name val="Verdana"/>
        <family val="2"/>
        <scheme val="none"/>
      </font>
      <fill>
        <patternFill patternType="solid">
          <bgColor theme="4" tint="0.5999938962981048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E1954" start="0" length="0">
    <dxf>
      <font>
        <sz val="12"/>
        <color rgb="FF000000"/>
        <name val="Verdana"/>
      </font>
      <fill>
        <patternFill patternType="solid">
          <bgColor theme="4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1954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4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54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5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54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5898" sId="2" ref="A1955:XFD1955" action="deleteRow">
    <undo index="65535" exp="area" ref3D="1" dr="$F$1:$F$1048576" dn="Z_F75A0FC8_0A1B_4DE0_9A32_5143F6752B3E_.wvu.Cols" sId="2"/>
    <rfmt sheetId="2" xfDxf="1" sqref="A1955:XFD1955" start="0" length="0"/>
  </rrc>
  <rfmt sheetId="2" sqref="A1955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899" sId="2" odxf="1" dxf="1">
    <nc r="B1955" t="inlineStr">
      <is>
        <t>Enrob Buche Frt Rouges CF PALL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0" sId="2" odxf="1" dxf="1">
    <nc r="C1955">
      <v>3387639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D1955" start="0" length="0">
    <dxf>
      <font>
        <sz val="12"/>
        <color rgb="FF000000"/>
        <name val="Verdana"/>
        <family val="2"/>
        <scheme val="none"/>
      </font>
      <numFmt numFmtId="0" formatCode="General"/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01" sId="2" odxf="1" dxf="1">
    <nc r="E1955">
      <v>1100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1955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55" start="0" length="0">
    <dxf>
      <font>
        <b/>
        <sz val="11"/>
        <color auto="1"/>
        <name val="MS Sans Serif"/>
        <family val="2"/>
        <scheme val="none"/>
      </font>
      <numFmt numFmtId="166" formatCode="h&quot; h &quot;mm\ dddd\ dd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02" sId="2" odxf="1" dxf="1">
    <nc r="H1955" t="inlineStr">
      <is>
        <t>GLACIER MARDI</t>
      </is>
    </nc>
    <ndxf>
      <font>
        <b/>
        <sz val="12"/>
        <color indexed="10"/>
        <name val="Verdana"/>
        <family val="2"/>
        <scheme val="none"/>
      </font>
      <numFmt numFmtId="21" formatCode="dd\-mmm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I1955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56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03" sId="2" odxf="1" dxf="1">
    <nc r="B1956" t="inlineStr">
      <is>
        <t>Enrob Buche Frt Rouges CF PALL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4" sId="2" odxf="1" dxf="1">
    <nc r="C1956">
      <v>3387640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D1956" start="0" length="0">
    <dxf>
      <font>
        <sz val="12"/>
        <color rgb="FF000000"/>
        <name val="Verdana"/>
        <family val="2"/>
        <scheme val="none"/>
      </font>
      <numFmt numFmtId="0" formatCode="General"/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05" sId="2" odxf="1" dxf="1">
    <nc r="E1956">
      <v>1100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1956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56" start="0" length="0">
    <dxf>
      <font>
        <b/>
        <sz val="11"/>
        <color auto="1"/>
        <name val="MS Sans Serif"/>
        <family val="2"/>
        <scheme val="none"/>
      </font>
      <numFmt numFmtId="166" formatCode="h&quot; h &quot;mm\ dddd\ dd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06" sId="2" odxf="1" dxf="1">
    <nc r="H1956" t="inlineStr">
      <is>
        <t>GLACIER MARDI</t>
      </is>
    </nc>
    <ndxf>
      <font>
        <b/>
        <sz val="12"/>
        <color indexed="10"/>
        <name val="Verdana"/>
        <family val="2"/>
        <scheme val="none"/>
      </font>
      <numFmt numFmtId="21" formatCode="dd\-mmm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I1956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57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07" sId="2" odxf="1" dxf="1">
    <nc r="B1957" t="inlineStr">
      <is>
        <t>SCE Framboise C3 PALL/35143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8" sId="2" odxf="1" dxf="1">
    <nc r="C1957">
      <v>3420215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D1957" start="0" length="0">
    <dxf>
      <font>
        <sz val="12"/>
        <color rgb="FF000000"/>
        <name val="Verdana"/>
        <family val="2"/>
        <scheme val="none"/>
      </font>
      <numFmt numFmtId="0" formatCode="General"/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09" sId="2" odxf="1" dxf="1">
    <nc r="E1957">
      <v>1350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1957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57" start="0" length="0">
    <dxf>
      <font>
        <b/>
        <sz val="11"/>
        <color auto="1"/>
        <name val="MS Sans Serif"/>
        <family val="2"/>
        <scheme val="none"/>
      </font>
      <numFmt numFmtId="166" formatCode="h&quot; h &quot;mm\ dddd\ dd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10" sId="2" odxf="1" dxf="1">
    <nc r="H1957" t="inlineStr">
      <is>
        <t>Utilisation mardi soir</t>
      </is>
    </nc>
    <ndxf>
      <font>
        <sz val="12"/>
        <color indexed="10"/>
        <name val="Calibri"/>
        <family val="2"/>
        <scheme val="minor"/>
      </font>
      <numFmt numFmtId="21" formatCode="dd\-mmm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I1957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58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11" sId="2" odxf="1" dxf="1">
    <nc r="B1958" t="inlineStr">
      <is>
        <t>SCE Framboise C3 PALL/35143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2" sId="2" odxf="1" dxf="1">
    <nc r="C1958">
      <v>3420216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D1958" start="0" length="0">
    <dxf>
      <font>
        <sz val="12"/>
        <color rgb="FF000000"/>
        <name val="Verdana"/>
        <family val="2"/>
        <scheme val="none"/>
      </font>
      <numFmt numFmtId="0" formatCode="General"/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13" sId="2" odxf="1" dxf="1">
    <nc r="E1958">
      <v>1400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1958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58" start="0" length="0">
    <dxf>
      <font>
        <b/>
        <sz val="11"/>
        <color auto="1"/>
        <name val="MS Sans Serif"/>
        <family val="2"/>
        <scheme val="none"/>
      </font>
      <numFmt numFmtId="166" formatCode="h&quot; h &quot;mm\ dddd\ dd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14" sId="2" odxf="1" dxf="1">
    <nc r="H1958" t="inlineStr">
      <is>
        <t>1000 PL et 400 VR</t>
      </is>
    </nc>
    <ndxf>
      <font>
        <b/>
        <sz val="12"/>
        <color indexed="10"/>
        <name val="Verdana"/>
        <family val="2"/>
        <scheme val="none"/>
      </font>
      <numFmt numFmtId="21" formatCode="dd\-mmm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I1958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59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15" sId="2" odxf="1" dxf="1">
    <nc r="B1959" t="inlineStr">
      <is>
        <t>SCE Fruit Rouges C3 PALL/35348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6" sId="2" odxf="1" dxf="1">
    <nc r="C1959">
      <v>3420813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D1959" start="0" length="0">
    <dxf>
      <font>
        <sz val="12"/>
        <color rgb="FF000000"/>
        <name val="Verdana"/>
        <family val="2"/>
        <scheme val="none"/>
      </font>
      <numFmt numFmtId="0" formatCode="General"/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17" sId="2" odxf="1" dxf="1">
    <nc r="E1959">
      <v>1500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1959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59" start="0" length="0">
    <dxf>
      <font>
        <b/>
        <sz val="11"/>
        <color auto="1"/>
        <name val="MS Sans Serif"/>
        <family val="2"/>
        <scheme val="none"/>
      </font>
      <numFmt numFmtId="166" formatCode="h&quot; h &quot;mm\ dddd\ dd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18" sId="2" odxf="1" dxf="1">
    <nc r="H1959" t="inlineStr">
      <is>
        <t>100% VR (NPO recyclage)</t>
      </is>
    </nc>
    <ndxf>
      <font>
        <sz val="12"/>
        <color indexed="10"/>
        <name val="Verdana"/>
        <scheme val="minor"/>
      </font>
      <numFmt numFmtId="21" formatCode="dd\-mmm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I1959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60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19" sId="2" odxf="1" dxf="1">
    <nc r="B1960" t="inlineStr">
      <is>
        <t>SCE Fruit Rouges C3 PALL/35348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0" sId="2" odxf="1" dxf="1">
    <nc r="C1960">
      <v>3420814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D1960" start="0" length="0">
    <dxf>
      <font>
        <sz val="12"/>
        <color rgb="FF000000"/>
        <name val="Verdana"/>
        <family val="2"/>
        <scheme val="none"/>
      </font>
      <numFmt numFmtId="0" formatCode="General"/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21" sId="2" odxf="1" dxf="1">
    <nc r="E1960">
      <v>1500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1960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60" start="0" length="0">
    <dxf>
      <font>
        <b/>
        <sz val="11"/>
        <color auto="1"/>
        <name val="MS Sans Serif"/>
        <family val="2"/>
        <scheme val="none"/>
      </font>
      <numFmt numFmtId="166" formatCode="h&quot; h &quot;mm\ dddd\ dd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22" sId="2" odxf="1" dxf="1">
    <nc r="H1960" t="inlineStr">
      <is>
        <r>
          <t xml:space="preserve">500KG VR et 1000KG PL </t>
        </r>
        <r>
          <rPr>
            <b/>
            <sz val="11"/>
            <color rgb="FFFF0000"/>
            <rFont val="Calibri"/>
            <family val="2"/>
          </rPr>
          <t>(NPO recyclage)</t>
        </r>
      </is>
    </nc>
    <ndxf>
      <font>
        <sz val="12"/>
        <color indexed="10"/>
        <name val="Calibri"/>
        <family val="2"/>
        <scheme val="minor"/>
      </font>
      <numFmt numFmtId="21" formatCode="dd\-mmm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I1960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23" sId="2" numFmtId="23">
    <nc r="G1954">
      <f>IFERROR(IF(ISERROR(SEARCH("dfgg",$B1953)),IF(H1954="",G1953+ROUNDUP(VLOOKUP(D1954,Feuil2!$B$2:$C$252,2,FALSE)*6,0)/6/24,G1953+ROUNDUP(VLOOKUP(D1954,Feuil2!$B$2:$C$252,2,FALSE)*6,0)/6/24+$I$1),G1953+(11/12/24)),"")</f>
    </nc>
  </rcc>
  <rcc rId="5924" sId="2">
    <nc r="G1955">
      <f>IFERROR(IF(ISERROR(SEARCH("dfgg",$B1954)),IF(H1955="",G1954+ROUNDUP(VLOOKUP(D1955,Feuil2!$B$2:$C$252,2,FALSE)*6,0)/6/24,G1954+ROUNDUP(VLOOKUP(D1955,Feuil2!$B$2:$C$252,2,FALSE)*6,0)/6/24+$I$1),G1954+(11/12/24)),"")</f>
    </nc>
  </rcc>
  <rcc rId="5925" sId="3" odxf="1" dxf="1">
    <nc r="B214" t="inlineStr">
      <is>
        <t>22000082</t>
      </is>
    </nc>
    <odxf>
      <font>
        <sz val="11"/>
        <name val="Calibri"/>
        <scheme val="minor"/>
      </font>
      <fill>
        <patternFill patternType="none">
          <bgColor indexed="65"/>
        </patternFill>
      </fill>
      <alignment horizontal="right" vertical="top" wrapText="0"/>
      <border outline="0">
        <left/>
        <right/>
        <top/>
        <bottom/>
      </border>
    </odxf>
    <ndxf>
      <font>
        <sz val="12"/>
        <color rgb="FF000000"/>
        <name val="Verdana"/>
        <scheme val="minor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6" sId="3">
    <nc r="C214">
      <v>2.5</v>
    </nc>
  </rcc>
  <rcc rId="5927" sId="2">
    <nc r="G1956">
      <f>IFERROR(IF(ISERROR(SEARCH("dfgg",$B1955)),IF(H1956="",G1955+ROUNDUP(VLOOKUP(D1956,Feuil2!$B$2:$C$252,2,FALSE)*6,0)/6/24,G1955+ROUNDUP(VLOOKUP(D1956,Feuil2!$B$2:$C$252,2,FALSE)*6,0)/6/24+$I$1),G1955+(11/12/24)),"")</f>
    </nc>
  </rcc>
  <rcc rId="5928" sId="2">
    <nc r="G1957">
      <f>IFERROR(IF(ISERROR(SEARCH("dfgg",$B1956)),IF(H1957="",G1956+ROUNDUP(VLOOKUP(D1957,Feuil2!$B$2:$C$252,2,FALSE)*6,0)/6/24,G1956+ROUNDUP(VLOOKUP(D1957,Feuil2!$B$2:$C$252,2,FALSE)*6,0)/6/24+$I$1),G1956+(11/12/24)),"")</f>
    </nc>
  </rcc>
  <rcc rId="5929" sId="2">
    <nc r="G1958">
      <f>IFERROR(IF(ISERROR(SEARCH("dfgg",$B1957)),IF(H1958="",G1957+ROUNDUP(VLOOKUP(D1958,Feuil2!$B$2:$C$252,2,FALSE)*6,0)/6/24,G1957+ROUNDUP(VLOOKUP(D1958,Feuil2!$B$2:$C$252,2,FALSE)*6,0)/6/24+$I$1),G1957+(11/12/24)),"")</f>
    </nc>
  </rcc>
  <rcc rId="5930" sId="2" numFmtId="23">
    <nc r="G1953">
      <v>43731.208333333336</v>
    </nc>
  </rcc>
  <rcc rId="5931" sId="3" odxf="1" dxf="1">
    <nc r="B215" t="inlineStr">
      <is>
        <t>22000492</t>
      </is>
    </nc>
    <odxf>
      <font>
        <sz val="11"/>
        <name val="Calibri"/>
        <scheme val="minor"/>
      </font>
      <fill>
        <patternFill patternType="none">
          <bgColor indexed="65"/>
        </patternFill>
      </fill>
      <alignment horizontal="right" vertical="top" wrapText="0"/>
      <border outline="0">
        <left/>
        <right/>
        <top/>
        <bottom/>
      </border>
    </odxf>
    <ndxf>
      <font>
        <sz val="12"/>
        <color rgb="FF000000"/>
        <name val="Verdana"/>
        <scheme val="minor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16" start="0" length="0">
    <dxf>
      <font>
        <sz val="12"/>
        <color rgb="FF000000"/>
        <name val="Verdana"/>
        <scheme val="minor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32" sId="3">
    <nc r="C215">
      <v>2.5</v>
    </nc>
  </rcc>
  <rcc rId="5933" sId="2">
    <nc r="G1959">
      <f>IFERROR(IF(ISERROR(SEARCH("dfgg",$B1958)),IF(H1959="",G1958+ROUNDUP(VLOOKUP(D1959,Feuil2!$B$2:$C$252,2,FALSE)*6,0)/6/24,G1958+ROUNDUP(VLOOKUP(D1959,Feuil2!$B$2:$C$252,2,FALSE)*6,0)/6/24+$I$1),G1958+(11/12/24)),"")</f>
    </nc>
  </rcc>
  <rcc rId="5934" sId="2">
    <nc r="G1960">
      <f>IFERROR(IF(ISERROR(SEARCH("dfgg",$B1959)),IF(H1960="",G1959+ROUNDUP(VLOOKUP(D1960,Feuil2!$B$2:$C$252,2,FALSE)*6,0)/6/24,G1959+ROUNDUP(VLOOKUP(D1960,Feuil2!$B$2:$C$252,2,FALSE)*6,0)/6/24+$I$1),G1959+(11/12/24)),"")</f>
    </nc>
  </rcc>
  <rcc rId="5935" sId="3">
    <nc r="B216" t="inlineStr">
      <is>
        <t>22000477</t>
      </is>
    </nc>
  </rcc>
  <rcc rId="5936" sId="3">
    <nc r="C216">
      <v>2.5</v>
    </nc>
  </rcc>
  <rrc rId="5937" sId="2" ref="A1957:XFD1957" action="insertRow">
    <undo index="65535" exp="area" ref3D="1" dr="$F$1:$F$1048576" dn="Z_F75A0FC8_0A1B_4DE0_9A32_5143F6752B3E_.wvu.Cols" sId="2"/>
  </rrc>
  <rfmt sheetId="2" sqref="B1957" start="0" length="0">
    <dxf>
      <font>
        <b/>
        <sz val="12"/>
        <color rgb="FFFF0000"/>
        <name val="MS Sans Serif"/>
      </font>
      <numFmt numFmtId="0" formatCode="General"/>
      <fill>
        <patternFill patternType="solid">
          <bgColor theme="4" tint="0.59999389629810485"/>
        </patternFill>
      </fill>
      <alignment horizontal="center" vertical="center" wrapText="1"/>
    </dxf>
  </rfmt>
  <rfmt sheetId="2" sqref="C1957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alignment horizontal="center" vertical="center" wrapText="1"/>
    </dxf>
  </rfmt>
  <rfmt sheetId="2" sqref="D1957" start="0" length="0">
    <dxf>
      <font>
        <b/>
        <sz val="12"/>
        <color rgb="FFFF0000"/>
        <name val="Verdana"/>
      </font>
      <fill>
        <patternFill>
          <bgColor theme="4" tint="0.59999389629810485"/>
        </patternFill>
      </fill>
    </dxf>
  </rfmt>
  <rfmt sheetId="2" sqref="E1957" start="0" length="0">
    <dxf>
      <fill>
        <patternFill>
          <bgColor theme="4" tint="0.59999389629810485"/>
        </patternFill>
      </fill>
    </dxf>
  </rfmt>
  <rfmt sheetId="2" sqref="F1957" start="0" length="0">
    <dxf>
      <fill>
        <patternFill patternType="solid">
          <bgColor theme="4" tint="0.59999389629810485"/>
        </patternFill>
      </fill>
    </dxf>
  </rfmt>
  <rcc rId="5938" sId="2">
    <nc r="G1957">
      <f>IFERROR(IF(ISERROR(SEARCH("dfgg",$B1956)),IF(H1957="",G1956+ROUNDUP(VLOOKUP(D1957,Feuil2!$B$2:$C$252,2,FALSE)*6,0)/6/24,G1956+ROUNDUP(VLOOKUP(D1957,Feuil2!$B$2:$C$252,2,FALSE)*6,0)/6/24+$I$1),G1956+(11/12/24)),"")</f>
    </nc>
  </rcc>
  <rfmt sheetId="2" sqref="H1957" start="0" length="0">
    <dxf>
      <font>
        <b val="0"/>
        <sz val="12"/>
        <color indexed="10"/>
        <name val="Calibri"/>
        <scheme val="minor"/>
      </font>
      <numFmt numFmtId="0" formatCode="General"/>
    </dxf>
  </rfmt>
  <rfmt sheetId="2" sqref="A1962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62" start="0" length="0">
    <dxf>
      <font>
        <b/>
        <sz val="12"/>
        <color rgb="FFFF0000"/>
        <name val="MS Sans Serif"/>
        <family val="2"/>
        <scheme val="none"/>
      </font>
      <numFmt numFmtId="0" formatCode="General"/>
      <fill>
        <patternFill patternType="solid">
          <bgColor theme="4" tint="0.5999938962981048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C1962" start="0" length="0">
    <dxf>
      <font>
        <sz val="12"/>
        <color rgb="FF000000"/>
        <name val="Verdana"/>
        <family val="2"/>
        <scheme val="none"/>
      </font>
      <fill>
        <patternFill patternType="solid">
          <bgColor theme="4" tint="0.5999938962981048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1962" start="0" length="0">
    <dxf>
      <font>
        <b/>
        <sz val="12"/>
        <color rgb="FFFF0000"/>
        <name val="Verdana"/>
        <family val="2"/>
        <scheme val="none"/>
      </font>
      <numFmt numFmtId="0" formatCode="General"/>
      <fill>
        <patternFill patternType="solid">
          <bgColor theme="4" tint="0.5999938962981048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1962" start="0" length="0">
    <dxf>
      <font>
        <sz val="12"/>
        <color rgb="FF000000"/>
        <name val="Verdana"/>
        <family val="2"/>
        <scheme val="none"/>
      </font>
      <fill>
        <patternFill patternType="solid">
          <bgColor theme="4" tint="0.5999938962981048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1962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4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39" sId="2" odxf="1" dxf="1">
    <nc r="G1962">
      <f>IFERROR(IF(ISERROR(SEARCH("dfgg",$B1961)),IF(H1962="",G1961+ROUNDUP(VLOOKUP(D1962,Feuil2!$B$2:$C$252,2,FALSE)*6,0)/6/24,G1961+ROUNDUP(VLOOKUP(D1962,Feuil2!$B$2:$C$252,2,FALSE)*6,0)/6/24+$I$1),G1961+(11/12/24)),"")</f>
    </nc>
    <ndxf>
      <font>
        <b/>
        <sz val="11"/>
        <color auto="1"/>
        <name val="MS Sans Serif"/>
        <family val="2"/>
        <scheme val="none"/>
      </font>
      <numFmt numFmtId="166" formatCode="h&quot; h &quot;mm\ dddd\ dd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H1962" start="0" length="0">
    <dxf>
      <font>
        <sz val="12"/>
        <color indexed="10"/>
        <name val="Calibri"/>
        <family val="2"/>
        <scheme val="minor"/>
      </font>
      <numFmt numFmtId="0" formatCode="General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62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63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40" sId="2" odxf="1" dxf="1">
    <nc r="B1963" t="inlineStr">
      <is>
        <t>Enrob Buche Mang-Passion PALL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1" sId="2" odxf="1" dxf="1">
    <nc r="C1963">
      <v>3387721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D1963" start="0" length="0">
    <dxf>
      <font>
        <sz val="12"/>
        <color rgb="FF000000"/>
        <name val="Verdana"/>
        <family val="2"/>
        <scheme val="none"/>
      </font>
      <numFmt numFmtId="0" formatCode="General"/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42" sId="2" odxf="1" dxf="1">
    <nc r="E1963">
      <v>1250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1963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63" start="0" length="0">
    <dxf>
      <font>
        <b/>
        <sz val="11"/>
        <color auto="1"/>
        <name val="MS Sans Serif"/>
        <family val="2"/>
        <scheme val="none"/>
      </font>
      <numFmt numFmtId="166" formatCode="h&quot; h &quot;mm\ dddd\ dd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43" sId="2" odxf="1" dxf="1">
    <nc r="H1963" t="inlineStr">
      <is>
        <t>GLACIER MERCREDI</t>
      </is>
    </nc>
    <ndxf>
      <font>
        <b/>
        <sz val="12"/>
        <color indexed="10"/>
        <name val="Verdana"/>
        <family val="2"/>
        <scheme val="none"/>
      </font>
      <numFmt numFmtId="21" formatCode="dd\-mmm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I1963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64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44" sId="2" odxf="1" dxf="1">
    <nc r="B1964" t="inlineStr">
      <is>
        <t>SCE Mangu-Passion C3 PALL/0360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5" sId="2" odxf="1" dxf="1">
    <nc r="C1964">
      <v>3397028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D1964" start="0" length="0">
    <dxf>
      <font>
        <sz val="12"/>
        <color rgb="FF000000"/>
        <name val="Verdana"/>
        <family val="2"/>
        <scheme val="none"/>
      </font>
      <numFmt numFmtId="0" formatCode="General"/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46" sId="2" odxf="1" dxf="1">
    <nc r="E1964">
      <v>1300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1964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64" start="0" length="0">
    <dxf>
      <font>
        <b/>
        <sz val="11"/>
        <color auto="1"/>
        <name val="MS Sans Serif"/>
        <family val="2"/>
        <scheme val="none"/>
      </font>
      <numFmt numFmtId="166" formatCode="h&quot; h &quot;mm\ dddd\ dd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47" sId="2" odxf="1" dxf="1">
    <nc r="H1964" t="inlineStr">
      <is>
        <t>VR utilisation le 30</t>
      </is>
    </nc>
    <ndxf>
      <font>
        <b/>
        <sz val="12"/>
        <color indexed="10"/>
        <name val="Verdana"/>
        <family val="2"/>
        <scheme val="none"/>
      </font>
      <numFmt numFmtId="21" formatCode="dd\-mmm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I1964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65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48" sId="2" odxf="1" dxf="1">
    <nc r="B1965" t="inlineStr">
      <is>
        <t>SCE Fraise C12 FUT/0349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9" sId="2" odxf="1" dxf="1">
    <nc r="C1965">
      <v>3471562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D1965" start="0" length="0">
    <dxf>
      <font>
        <sz val="12"/>
        <color rgb="FF000000"/>
        <name val="Verdana"/>
        <family val="2"/>
        <scheme val="none"/>
      </font>
      <numFmt numFmtId="0" formatCode="General"/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50" sId="2" odxf="1" dxf="1">
    <nc r="E1965">
      <v>1000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1965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65" start="0" length="0">
    <dxf>
      <font>
        <b/>
        <sz val="11"/>
        <color auto="1"/>
        <name val="MS Sans Serif"/>
        <family val="2"/>
        <scheme val="none"/>
      </font>
      <numFmt numFmtId="166" formatCode="h&quot; h &quot;mm\ dddd\ dd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51" sId="2" odxf="1" dxf="1">
    <nc r="H1965" t="inlineStr">
      <is>
        <t>VR</t>
      </is>
    </nc>
    <ndxf>
      <font>
        <b/>
        <sz val="12"/>
        <color indexed="10"/>
        <name val="Verdana"/>
        <family val="2"/>
        <scheme val="none"/>
      </font>
      <numFmt numFmtId="21" formatCode="dd\-mmm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I1965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66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52" sId="2" odxf="1" dxf="1">
    <nc r="B1966" t="inlineStr">
      <is>
        <t>SCE Fraise C12 FUT/0349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3" sId="2" odxf="1" dxf="1">
    <nc r="C1966">
      <v>3397061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D1966" start="0" length="0">
    <dxf>
      <font>
        <sz val="12"/>
        <color rgb="FF000000"/>
        <name val="Verdana"/>
        <family val="2"/>
        <scheme val="none"/>
      </font>
      <numFmt numFmtId="0" formatCode="General"/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54" sId="2" odxf="1" dxf="1">
    <nc r="E1966">
      <v>1000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1966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66" start="0" length="0">
    <dxf>
      <font>
        <b/>
        <sz val="11"/>
        <color auto="1"/>
        <name val="MS Sans Serif"/>
        <family val="2"/>
        <scheme val="none"/>
      </font>
      <numFmt numFmtId="166" formatCode="h&quot; h &quot;mm\ dddd\ dd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55" sId="2" odxf="1" dxf="1">
    <nc r="H1966" t="inlineStr">
      <is>
        <t>VR</t>
      </is>
    </nc>
    <ndxf>
      <font>
        <b/>
        <sz val="12"/>
        <color indexed="10"/>
        <name val="Verdana"/>
        <family val="2"/>
        <scheme val="none"/>
      </font>
      <numFmt numFmtId="21" formatCode="dd\-mmm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I1966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67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56" sId="2" odxf="1" dxf="1">
    <nc r="B1967" t="inlineStr">
      <is>
        <t>SCE Caramel BS C5 PALL/0371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7" sId="2" odxf="1" dxf="1">
    <nc r="C1967">
      <v>3452044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D1967" start="0" length="0">
    <dxf>
      <font>
        <sz val="12"/>
        <color rgb="FF000000"/>
        <name val="Verdana"/>
        <family val="2"/>
        <scheme val="none"/>
      </font>
      <numFmt numFmtId="0" formatCode="General"/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58" sId="2" odxf="1" dxf="1">
    <nc r="E1967">
      <v>1400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1967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67" start="0" length="0">
    <dxf>
      <font>
        <b/>
        <sz val="11"/>
        <color auto="1"/>
        <name val="MS Sans Serif"/>
        <family val="2"/>
        <scheme val="none"/>
      </font>
      <numFmt numFmtId="166" formatCode="h&quot; h &quot;mm\ dddd\ dd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59" sId="2" odxf="1" dxf="1">
    <nc r="H1967" t="inlineStr">
      <is>
        <t>VR</t>
      </is>
    </nc>
    <ndxf>
      <font>
        <b/>
        <sz val="12"/>
        <color indexed="10"/>
        <name val="Verdana"/>
        <family val="2"/>
        <scheme val="none"/>
      </font>
      <numFmt numFmtId="21" formatCode="dd\-mmm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I1967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68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60" sId="2" odxf="1" dxf="1">
    <nc r="B1968" t="inlineStr">
      <is>
        <t>SCE Caramel BS C5 PALL/0371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1" sId="2" odxf="1" dxf="1">
    <nc r="C1968">
      <v>3452045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D1968" start="0" length="0">
    <dxf>
      <font>
        <sz val="12"/>
        <color rgb="FF000000"/>
        <name val="Verdana"/>
        <family val="2"/>
        <scheme val="none"/>
      </font>
      <numFmt numFmtId="0" formatCode="General"/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62" sId="2" odxf="1" dxf="1">
    <nc r="E1968">
      <v>1400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1968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68" start="0" length="0">
    <dxf>
      <font>
        <b/>
        <sz val="11"/>
        <color auto="1"/>
        <name val="MS Sans Serif"/>
        <family val="2"/>
        <scheme val="none"/>
      </font>
      <numFmt numFmtId="166" formatCode="h&quot; h &quot;mm\ dddd\ dd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63" sId="2" odxf="1" dxf="1">
    <nc r="H1968" t="inlineStr">
      <is>
        <t>VR</t>
      </is>
    </nc>
    <ndxf>
      <font>
        <b/>
        <sz val="12"/>
        <color indexed="10"/>
        <name val="Verdana"/>
        <family val="2"/>
        <scheme val="none"/>
      </font>
      <numFmt numFmtId="21" formatCode="dd\-mmm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I1968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64" sId="2">
    <nc r="G1963">
      <f>IFERROR(IF(ISERROR(SEARCH("dfgg",$B1962)),IF(H1963="",G1962+ROUNDUP(VLOOKUP(D1963,Feuil2!$B$2:$C$252,2,FALSE)*6,0)/6/24,G1962+ROUNDUP(VLOOKUP(D1963,Feuil2!$B$2:$C$252,2,FALSE)*6,0)/6/24+$I$1),G1962+(11/12/24)),"")</f>
    </nc>
  </rcc>
  <rcc rId="5965" sId="3" odxf="1" dxf="1">
    <nc r="B217" t="inlineStr">
      <is>
        <t>22000685</t>
      </is>
    </nc>
    <odxf>
      <font>
        <sz val="11"/>
        <name val="Calibri"/>
        <scheme val="minor"/>
      </font>
      <fill>
        <patternFill patternType="none">
          <bgColor indexed="65"/>
        </patternFill>
      </fill>
      <alignment horizontal="right" vertical="top" wrapText="0"/>
      <border outline="0">
        <left/>
        <right/>
        <top/>
        <bottom/>
      </border>
    </odxf>
    <ndxf>
      <font>
        <sz val="12"/>
        <color rgb="FF000000"/>
        <name val="Verdana"/>
        <scheme val="minor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6" sId="3">
    <nc r="C217">
      <v>2.5</v>
    </nc>
  </rcc>
  <rcc rId="5967" sId="3" odxf="1" dxf="1">
    <nc r="B218" t="inlineStr">
      <is>
        <t>22000121</t>
      </is>
    </nc>
    <odxf>
      <font>
        <sz val="11"/>
        <name val="Calibri"/>
        <scheme val="minor"/>
      </font>
      <fill>
        <patternFill patternType="none">
          <bgColor indexed="65"/>
        </patternFill>
      </fill>
      <alignment horizontal="right" vertical="top" wrapText="0"/>
      <border outline="0">
        <left/>
        <right/>
        <top/>
        <bottom/>
      </border>
    </odxf>
    <ndxf>
      <font>
        <sz val="12"/>
        <color rgb="FF000000"/>
        <name val="Verdana"/>
        <scheme val="minor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8" sId="3">
    <nc r="C218">
      <v>2.5</v>
    </nc>
  </rcc>
  <rcc rId="5969" sId="2">
    <nc r="G1966">
      <f>IFERROR(IF(ISERROR(SEARCH("dfgg",$B1965)),IF(H1966="",G1965+ROUNDUP(VLOOKUP(D1966,Feuil2!$B$2:$C$252,2,FALSE)*6,0)/6/24,G1965+ROUNDUP(VLOOKUP(D1966,Feuil2!$B$2:$C$252,2,FALSE)*6,0)/6/24+$I$1),G1965+(11/12/24)),"")</f>
    </nc>
  </rcc>
  <rcc rId="5970" sId="2">
    <nc r="G1967">
      <f>IFERROR(IF(ISERROR(SEARCH("dfgg",$B1966)),IF(H1967="",G1966+ROUNDUP(VLOOKUP(D1967,Feuil2!$B$2:$C$252,2,FALSE)*6,0)/6/24,G1966+ROUNDUP(VLOOKUP(D1967,Feuil2!$B$2:$C$252,2,FALSE)*6,0)/6/24+$I$1),G1966+(11/12/24)),"")</f>
    </nc>
  </rcc>
  <rcc rId="5971" sId="2">
    <nc r="G1965">
      <f>IFERROR(IF(ISERROR(SEARCH("dfgg",$B1964)),IF(H1965="",G1964+ROUNDUP(VLOOKUP(D1965,Feuil2!$B$2:$C$500,2,FALSE)*6,0)/6/24,G1964+ROUNDUP(VLOOKUP(D1965,Feuil2!$B$2:$C$500,2,FALSE)*6,0)/6/24+$I$1),G1964+(11/12/24)),"")</f>
    </nc>
  </rcc>
  <rcc rId="5972" sId="2" odxf="1">
    <nc r="K1969">
      <f>D1969*1</f>
    </nc>
    <odxf/>
  </rcc>
  <rcc rId="5973" sId="2">
    <nc r="D1955">
      <v>22000082</v>
    </nc>
  </rcc>
  <rcc rId="5974" sId="2">
    <nc r="D1956">
      <v>22000082</v>
    </nc>
  </rcc>
  <rcc rId="5975" sId="2">
    <nc r="D1958">
      <v>22000492</v>
    </nc>
  </rcc>
  <rcc rId="5976" sId="2">
    <nc r="D1959">
      <v>22000492</v>
    </nc>
  </rcc>
  <rcc rId="5977" sId="2">
    <nc r="D1960">
      <v>22000477</v>
    </nc>
  </rcc>
  <rcc rId="5978" sId="2">
    <nc r="D1961">
      <v>22000477</v>
    </nc>
  </rcc>
  <rcc rId="5979" sId="2">
    <nc r="D1963">
      <v>22000685</v>
    </nc>
  </rcc>
  <rcc rId="5980" sId="2">
    <nc r="D1964">
      <v>22000121</v>
    </nc>
  </rcc>
  <rcc rId="5981" sId="2">
    <nc r="D1965">
      <v>22000155</v>
    </nc>
  </rcc>
  <rcc rId="5982" sId="2">
    <nc r="D1966">
      <v>22000155</v>
    </nc>
  </rcc>
  <rcc rId="5983" sId="2">
    <nc r="D1967">
      <v>22000372</v>
    </nc>
  </rcc>
  <rcc rId="5984" sId="2">
    <nc r="D1968">
      <v>22000372</v>
    </nc>
  </rcc>
  <rcc rId="5985" sId="2" numFmtId="30">
    <nc r="D1969">
      <v>0</v>
    </nc>
  </rcc>
  <rcc rId="5986" sId="2">
    <nc r="D1957" t="inlineStr">
      <is>
        <t>NEP</t>
      </is>
    </nc>
  </rcc>
  <rcc rId="5987" sId="2">
    <nc r="D1962" t="inlineStr">
      <is>
        <t>NEP</t>
      </is>
    </nc>
  </rcc>
  <rrc rId="5988" sId="2" ref="A1964:XFD1964" action="insertRow">
    <undo index="65535" exp="area" ref3D="1" dr="$F$1:$F$1048576" dn="Z_F75A0FC8_0A1B_4DE0_9A32_5143F6752B3E_.wvu.Cols" sId="2"/>
  </rrc>
  <rrc rId="5989" sId="2" ref="A1964:XFD1964" action="insertRow">
    <undo index="65535" exp="area" ref3D="1" dr="$F$1:$F$1048576" dn="Z_F75A0FC8_0A1B_4DE0_9A32_5143F6752B3E_.wvu.Cols" sId="2"/>
  </rrc>
  <rfmt sheetId="2" sqref="A1964" start="0" length="0">
    <dxf>
      <border outline="0">
        <top/>
      </border>
    </dxf>
  </rfmt>
  <rfmt sheetId="2" sqref="B1964" start="0" length="0">
    <dxf>
      <font>
        <b/>
        <sz val="12"/>
        <name val="MS Sans Serif"/>
      </font>
      <numFmt numFmtId="0" formatCode="General"/>
      <fill>
        <patternFill patternType="solid">
          <bgColor theme="0"/>
        </patternFill>
      </fill>
      <alignment horizontal="center" vertical="center" wrapText="1"/>
      <border outline="0">
        <right/>
        <top/>
      </border>
    </dxf>
  </rfmt>
  <rfmt sheetId="2" sqref="C1964" start="0" length="0">
    <dxf>
      <font>
        <b/>
        <sz val="12"/>
        <name val="Verdana"/>
      </font>
      <fill>
        <patternFill>
          <bgColor theme="0"/>
        </patternFill>
      </fill>
      <alignment horizontal="center" vertical="center"/>
      <border outline="0">
        <left/>
        <right/>
        <top/>
      </border>
    </dxf>
  </rfmt>
  <rfmt sheetId="2" sqref="D1964" start="0" length="0">
    <dxf>
      <font>
        <b/>
        <sz val="26"/>
        <color rgb="FF000000"/>
        <name val="MS Sans Serif"/>
      </font>
      <fill>
        <patternFill>
          <bgColor theme="0"/>
        </patternFill>
      </fill>
      <alignment wrapText="0"/>
      <border outline="0">
        <left/>
        <right/>
        <top/>
      </border>
    </dxf>
  </rfmt>
  <rfmt sheetId="2" sqref="E1964" start="0" length="0">
    <dxf>
      <font>
        <sz val="12"/>
        <color rgb="FF000000"/>
        <name val="MS Sans Serif"/>
      </font>
      <fill>
        <patternFill>
          <bgColor theme="0"/>
        </patternFill>
      </fill>
      <alignment wrapText="0"/>
      <border outline="0">
        <left/>
        <right/>
        <top/>
      </border>
    </dxf>
  </rfmt>
  <rfmt sheetId="2" sqref="F1964" start="0" length="0">
    <dxf>
      <font>
        <sz val="12"/>
        <color indexed="10"/>
        <name val="MS Sans Serif"/>
        <scheme val="minor"/>
      </font>
      <numFmt numFmtId="0" formatCode="General"/>
      <fill>
        <patternFill patternType="solid">
          <bgColor theme="0"/>
        </patternFill>
      </fill>
      <alignment wrapText="0"/>
      <border outline="0">
        <left/>
        <top/>
      </border>
    </dxf>
  </rfmt>
  <rfmt sheetId="2" sqref="G1964" start="0" length="0">
    <dxf>
      <font>
        <b val="0"/>
        <sz val="12"/>
        <name val="MS Sans Serif"/>
      </font>
      <fill>
        <patternFill patternType="solid">
          <bgColor indexed="13"/>
        </patternFill>
      </fill>
      <border outline="0">
        <top/>
      </border>
    </dxf>
  </rfmt>
  <rfmt sheetId="2" sqref="H1964" start="0" length="0">
    <dxf>
      <border outline="0">
        <top/>
      </border>
    </dxf>
  </rfmt>
  <rrc rId="5990" sId="2" ref="A1965:XFD1965" action="deleteRow">
    <undo index="65535" exp="area" ref3D="1" dr="$F$1:$F$1048576" dn="Z_F75A0FC8_0A1B_4DE0_9A32_5143F6752B3E_.wvu.Cols" sId="2"/>
    <rfmt sheetId="2" xfDxf="1" sqref="A1965:XFD1965" start="0" length="0">
      <dxf>
        <alignment horizontal="center" vertical="center"/>
      </dxf>
    </rfmt>
    <rfmt sheetId="2" sqref="A196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965" start="0" length="0">
      <dxf>
        <font>
          <sz val="12"/>
          <color auto="1"/>
          <name val="Verdana"/>
          <family val="2"/>
          <scheme val="none"/>
        </font>
        <numFmt numFmtId="30" formatCode="@"/>
        <alignment horizontal="general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965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theme="7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1965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1965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965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965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965" start="0" length="0">
      <dxf>
        <font>
          <b/>
          <sz val="12"/>
          <color indexed="10"/>
          <name val="Verdana"/>
          <family val="2"/>
          <scheme val="none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65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65" start="0" length="0">
      <dxf>
        <numFmt numFmtId="167" formatCode="dd\.mm\.yyyy;@"/>
      </dxf>
    </rfmt>
  </rrc>
  <rcc rId="5991" sId="2">
    <nc r="G1965">
      <f>IFERROR(IF(ISERROR(SEARCH("dfgg",$B1963)),IF(H1965="",G1964+ROUNDUP(VLOOKUP(D1965,Feuil2!$B$2:$C$252,2,FALSE)*6,0)/6/24,G1964+ROUNDUP(VLOOKUP(D1965,Feuil2!$B$2:$C$252,2,FALSE)*6,0)/6/24+$I$1),G1964+(11/12/24)),"")</f>
    </nc>
  </rcc>
  <rrc rId="5992" sId="2" ref="A1966:XFD1966" action="insertRow">
    <undo index="65535" exp="area" ref3D="1" dr="$F$1:$F$1048576" dn="Z_F75A0FC8_0A1B_4DE0_9A32_5143F6752B3E_.wvu.Cols" sId="2"/>
  </rrc>
  <rfmt sheetId="2" sqref="B1966" start="0" length="0">
    <dxf>
      <font>
        <b/>
        <sz val="12"/>
        <color rgb="FFFF0000"/>
        <name val="MS Sans Serif"/>
      </font>
      <numFmt numFmtId="0" formatCode="General"/>
      <fill>
        <patternFill patternType="solid">
          <bgColor theme="4" tint="0.59999389629810485"/>
        </patternFill>
      </fill>
      <alignment horizontal="center" vertical="center" wrapText="1"/>
    </dxf>
  </rfmt>
  <rfmt sheetId="2" sqref="C1966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alignment horizontal="center" vertical="center" wrapText="1"/>
    </dxf>
  </rfmt>
  <rcc rId="5993" sId="2" odxf="1" dxf="1">
    <nc r="D1966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</ndxf>
  </rcc>
  <rfmt sheetId="2" sqref="E1966" start="0" length="0">
    <dxf>
      <fill>
        <patternFill>
          <bgColor theme="4" tint="0.59999389629810485"/>
        </patternFill>
      </fill>
    </dxf>
  </rfmt>
  <rfmt sheetId="2" sqref="F1966" start="0" length="0">
    <dxf>
      <fill>
        <patternFill patternType="solid">
          <bgColor theme="4" tint="0.59999389629810485"/>
        </patternFill>
      </fill>
    </dxf>
  </rfmt>
  <rcc rId="5994" sId="2">
    <nc r="G1966">
      <f>IFERROR(IF(ISERROR(SEARCH("dfgg",$B1965)),IF(H1966="",G1965+ROUNDUP(VLOOKUP(D1966,Feuil2!$B$2:$C$252,2,FALSE)*6,0)/6/24,G1965+ROUNDUP(VLOOKUP(D1966,Feuil2!$B$2:$C$252,2,FALSE)*6,0)/6/24+$I$1),G1965+(11/12/24)),"")</f>
    </nc>
  </rcc>
  <rfmt sheetId="2" sqref="H1966" start="0" length="0">
    <dxf>
      <font>
        <b val="0"/>
        <sz val="12"/>
        <color indexed="10"/>
        <name val="Calibri"/>
        <scheme val="minor"/>
      </font>
      <numFmt numFmtId="0" formatCode="General"/>
    </dxf>
  </rfmt>
  <rrc rId="5995" sId="2" ref="A1969:XFD1969" action="insertRow">
    <undo index="65535" exp="area" ref3D="1" dr="$F$1:$F$1048576" dn="Z_F75A0FC8_0A1B_4DE0_9A32_5143F6752B3E_.wvu.Cols" sId="2"/>
  </rrc>
  <rfmt sheetId="2" sqref="B1969" start="0" length="0">
    <dxf>
      <font>
        <b/>
        <sz val="12"/>
        <color rgb="FFFF0000"/>
        <name val="MS Sans Serif"/>
      </font>
      <numFmt numFmtId="0" formatCode="General"/>
      <fill>
        <patternFill patternType="solid">
          <bgColor theme="4" tint="0.59999389629810485"/>
        </patternFill>
      </fill>
      <alignment horizontal="center" vertical="center" wrapText="1"/>
    </dxf>
  </rfmt>
  <rfmt sheetId="2" sqref="C1969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alignment horizontal="center" vertical="center" wrapText="1"/>
    </dxf>
  </rfmt>
  <rcc rId="5996" sId="2" odxf="1" dxf="1">
    <nc r="D1969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</ndxf>
  </rcc>
  <rfmt sheetId="2" sqref="E1969" start="0" length="0">
    <dxf>
      <fill>
        <patternFill>
          <bgColor theme="4" tint="0.59999389629810485"/>
        </patternFill>
      </fill>
    </dxf>
  </rfmt>
  <rfmt sheetId="2" sqref="F1969" start="0" length="0">
    <dxf>
      <fill>
        <patternFill patternType="solid">
          <bgColor theme="4" tint="0.59999389629810485"/>
        </patternFill>
      </fill>
    </dxf>
  </rfmt>
  <rcc rId="5997" sId="2">
    <nc r="G1969">
      <f>IFERROR(IF(ISERROR(SEARCH("dfgg",$B1968)),IF(H1969="",G1968+ROUNDUP(VLOOKUP(D1969,Feuil2!$B$2:$C$252,2,FALSE)*6,0)/6/24,G1968+ROUNDUP(VLOOKUP(D1969,Feuil2!$B$2:$C$252,2,FALSE)*6,0)/6/24+$I$1),G1968+(11/12/24)),"")</f>
    </nc>
  </rcc>
  <rfmt sheetId="2" sqref="H1969" start="0" length="0">
    <dxf>
      <font>
        <b val="0"/>
        <sz val="12"/>
        <color indexed="10"/>
        <name val="Calibri"/>
        <scheme val="minor"/>
      </font>
      <numFmt numFmtId="0" formatCode="General"/>
    </dxf>
  </rfmt>
  <rrc rId="5998" sId="2" ref="A1972:XFD1972" action="deleteRow">
    <undo index="65535" exp="area" ref3D="1" dr="$F$1:$F$1048576" dn="Z_F75A0FC8_0A1B_4DE0_9A32_5143F6752B3E_.wvu.Cols" sId="2"/>
    <rfmt sheetId="2" xfDxf="1" sqref="A1972:XFD1972" start="0" length="0">
      <dxf>
        <alignment horizontal="center" vertical="center"/>
      </dxf>
    </rfmt>
    <rfmt sheetId="2" sqref="A1972" start="0" length="0">
      <dxf>
        <alignment horizontal="general" vertical="bottom"/>
      </dxf>
    </rfmt>
    <rfmt sheetId="2" sqref="B1972" start="0" length="0">
      <dxf>
        <numFmt numFmtId="30" formatCode="@"/>
        <alignment horizontal="general" vertical="top"/>
      </dxf>
    </rfmt>
    <rfmt sheetId="2" sqref="C1972" start="0" length="0">
      <dxf>
        <alignment horizontal="general" vertical="bottom"/>
      </dxf>
    </rfmt>
    <rcc rId="0" sId="2" dxf="1" numFmtId="30">
      <nc r="D1972">
        <v>0</v>
      </nc>
      <ndxf>
        <numFmt numFmtId="30" formatCode="@"/>
        <alignment horizontal="general" vertical="top"/>
      </ndxf>
    </rcc>
    <rfmt sheetId="2" sqref="E1972" start="0" length="0">
      <dxf>
        <alignment horizontal="general" vertical="bottom"/>
      </dxf>
    </rfmt>
    <rfmt sheetId="2" sqref="F1972" start="0" length="0">
      <dxf>
        <font>
          <sz val="10"/>
          <color auto="1"/>
          <name val="MS Sans Serif"/>
          <family val="2"/>
          <scheme val="none"/>
        </font>
      </dxf>
    </rfmt>
    <rfmt sheetId="2" sqref="G1972" start="0" length="0">
      <dxf>
        <numFmt numFmtId="167" formatCode="dd\.mm\.yyyy;@"/>
        <alignment horizontal="general" vertical="top"/>
      </dxf>
    </rfmt>
    <rfmt sheetId="2" sqref="H1972" start="0" length="0">
      <dxf>
        <numFmt numFmtId="30" formatCode="@"/>
        <alignment horizontal="general" vertical="top"/>
      </dxf>
    </rfmt>
    <rfmt sheetId="2" sqref="J1972" start="0" length="0">
      <dxf>
        <numFmt numFmtId="167" formatCode="dd\.mm\.yyyy;@"/>
      </dxf>
    </rfmt>
    <rcc rId="0" sId="2">
      <nc r="K1972">
        <f>D1972*1</f>
      </nc>
    </rcc>
  </rrc>
  <rfmt sheetId="2" sqref="A1972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99" sId="2" odxf="1" dxf="1">
    <nc r="B1972" t="inlineStr">
      <is>
        <t>SCE Caramel BS C10 FUT/35135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0" sId="2" odxf="1" dxf="1">
    <nc r="C1972">
      <v>3452050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1" sId="2" odxf="1" dxf="1">
    <nc r="D1972">
      <v>22000512</v>
    </nc>
    <ndxf>
      <font>
        <sz val="12"/>
        <color rgb="FF000000"/>
        <name val="Verdana"/>
        <family val="2"/>
        <scheme val="none"/>
      </font>
      <numFmt numFmtId="0" formatCode="General"/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2" sId="2" odxf="1" dxf="1">
    <nc r="E1972">
      <v>600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1972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72" start="0" length="0">
    <dxf>
      <font>
        <b/>
        <sz val="11"/>
        <color auto="1"/>
        <name val="MS Sans Serif"/>
        <family val="2"/>
        <scheme val="none"/>
      </font>
      <numFmt numFmtId="166" formatCode="h&quot; h &quot;mm\ dddd\ dd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03" sId="2" odxf="1" dxf="1">
    <nc r="H1972" t="inlineStr">
      <is>
        <t>DSR</t>
      </is>
    </nc>
    <ndxf>
      <font>
        <b/>
        <sz val="12"/>
        <color indexed="10"/>
        <name val="Verdana"/>
        <family val="2"/>
        <scheme val="none"/>
      </font>
      <numFmt numFmtId="21" formatCode="dd\-mmm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I1972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73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04" sId="2" odxf="1" dxf="1">
    <nc r="B1973" t="inlineStr">
      <is>
        <t>SCE Chocolat C3 PALL/34518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5" sId="2" odxf="1" dxf="1">
    <nc r="C1973">
      <v>3408987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6" sId="2" odxf="1" dxf="1">
    <nc r="D1973">
      <v>22000473</v>
    </nc>
    <ndxf>
      <font>
        <sz val="12"/>
        <color rgb="FF000000"/>
        <name val="Verdana"/>
        <family val="2"/>
        <scheme val="none"/>
      </font>
      <numFmt numFmtId="0" formatCode="General"/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7" sId="2" odxf="1" dxf="1">
    <nc r="E1973">
      <v>1500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1973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73" start="0" length="0">
    <dxf>
      <font>
        <b/>
        <sz val="11"/>
        <color auto="1"/>
        <name val="MS Sans Serif"/>
        <family val="2"/>
        <scheme val="none"/>
      </font>
      <numFmt numFmtId="166" formatCode="h&quot; h &quot;mm\ dddd\ dd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08" sId="2" odxf="1" dxf="1">
    <nc r="H1973" t="inlineStr">
      <is>
        <t>VR</t>
      </is>
    </nc>
    <ndxf>
      <font>
        <b/>
        <sz val="12"/>
        <color indexed="10"/>
        <name val="Verdana"/>
        <family val="2"/>
        <scheme val="none"/>
      </font>
      <numFmt numFmtId="21" formatCode="dd\-mmm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I1973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74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09" sId="2" odxf="1" dxf="1">
    <nc r="B1974" t="inlineStr">
      <is>
        <t>SCE Chocolat C3 PALL/34518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0" sId="2" odxf="1" dxf="1">
    <nc r="C1974">
      <v>3408988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1" sId="2" odxf="1" dxf="1">
    <nc r="D1974">
      <v>22000473</v>
    </nc>
    <ndxf>
      <font>
        <sz val="12"/>
        <color rgb="FF000000"/>
        <name val="Verdana"/>
        <family val="2"/>
        <scheme val="none"/>
      </font>
      <numFmt numFmtId="0" formatCode="General"/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2" sId="2" odxf="1" dxf="1">
    <nc r="E1974">
      <v>1500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1974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74" start="0" length="0">
    <dxf>
      <font>
        <b/>
        <sz val="11"/>
        <color auto="1"/>
        <name val="MS Sans Serif"/>
        <family val="2"/>
        <scheme val="none"/>
      </font>
      <numFmt numFmtId="166" formatCode="h&quot; h &quot;mm\ dddd\ dd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13" sId="2" odxf="1" dxf="1">
    <nc r="H1974" t="inlineStr">
      <is>
        <t>PL</t>
      </is>
    </nc>
    <ndxf>
      <font>
        <b/>
        <sz val="12"/>
        <color indexed="10"/>
        <name val="Verdana"/>
        <family val="2"/>
        <scheme val="none"/>
      </font>
      <numFmt numFmtId="21" formatCode="dd\-mmm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I1974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75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14" sId="2" odxf="1" dxf="1">
    <nc r="B1975" t="inlineStr">
      <is>
        <t>SCE Chocolat C3 PALL/34518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5" sId="2" odxf="1" dxf="1">
    <nc r="C1975">
      <v>3408989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6" sId="2" odxf="1" dxf="1">
    <nc r="D1975">
      <v>22000473</v>
    </nc>
    <ndxf>
      <font>
        <sz val="12"/>
        <color rgb="FF000000"/>
        <name val="Verdana"/>
        <family val="2"/>
        <scheme val="none"/>
      </font>
      <numFmt numFmtId="0" formatCode="General"/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7" sId="2" odxf="1" dxf="1">
    <nc r="E1975">
      <v>1500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1975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75" start="0" length="0">
    <dxf>
      <font>
        <b/>
        <sz val="11"/>
        <color auto="1"/>
        <name val="MS Sans Serif"/>
        <family val="2"/>
        <scheme val="none"/>
      </font>
      <numFmt numFmtId="166" formatCode="h&quot; h &quot;mm\ dddd\ dd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18" sId="2" odxf="1" dxf="1">
    <nc r="H1975" t="inlineStr">
      <is>
        <t>PL</t>
      </is>
    </nc>
    <ndxf>
      <font>
        <b/>
        <sz val="12"/>
        <color indexed="10"/>
        <name val="Verdana"/>
        <family val="2"/>
        <scheme val="none"/>
      </font>
      <numFmt numFmtId="21" formatCode="dd\-mmm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I1975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76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19" sId="2" odxf="1" dxf="1">
    <nc r="B1976" t="inlineStr">
      <is>
        <t>SCE Chocolat C3 PALL/34518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0" sId="2" odxf="1" dxf="1">
    <nc r="C1976">
      <v>3418731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1" sId="2" odxf="1" dxf="1">
    <nc r="D1976">
      <v>22000473</v>
    </nc>
    <ndxf>
      <font>
        <sz val="12"/>
        <color rgb="FF000000"/>
        <name val="Verdana"/>
        <family val="2"/>
        <scheme val="none"/>
      </font>
      <numFmt numFmtId="0" formatCode="General"/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2" sId="2" odxf="1" dxf="1">
    <nc r="E1976">
      <v>1000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1976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76" start="0" length="0">
    <dxf>
      <font>
        <b/>
        <sz val="11"/>
        <color auto="1"/>
        <name val="MS Sans Serif"/>
        <family val="2"/>
        <scheme val="none"/>
      </font>
      <numFmt numFmtId="166" formatCode="h&quot; h &quot;mm\ dddd\ dd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23" sId="2" odxf="1" dxf="1">
    <nc r="H1976" t="inlineStr">
      <is>
        <t>VR</t>
      </is>
    </nc>
    <ndxf>
      <font>
        <b/>
        <sz val="12"/>
        <color indexed="10"/>
        <name val="Verdana"/>
        <family val="2"/>
        <scheme val="none"/>
      </font>
      <numFmt numFmtId="21" formatCode="dd\-mmm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I1976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24" sId="2">
    <nc r="G1971">
      <f>IFERROR(IF(ISERROR(SEARCH("dfgg",$B1969)),IF(H1971="",G1969+ROUNDUP(VLOOKUP(D1971,Feuil2!$B$2:$C$252,2,FALSE)*6,0)/6/24,G1969+ROUNDUP(VLOOKUP(D1971,Feuil2!$B$2:$C$252,2,FALSE)*6,0)/6/24+$I$1),G1969+(11/12/24)),"")</f>
    </nc>
  </rcc>
  <rcc rId="6025" sId="2" numFmtId="23">
    <nc r="G1972">
      <f>IFERROR(IF(ISERROR(SEARCH("dfgg",$B1970)),IF(H1972="",G1970+ROUNDUP(VLOOKUP(D1972,Feuil2!$B$2:$C$252,2,FALSE)*6,0)/6/24,G1970+ROUNDUP(VLOOKUP(D1972,Feuil2!$B$2:$C$252,2,FALSE)*6,0)/6/24+$I$1),G1970+(11/12/24)),"")</f>
    </nc>
  </rcc>
  <rrc rId="6026" sId="2" ref="A1973:XFD1973" action="insertRow">
    <undo index="65535" exp="area" ref3D="1" dr="$F$1:$F$1048576" dn="Z_F75A0FC8_0A1B_4DE0_9A32_5143F6752B3E_.wvu.Cols" sId="2"/>
  </rrc>
  <rfmt sheetId="2" sqref="B1973" start="0" length="0">
    <dxf>
      <font>
        <b/>
        <sz val="12"/>
        <color rgb="FFFF0000"/>
        <name val="MS Sans Serif"/>
      </font>
      <numFmt numFmtId="0" formatCode="General"/>
      <fill>
        <patternFill patternType="solid">
          <bgColor theme="4" tint="0.59999389629810485"/>
        </patternFill>
      </fill>
      <alignment horizontal="center" vertical="center" wrapText="1"/>
    </dxf>
  </rfmt>
  <rfmt sheetId="2" sqref="C1973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alignment horizontal="center" vertical="center" wrapText="1"/>
    </dxf>
  </rfmt>
  <rcc rId="6027" sId="2" odxf="1" dxf="1">
    <nc r="D1973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</ndxf>
  </rcc>
  <rfmt sheetId="2" sqref="E1973" start="0" length="0">
    <dxf>
      <fill>
        <patternFill>
          <bgColor theme="4" tint="0.59999389629810485"/>
        </patternFill>
      </fill>
    </dxf>
  </rfmt>
  <rfmt sheetId="2" sqref="F1973" start="0" length="0">
    <dxf>
      <fill>
        <patternFill patternType="solid">
          <bgColor theme="4" tint="0.59999389629810485"/>
        </patternFill>
      </fill>
    </dxf>
  </rfmt>
  <rcc rId="6028" sId="2">
    <nc r="G1973">
      <f>IFERROR(IF(ISERROR(SEARCH("dfgg",$B1972)),IF(H1973="",G1972+ROUNDUP(VLOOKUP(D1973,Feuil2!$B$2:$C$252,2,FALSE)*6,0)/6/24,G1972+ROUNDUP(VLOOKUP(D1973,Feuil2!$B$2:$C$252,2,FALSE)*6,0)/6/24+$I$1),G1972+(11/12/24)),"")</f>
    </nc>
  </rcc>
  <rfmt sheetId="2" sqref="H1973" start="0" length="0">
    <dxf>
      <font>
        <b val="0"/>
        <sz val="12"/>
        <color indexed="10"/>
        <name val="Calibri"/>
        <scheme val="minor"/>
      </font>
      <numFmt numFmtId="0" formatCode="General"/>
    </dxf>
  </rfmt>
  <rcc rId="6029" sId="2">
    <nc r="G1974">
      <f>IFERROR(IF(ISERROR(SEARCH("dfgg",$B1972)),IF(H1974="",G1972+ROUNDUP(VLOOKUP(D1974,Feuil2!$B$2:$C$252,2,FALSE)*6,0)/6/24,G1972+ROUNDUP(VLOOKUP(D1974,Feuil2!$B$2:$C$252,2,FALSE)*6,0)/6/24+$I$1),G1972+(11/12/24)),"")</f>
    </nc>
  </rcc>
  <rcc rId="6030" sId="2">
    <nc r="G1975">
      <f>IFERROR(IF(ISERROR(SEARCH("dfgg",$B1973)),IF(H1975="",G1973+ROUNDUP(VLOOKUP(D1975,Feuil2!$B$2:$C$252,2,FALSE)*6,0)/6/24,G1973+ROUNDUP(VLOOKUP(D1975,Feuil2!$B$2:$C$252,2,FALSE)*6,0)/6/24+$I$1),G1973+(11/12/24)),"")</f>
    </nc>
  </rcc>
  <rcc rId="6031" sId="2">
    <nc r="G1976">
      <f>IFERROR(IF(ISERROR(SEARCH("dfgg",$B1974)),IF(H1976="",G1974+ROUNDUP(VLOOKUP(D1976,Feuil2!$B$2:$C$252,2,FALSE)*6,0)/6/24,G1974+ROUNDUP(VLOOKUP(D1976,Feuil2!$B$2:$C$252,2,FALSE)*6,0)/6/24+$I$1),G1974+(11/12/24)),"")</f>
    </nc>
  </rcc>
  <rcc rId="6032" sId="2">
    <nc r="G1977">
      <f>IFERROR(IF(ISERROR(SEARCH("dfgg",$B1975)),IF(H1977="",G1975+ROUNDUP(VLOOKUP(D1977,Feuil2!$B$2:$C$252,2,FALSE)*6,0)/6/24,G1975+ROUNDUP(VLOOKUP(D1977,Feuil2!$B$2:$C$252,2,FALSE)*6,0)/6/24+$I$1),G1975+(11/12/24)),"")</f>
    </nc>
  </rcc>
  <rrc rId="6033" sId="2" ref="A1977:XFD1977" action="insertRow">
    <undo index="65535" exp="area" ref3D="1" dr="$F$1:$F$1048576" dn="Z_F75A0FC8_0A1B_4DE0_9A32_5143F6752B3E_.wvu.Cols" sId="2"/>
  </rrc>
  <rfmt sheetId="2" sqref="A1977" start="0" length="0">
    <dxf>
      <border outline="0">
        <top/>
      </border>
    </dxf>
  </rfmt>
  <rfmt sheetId="2" sqref="B1977" start="0" length="0">
    <dxf>
      <font>
        <b/>
        <sz val="12"/>
        <name val="MS Sans Serif"/>
      </font>
      <numFmt numFmtId="0" formatCode="General"/>
      <fill>
        <patternFill patternType="solid">
          <bgColor theme="0"/>
        </patternFill>
      </fill>
      <alignment horizontal="center" vertical="center" wrapText="1"/>
      <border outline="0">
        <right/>
        <top/>
      </border>
    </dxf>
  </rfmt>
  <rfmt sheetId="2" sqref="C1977" start="0" length="0">
    <dxf>
      <font>
        <b/>
        <sz val="12"/>
        <name val="Verdana"/>
      </font>
      <fill>
        <patternFill>
          <bgColor theme="0"/>
        </patternFill>
      </fill>
      <alignment horizontal="center" vertical="center"/>
      <border outline="0">
        <left/>
        <right/>
        <top/>
      </border>
    </dxf>
  </rfmt>
  <rfmt sheetId="2" sqref="D1977" start="0" length="0">
    <dxf>
      <font>
        <b/>
        <sz val="26"/>
        <color rgb="FF000000"/>
        <name val="MS Sans Serif"/>
      </font>
      <fill>
        <patternFill>
          <bgColor theme="0"/>
        </patternFill>
      </fill>
      <alignment wrapText="0"/>
      <border outline="0">
        <left/>
        <right/>
        <top/>
      </border>
    </dxf>
  </rfmt>
  <rfmt sheetId="2" sqref="E1977" start="0" length="0">
    <dxf>
      <font>
        <sz val="12"/>
        <color rgb="FF000000"/>
        <name val="MS Sans Serif"/>
      </font>
      <fill>
        <patternFill>
          <bgColor theme="0"/>
        </patternFill>
      </fill>
      <alignment wrapText="0"/>
      <border outline="0">
        <left/>
        <right/>
        <top/>
      </border>
    </dxf>
  </rfmt>
  <rfmt sheetId="2" sqref="F1977" start="0" length="0">
    <dxf>
      <font>
        <sz val="12"/>
        <color indexed="10"/>
        <name val="MS Sans Serif"/>
        <scheme val="minor"/>
      </font>
      <numFmt numFmtId="0" formatCode="General"/>
      <fill>
        <patternFill patternType="solid">
          <bgColor theme="0"/>
        </patternFill>
      </fill>
      <alignment wrapText="0"/>
      <border outline="0">
        <left/>
        <top/>
      </border>
    </dxf>
  </rfmt>
  <rfmt sheetId="2" sqref="G1977" start="0" length="0">
    <dxf>
      <font>
        <b val="0"/>
        <sz val="12"/>
        <name val="MS Sans Serif"/>
      </font>
      <fill>
        <patternFill patternType="solid">
          <bgColor indexed="13"/>
        </patternFill>
      </fill>
      <border outline="0">
        <top/>
      </border>
    </dxf>
  </rfmt>
  <rfmt sheetId="2" sqref="H1977" start="0" length="0">
    <dxf>
      <border outline="0">
        <top/>
      </border>
    </dxf>
  </rfmt>
  <rcc rId="6034" sId="2">
    <nc r="D1977" t="inlineStr">
      <is>
        <t>MERCREDI</t>
      </is>
    </nc>
  </rcc>
  <rfmt sheetId="2" sqref="A1979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35" sId="2" odxf="1" dxf="1">
    <nc r="B1979" t="inlineStr">
      <is>
        <t>A/SCE Chocolat C3 PALL/0278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6" sId="2" odxf="1" dxf="1">
    <nc r="C1979">
      <v>3432432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7" sId="2" odxf="1" dxf="1">
    <nc r="D1979">
      <v>22000049</v>
    </nc>
    <ndxf>
      <font>
        <sz val="12"/>
        <color rgb="FF000000"/>
        <name val="Verdana"/>
        <family val="2"/>
        <scheme val="none"/>
      </font>
      <numFmt numFmtId="0" formatCode="General"/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8" sId="2" odxf="1" dxf="1">
    <nc r="E1979">
      <v>1500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1979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79" start="0" length="0">
    <dxf>
      <font>
        <b/>
        <sz val="11"/>
        <color auto="1"/>
        <name val="MS Sans Serif"/>
        <family val="2"/>
        <scheme val="none"/>
      </font>
      <numFmt numFmtId="166" formatCode="h&quot; h &quot;mm\ dddd\ dd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39" sId="2" odxf="1" dxf="1">
    <nc r="H1979" t="inlineStr">
      <is>
        <t>PL</t>
      </is>
    </nc>
    <ndxf>
      <font>
        <b/>
        <sz val="12"/>
        <color indexed="10"/>
        <name val="Verdana"/>
        <family val="2"/>
        <scheme val="none"/>
      </font>
      <numFmt numFmtId="21" formatCode="dd\-mmm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I1979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80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80" start="0" length="0">
    <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C1980" start="0" length="0">
    <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40" sId="2" odxf="1" dxf="1">
    <nc r="D1980">
      <v>0</v>
    </nc>
    <ndxf>
      <font>
        <sz val="12"/>
        <color rgb="FF000000"/>
        <name val="Verdana"/>
        <family val="2"/>
        <scheme val="none"/>
      </font>
      <numFmt numFmtId="0" formatCode="General"/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E1980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1980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80" start="0" length="0">
    <dxf>
      <font>
        <b/>
        <sz val="11"/>
        <color auto="1"/>
        <name val="MS Sans Serif"/>
        <family val="2"/>
        <scheme val="none"/>
      </font>
      <numFmt numFmtId="166" formatCode="h&quot; h &quot;mm\ dddd\ dd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80" start="0" length="0">
    <dxf>
      <font>
        <b/>
        <sz val="12"/>
        <color indexed="10"/>
        <name val="Verdana"/>
        <family val="2"/>
        <scheme val="none"/>
      </font>
      <numFmt numFmtId="21" formatCode="dd\-mmm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80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41" sId="2">
    <nc r="K1980">
      <f>D1980*1</f>
    </nc>
  </rcc>
  <rfmt sheetId="2" sqref="A1981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42" sId="2" odxf="1" dxf="1">
    <nc r="B1981" t="inlineStr">
      <is>
        <t>SCE Chocolat C10 PALL/0389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3" sId="2" odxf="1" dxf="1">
    <nc r="C1981">
      <v>3452052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4" sId="2" odxf="1" dxf="1">
    <nc r="D1981">
      <v>22000651</v>
    </nc>
    <ndxf>
      <font>
        <sz val="12"/>
        <color rgb="FF000000"/>
        <name val="Verdana"/>
        <family val="2"/>
        <scheme val="none"/>
      </font>
      <numFmt numFmtId="0" formatCode="General"/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5" sId="2" odxf="1" dxf="1">
    <nc r="E1981">
      <v>1600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1981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81" start="0" length="0">
    <dxf>
      <font>
        <b/>
        <sz val="11"/>
        <color auto="1"/>
        <name val="MS Sans Serif"/>
        <family val="2"/>
        <scheme val="none"/>
      </font>
      <numFmt numFmtId="166" formatCode="h&quot; h &quot;mm\ dddd\ dd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46" sId="2" odxf="1" dxf="1">
    <nc r="H1981" t="inlineStr">
      <is>
        <t>1000 PL et 600DSR</t>
      </is>
    </nc>
    <ndxf>
      <font>
        <b/>
        <sz val="12"/>
        <color indexed="10"/>
        <name val="Verdana"/>
        <family val="2"/>
        <scheme val="none"/>
      </font>
      <numFmt numFmtId="21" formatCode="dd\-mmm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I1981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82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47" sId="2" odxf="1" dxf="1">
    <nc r="B1982" t="inlineStr">
      <is>
        <t>SCE Chocolat C3 FUT /34518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8" sId="2" odxf="1" dxf="1">
    <nc r="C1982">
      <v>3397050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9" sId="2" odxf="1" dxf="1">
    <nc r="D1982">
      <v>22000522</v>
    </nc>
    <ndxf>
      <font>
        <sz val="12"/>
        <color rgb="FF000000"/>
        <name val="Verdana"/>
        <family val="2"/>
        <scheme val="none"/>
      </font>
      <numFmt numFmtId="0" formatCode="General"/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0" sId="2" odxf="1" dxf="1">
    <nc r="E1982">
      <v>800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1982" start="0" length="0">
    <dxf>
      <font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82" start="0" length="0">
    <dxf>
      <font>
        <b/>
        <sz val="11"/>
        <color auto="1"/>
        <name val="MS Sans Serif"/>
        <family val="2"/>
        <scheme val="none"/>
      </font>
      <numFmt numFmtId="166" formatCode="h&quot; h &quot;mm\ dddd\ dd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51" sId="2" odxf="1" dxf="1">
    <nc r="H1982" t="inlineStr">
      <is>
        <t>DSR</t>
      </is>
    </nc>
    <ndxf>
      <font>
        <b/>
        <sz val="12"/>
        <color indexed="10"/>
        <name val="Verdana"/>
        <family val="2"/>
        <scheme val="none"/>
      </font>
      <numFmt numFmtId="21" formatCode="dd\-mmm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I1982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6052" sId="2" ref="A1980:XFD1980" action="deleteRow">
    <undo index="65535" exp="area" ref3D="1" dr="$F$1:$F$1048576" dn="Z_F75A0FC8_0A1B_4DE0_9A32_5143F6752B3E_.wvu.Cols" sId="2"/>
    <rfmt sheetId="2" xfDxf="1" sqref="A1980:XFD1980" start="0" length="0">
      <dxf>
        <alignment horizontal="center" vertical="center"/>
      </dxf>
    </rfmt>
    <rfmt sheetId="2" sqref="A198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980" start="0" length="0">
      <dxf>
        <font>
          <sz val="12"/>
          <color auto="1"/>
          <name val="Verdana"/>
          <family val="2"/>
          <scheme val="none"/>
        </font>
        <numFmt numFmtId="30" formatCode="@"/>
        <alignment horizontal="general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980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theme="7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D1980">
        <v>0</v>
      </nc>
      <n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980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980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980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980" start="0" length="0">
      <dxf>
        <font>
          <b/>
          <sz val="12"/>
          <color indexed="10"/>
          <name val="Verdana"/>
          <family val="2"/>
          <scheme val="none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80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80" start="0" length="0">
      <dxf>
        <numFmt numFmtId="167" formatCode="dd\.mm\.yyyy;@"/>
      </dxf>
    </rfmt>
    <rcc rId="0" sId="2">
      <nc r="K1980">
        <f>D1980*1</f>
      </nc>
    </rcc>
  </rrc>
  <rcc rId="6053" sId="2">
    <nc r="D1953" t="inlineStr">
      <is>
        <t>LUNDI</t>
      </is>
    </nc>
  </rcc>
  <rcc rId="6054" sId="2">
    <nc r="D1964" t="inlineStr">
      <is>
        <t>MARDI</t>
      </is>
    </nc>
  </rcc>
  <rcc rId="6055" sId="2" numFmtId="23">
    <nc r="G1964">
      <v>43732.208333333336</v>
    </nc>
  </rcc>
  <rcc rId="6056" sId="2">
    <nc r="G1979">
      <f>IFERROR(IF(ISERROR(SEARCH("dfgg",$B1976)),IF(H1979="",G1976+ROUNDUP(VLOOKUP(D1979,Feuil2!$B$2:$C$252,2,FALSE)*6,0)/6/24,G1976+ROUNDUP(VLOOKUP(D1979,Feuil2!$B$2:$C$252,2,FALSE)*6,0)/6/24+$I$1),G1976+(11/12/24)),"")</f>
    </nc>
  </rcc>
  <rcc rId="6057" sId="2">
    <nc r="G1980">
      <f>IFERROR(IF(ISERROR(SEARCH("dfgg",$B1977)),IF(H1980="",G1977+ROUNDUP(VLOOKUP(D1980,Feuil2!$B$2:$C$252,2,FALSE)*6,0)/6/24,G1977+ROUNDUP(VLOOKUP(D1980,Feuil2!$B$2:$C$252,2,FALSE)*6,0)/6/24+$I$1),G1977+(11/12/24)),"")</f>
    </nc>
  </rcc>
  <rcc rId="6058" sId="2">
    <nc r="G1981">
      <f>IFERROR(IF(ISERROR(SEARCH("dfgg",$B1978)),IF(H1981="",G1978+ROUNDUP(VLOOKUP(D1981,Feuil2!$B$2:$C$252,2,FALSE)*6,0)/6/24,G1978+ROUNDUP(VLOOKUP(D1981,Feuil2!$B$2:$C$252,2,FALSE)*6,0)/6/24+$I$1),G1978+(11/12/24)),"")</f>
    </nc>
  </rcc>
  <rcv guid="{A4812406-2100-4335-8B92-771D5826C943}" action="delete"/>
  <rdn rId="0" localSheetId="2" customView="1" name="Z_A4812406_2100_4335_8B92_771D5826C943_.wvu.PrintArea" hidden="1" oldHidden="1">
    <formula>PHS!$A$1067:$L$1120</formula>
    <oldFormula>PHS!$A$1067:$L$1120</oldFormula>
  </rdn>
  <rdn rId="0" localSheetId="2" customView="1" name="Z_A4812406_2100_4335_8B92_771D5826C943_.wvu.PrintTitles" hidden="1" oldHidden="1">
    <formula>PHS!$1:$1</formula>
    <oldFormula>PHS!$1:$1</oldFormula>
  </rdn>
  <rdn rId="0" localSheetId="2" customView="1" name="Z_A4812406_2100_4335_8B92_771D5826C943_.wvu.Rows" hidden="1" oldHidden="1">
    <formula>PHS!$2:$1005</formula>
    <oldFormula>PHS!$2:$1005</oldFormula>
  </rdn>
  <rdn rId="0" localSheetId="3" customView="1" name="Z_A4812406_2100_4335_8B92_771D5826C943_.wvu.FilterData" hidden="1" oldHidden="1">
    <formula>Feuil2!$B$1:$C$211</formula>
    <oldFormula>Feuil2!$B$1:$C$211</oldFormula>
  </rdn>
  <rcv guid="{A4812406-2100-4335-8B92-771D5826C943}" action="add"/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Feuil2!$B$1:$C$211</formula>
    <oldFormula>Feuil2!$B$1:$C$211</oldFormula>
  </rdn>
  <rcv guid="{F75A0FC8-0A1B-4DE0-9A32-5143F6752B3E}" action="add"/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CCB14D7-39B9-453A-BF20-39B53EFE65BB}" action="delete"/>
  <rdn rId="0" localSheetId="2" customView="1" name="Z_5CCB14D7_39B9_453A_BF20_39B53EFE65BB_.wvu.PrintArea" hidden="1" oldHidden="1">
    <formula>PHS!$A$1521:$I$1557</formula>
    <oldFormula>PHS!$A$1521:$I$1557</oldFormula>
  </rdn>
  <rdn rId="0" localSheetId="2" customView="1" name="Z_5CCB14D7_39B9_453A_BF20_39B53EFE65BB_.wvu.PrintTitles" hidden="1" oldHidden="1">
    <formula>PHS!$1:$1</formula>
    <oldFormula>PHS!$1:$1</oldFormula>
  </rdn>
  <rdn rId="0" localSheetId="3" customView="1" name="Z_5CCB14D7_39B9_453A_BF20_39B53EFE65BB_.wvu.FilterData" hidden="1" oldHidden="1">
    <formula>Feuil2!$B$1:$C$211</formula>
    <oldFormula>Feuil2!$B$1:$C$211</oldFormula>
  </rdn>
  <rcv guid="{5CCB14D7-39B9-453A-BF20-39B53EFE65BB}" action="add"/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1" sId="2" odxf="1" dxf="1">
    <oc r="G1955">
      <f>IFERROR(IF(ISERROR(SEARCH("dfgg",$B1954)),IF(H1955="",G1954+ROUNDUP(VLOOKUP(D1955,Feuil2!$B$2:$C$252,2,FALSE)*6,0)/6/24,G1954+ROUNDUP(VLOOKUP(D1955,Feuil2!$B$2:$C$252,2,FALSE)*6,0)/6/24+$I$1),G1954+(11/12/24)),"")</f>
    </oc>
    <nc r="G1955">
      <f>IFERROR(IF(ISERROR(SEARCH("dfgg",$B1954)),IF(H1955="",G1954+ROUNDUP(VLOOKUP(D1955,Feuil2!$B$2:$C$252,2,FALSE)*6,0)/6/24,G1954+ROUNDUP(VLOOKUP(D1955,Feuil2!$B$2:$C$252,2,FALSE)*6,0)/6/24+$I$1),G1954+(11/12/24)),"")</f>
    </nc>
    <odxf>
      <font>
        <sz val="11"/>
        <name val="MS Sans Serif"/>
      </font>
    </odxf>
    <ndxf>
      <font>
        <sz val="11"/>
        <name val="MS Sans Serif"/>
      </font>
    </ndxf>
  </rcc>
  <rcc rId="6072" sId="2" odxf="1" dxf="1">
    <oc r="G1956">
      <f>IFERROR(IF(ISERROR(SEARCH("dfgg",$B1955)),IF(H1956="",G1955+ROUNDUP(VLOOKUP(D1956,Feuil2!$B$2:$C$252,2,FALSE)*6,0)/6/24,G1955+ROUNDUP(VLOOKUP(D1956,Feuil2!$B$2:$C$252,2,FALSE)*6,0)/6/24+$I$1),G1955+(11/12/24)),"")</f>
    </oc>
    <nc r="G1956">
      <f>IFERROR(IF(ISERROR(SEARCH("dfgg",$B1955)),IF(H1956="",G1955+ROUNDUP(VLOOKUP(D1956,Feuil2!$B$2:$C$252,2,FALSE)*6,0)/6/24,G1955+ROUNDUP(VLOOKUP(D1956,Feuil2!$B$2:$C$252,2,FALSE)*6,0)/6/24+$I$1),G1955+(11/12/24)),"")</f>
    </nc>
    <odxf>
      <font>
        <sz val="11"/>
        <name val="MS Sans Serif"/>
      </font>
    </odxf>
    <ndxf>
      <font>
        <sz val="11"/>
        <name val="MS Sans Serif"/>
      </font>
    </ndxf>
  </rcc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CCB14D7-39B9-453A-BF20-39B53EFE65BB}" action="delete"/>
  <rdn rId="0" localSheetId="2" customView="1" name="Z_5CCB14D7_39B9_453A_BF20_39B53EFE65BB_.wvu.PrintArea" hidden="1" oldHidden="1">
    <formula>PHS!$A$1521:$I$1557</formula>
    <oldFormula>PHS!$A$1521:$I$1557</oldFormula>
  </rdn>
  <rdn rId="0" localSheetId="2" customView="1" name="Z_5CCB14D7_39B9_453A_BF20_39B53EFE65BB_.wvu.PrintTitles" hidden="1" oldHidden="1">
    <formula>PHS!$1:$1</formula>
    <oldFormula>PHS!$1:$1</oldFormula>
  </rdn>
  <rdn rId="0" localSheetId="3" customView="1" name="Z_5CCB14D7_39B9_453A_BF20_39B53EFE65BB_.wvu.FilterData" hidden="1" oldHidden="1">
    <formula>Feuil2!$B$1:$C$218</formula>
    <oldFormula>Feuil2!$B$1:$C$211</oldFormula>
  </rdn>
  <rcv guid="{5CCB14D7-39B9-453A-BF20-39B53EFE65BB}" action="add"/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CCB14D7-39B9-453A-BF20-39B53EFE65BB}" action="delete"/>
  <rdn rId="0" localSheetId="2" customView="1" name="Z_5CCB14D7_39B9_453A_BF20_39B53EFE65BB_.wvu.PrintArea" hidden="1" oldHidden="1">
    <formula>PHS!$A$1521:$I$1557</formula>
    <oldFormula>PHS!$A$1521:$I$1557</oldFormula>
  </rdn>
  <rdn rId="0" localSheetId="2" customView="1" name="Z_5CCB14D7_39B9_453A_BF20_39B53EFE65BB_.wvu.PrintTitles" hidden="1" oldHidden="1">
    <formula>PHS!$1:$1</formula>
    <oldFormula>PHS!$1:$1</oldFormula>
  </rdn>
  <rdn rId="0" localSheetId="3" customView="1" name="Z_5CCB14D7_39B9_453A_BF20_39B53EFE65BB_.wvu.FilterData" hidden="1" oldHidden="1">
    <formula>Feuil2!$B$1:$C$218</formula>
    <oldFormula>Feuil2!$B$1:$C$218</oldFormula>
  </rdn>
  <rcv guid="{5CCB14D7-39B9-453A-BF20-39B53EFE65BB}" action="add"/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079" sId="2" ref="A1963:XFD1964" action="insertRow">
    <undo index="65535" exp="area" ref3D="1" dr="$F$1:$F$1048576" dn="Z_F75A0FC8_0A1B_4DE0_9A32_5143F6752B3E_.wvu.Cols" sId="2"/>
  </rrc>
  <rm rId="6080" sheetId="2" source="A1955:XFD1956" destination="A1963:XFD1964" sourceSheetId="2">
    <rfmt sheetId="2" xfDxf="1" sqref="A1963:XFD1963" start="0" length="0">
      <dxf>
        <alignment horizontal="center" vertical="center"/>
      </dxf>
    </rfmt>
    <rfmt sheetId="2" xfDxf="1" sqref="A1964:XFD1964" start="0" length="0">
      <dxf>
        <alignment horizontal="center" vertical="center"/>
      </dxf>
    </rfmt>
    <rfmt sheetId="2" sqref="A1963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963" start="0" length="0">
      <dxf>
        <font>
          <b/>
          <sz val="12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963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1963" start="0" length="0">
      <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1963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963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963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963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63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63" start="0" length="0">
      <dxf>
        <numFmt numFmtId="167" formatCode="dd\.mm\.yyyy;@"/>
      </dxf>
    </rfmt>
    <rfmt sheetId="2" sqref="A1964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964" start="0" length="0">
      <dxf>
        <font>
          <b/>
          <sz val="12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964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1964" start="0" length="0">
      <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1964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964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964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964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6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64" start="0" length="0">
      <dxf>
        <numFmt numFmtId="167" formatCode="dd\.mm\.yyyy;@"/>
      </dxf>
    </rfmt>
  </rm>
  <rrc rId="6081" sId="2" ref="A1955:XFD1955" action="deleteRow">
    <undo index="65535" exp="area" ref3D="1" dr="$F$1:$F$1048576" dn="Z_F75A0FC8_0A1B_4DE0_9A32_5143F6752B3E_.wvu.Cols" sId="2"/>
    <rfmt sheetId="2" xfDxf="1" sqref="A1955:XFD1955" start="0" length="0">
      <dxf>
        <alignment horizontal="center" vertical="center"/>
      </dxf>
    </rfmt>
    <rfmt sheetId="2" sqref="A1955" start="0" length="0">
      <dxf>
        <alignment horizontal="general" vertical="bottom"/>
      </dxf>
    </rfmt>
    <rfmt sheetId="2" sqref="B1955" start="0" length="0">
      <dxf>
        <font>
          <sz val="10"/>
          <color auto="1"/>
          <name val="MS Sans Serif"/>
          <family val="2"/>
          <scheme val="none"/>
        </font>
      </dxf>
    </rfmt>
    <rfmt sheetId="2" sqref="C1955" start="0" length="0">
      <dxf>
        <alignment horizontal="general" vertical="bottom"/>
      </dxf>
    </rfmt>
    <rfmt sheetId="2" sqref="D1955" start="0" length="0">
      <dxf>
        <alignment horizontal="general" vertical="bottom"/>
      </dxf>
    </rfmt>
    <rfmt sheetId="2" sqref="E1955" start="0" length="0">
      <dxf>
        <font>
          <sz val="10"/>
          <color auto="1"/>
          <name val="MS Sans Serif"/>
          <family val="2"/>
          <scheme val="none"/>
        </font>
      </dxf>
    </rfmt>
    <rfmt sheetId="2" sqref="F1955" start="0" length="0">
      <dxf>
        <font>
          <sz val="10"/>
          <color auto="1"/>
          <name val="MS Sans Serif"/>
          <family val="2"/>
          <scheme val="none"/>
        </font>
      </dxf>
    </rfmt>
    <rfmt sheetId="2" sqref="G1955" start="0" length="0">
      <dxf>
        <font>
          <sz val="10"/>
          <color auto="1"/>
          <name val="MS Sans Serif"/>
          <family val="2"/>
          <scheme val="none"/>
        </font>
      </dxf>
    </rfmt>
    <rfmt sheetId="2" sqref="H1955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955" start="0" length="0">
      <dxf>
        <numFmt numFmtId="167" formatCode="dd\.mm\.yyyy;@"/>
      </dxf>
    </rfmt>
  </rrc>
  <rrc rId="6082" sId="2" ref="A1955:XFD1955" action="deleteRow">
    <undo index="65535" exp="area" ref3D="1" dr="$F$1:$F$1048576" dn="Z_F75A0FC8_0A1B_4DE0_9A32_5143F6752B3E_.wvu.Cols" sId="2"/>
    <rfmt sheetId="2" xfDxf="1" sqref="A1955:XFD1955" start="0" length="0">
      <dxf>
        <alignment horizontal="center" vertical="center"/>
      </dxf>
    </rfmt>
    <rfmt sheetId="2" sqref="A1955" start="0" length="0">
      <dxf>
        <alignment horizontal="general" vertical="bottom"/>
      </dxf>
    </rfmt>
    <rfmt sheetId="2" sqref="B1955" start="0" length="0">
      <dxf>
        <font>
          <sz val="10"/>
          <color auto="1"/>
          <name val="MS Sans Serif"/>
          <family val="2"/>
          <scheme val="none"/>
        </font>
      </dxf>
    </rfmt>
    <rfmt sheetId="2" sqref="C1955" start="0" length="0">
      <dxf>
        <alignment horizontal="general" vertical="bottom"/>
      </dxf>
    </rfmt>
    <rfmt sheetId="2" sqref="D1955" start="0" length="0">
      <dxf>
        <alignment horizontal="general" vertical="bottom"/>
      </dxf>
    </rfmt>
    <rfmt sheetId="2" sqref="E1955" start="0" length="0">
      <dxf>
        <font>
          <sz val="10"/>
          <color auto="1"/>
          <name val="MS Sans Serif"/>
          <family val="2"/>
          <scheme val="none"/>
        </font>
      </dxf>
    </rfmt>
    <rfmt sheetId="2" sqref="F1955" start="0" length="0">
      <dxf>
        <font>
          <sz val="10"/>
          <color auto="1"/>
          <name val="MS Sans Serif"/>
          <family val="2"/>
          <scheme val="none"/>
        </font>
      </dxf>
    </rfmt>
    <rfmt sheetId="2" sqref="G1955" start="0" length="0">
      <dxf>
        <font>
          <sz val="10"/>
          <color auto="1"/>
          <name val="MS Sans Serif"/>
          <family val="2"/>
          <scheme val="none"/>
        </font>
      </dxf>
    </rfmt>
    <rfmt sheetId="2" sqref="H1955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955" start="0" length="0">
      <dxf>
        <numFmt numFmtId="167" formatCode="dd\.mm\.yyyy;@"/>
      </dxf>
    </rfmt>
  </rrc>
  <rcc rId="6083" sId="2" odxf="1" dxf="1">
    <oc r="G1955">
      <f>IFERROR(IF(ISERROR(SEARCH("dfgg",$B1962)),IF(H1955="",G1962+ROUNDUP(VLOOKUP(D1955,Feuil2!$B$2:$C$252,2,FALSE)*6,0)/6/24,G1962+ROUNDUP(VLOOKUP(D1955,Feuil2!$B$2:$C$252,2,FALSE)*6,0)/6/24+$I$1),G1962+(11/12/24)),"")</f>
    </oc>
    <nc r="G1955">
      <f>IFERROR(IF(ISERROR(SEARCH("dfgg",$B1954)),IF(H1955="",G1954+ROUNDUP(VLOOKUP(D1955,Feuil2!$B$2:$C$252,2,FALSE)*6,0)/6/24,G1954+ROUNDUP(VLOOKUP(D1955,Feuil2!$B$2:$C$252,2,FALSE)*6,0)/6/24+$I$1),G1954+(11/12/24)),"")</f>
    </nc>
    <odxf>
      <font>
        <sz val="11"/>
        <name val="MS Sans Serif"/>
      </font>
    </odxf>
    <ndxf>
      <font>
        <sz val="11"/>
        <name val="MS Sans Serif"/>
      </font>
    </ndxf>
  </rcc>
  <rfmt sheetId="2" sqref="G1956" start="0" length="0">
    <dxf>
      <font>
        <sz val="11"/>
        <name val="MS Sans Serif"/>
      </font>
    </dxf>
  </rfmt>
  <rfmt sheetId="2" sqref="G1957" start="0" length="0">
    <dxf>
      <font>
        <sz val="11"/>
        <name val="MS Sans Serif"/>
      </font>
    </dxf>
  </rfmt>
  <rfmt sheetId="2" sqref="G1958" start="0" length="0">
    <dxf>
      <font>
        <sz val="11"/>
        <name val="MS Sans Serif"/>
      </font>
    </dxf>
  </rfmt>
  <rfmt sheetId="2" sqref="G1959" start="0" length="0">
    <dxf>
      <font>
        <sz val="11"/>
        <name val="MS Sans Serif"/>
      </font>
    </dxf>
  </rfmt>
  <rrc rId="6084" sId="2" ref="A1960:XFD1961" action="insertRow">
    <undo index="65535" exp="area" ref3D="1" dr="$F$1:$F$1048576" dn="Z_F75A0FC8_0A1B_4DE0_9A32_5143F6752B3E_.wvu.Cols" sId="2"/>
  </rrc>
  <rm rId="6085" sheetId="2" source="A1969:XFD1970" destination="A1960:XFD1961" sourceSheetId="2">
    <rfmt sheetId="2" xfDxf="1" sqref="A1960:XFD1960" start="0" length="0">
      <dxf>
        <alignment horizontal="center" vertical="center"/>
      </dxf>
    </rfmt>
    <rfmt sheetId="2" xfDxf="1" sqref="A1961:XFD1961" start="0" length="0">
      <dxf>
        <alignment horizontal="center" vertical="center"/>
      </dxf>
    </rfmt>
    <rfmt sheetId="2" sqref="A196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960" start="0" length="0">
      <dxf>
        <font>
          <sz val="12"/>
          <color auto="1"/>
          <name val="Verdana"/>
          <family val="2"/>
          <scheme val="none"/>
        </font>
        <numFmt numFmtId="30" formatCode="@"/>
        <alignment horizontal="general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960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theme="7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1960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1960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960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960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960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60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60" start="0" length="0">
      <dxf>
        <numFmt numFmtId="167" formatCode="dd\.mm\.yyyy;@"/>
      </dxf>
    </rfmt>
    <rfmt sheetId="2" sqref="A196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961" start="0" length="0">
      <dxf>
        <font>
          <sz val="12"/>
          <color auto="1"/>
          <name val="Verdana"/>
          <family val="2"/>
          <scheme val="none"/>
        </font>
        <numFmt numFmtId="30" formatCode="@"/>
        <alignment horizontal="general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961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theme="7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1961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1961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961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961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961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61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61" start="0" length="0">
      <dxf>
        <numFmt numFmtId="167" formatCode="dd\.mm\.yyyy;@"/>
      </dxf>
    </rfmt>
  </rm>
  <rrc rId="6086" sId="2" ref="A1969:XFD1969" action="deleteRow">
    <undo index="65535" exp="area" ref3D="1" dr="$F$1:$F$1048576" dn="Z_F75A0FC8_0A1B_4DE0_9A32_5143F6752B3E_.wvu.Cols" sId="2"/>
    <rfmt sheetId="2" xfDxf="1" sqref="A1969:XFD1969" start="0" length="0">
      <dxf>
        <alignment horizontal="center" vertical="center"/>
      </dxf>
    </rfmt>
    <rfmt sheetId="2" sqref="A1969" start="0" length="0">
      <dxf>
        <alignment horizontal="general" vertical="bottom"/>
      </dxf>
    </rfmt>
    <rfmt sheetId="2" sqref="B1969" start="0" length="0">
      <dxf>
        <font>
          <sz val="10"/>
          <color auto="1"/>
          <name val="MS Sans Serif"/>
          <family val="2"/>
          <scheme val="none"/>
        </font>
      </dxf>
    </rfmt>
    <rfmt sheetId="2" sqref="C1969" start="0" length="0">
      <dxf>
        <alignment horizontal="general" vertical="bottom"/>
      </dxf>
    </rfmt>
    <rfmt sheetId="2" sqref="D1969" start="0" length="0">
      <dxf>
        <alignment horizontal="general" vertical="bottom"/>
      </dxf>
    </rfmt>
    <rfmt sheetId="2" sqref="E1969" start="0" length="0">
      <dxf>
        <font>
          <sz val="10"/>
          <color auto="1"/>
          <name val="MS Sans Serif"/>
          <family val="2"/>
          <scheme val="none"/>
        </font>
      </dxf>
    </rfmt>
    <rfmt sheetId="2" sqref="F1969" start="0" length="0">
      <dxf>
        <font>
          <sz val="10"/>
          <color auto="1"/>
          <name val="MS Sans Serif"/>
          <family val="2"/>
          <scheme val="none"/>
        </font>
      </dxf>
    </rfmt>
    <rfmt sheetId="2" sqref="G1969" start="0" length="0">
      <dxf>
        <font>
          <sz val="10"/>
          <color auto="1"/>
          <name val="MS Sans Serif"/>
          <family val="2"/>
          <scheme val="none"/>
        </font>
      </dxf>
    </rfmt>
    <rfmt sheetId="2" sqref="H196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969" start="0" length="0">
      <dxf>
        <numFmt numFmtId="167" formatCode="dd\.mm\.yyyy;@"/>
      </dxf>
    </rfmt>
  </rrc>
  <rrc rId="6087" sId="2" ref="A1969:XFD1969" action="deleteRow">
    <undo index="65535" exp="area" ref3D="1" dr="$F$1:$F$1048576" dn="Z_F75A0FC8_0A1B_4DE0_9A32_5143F6752B3E_.wvu.Cols" sId="2"/>
    <rfmt sheetId="2" xfDxf="1" sqref="A1969:XFD1969" start="0" length="0">
      <dxf>
        <alignment horizontal="center" vertical="center"/>
      </dxf>
    </rfmt>
    <rfmt sheetId="2" sqref="A1969" start="0" length="0">
      <dxf>
        <alignment horizontal="general" vertical="bottom"/>
      </dxf>
    </rfmt>
    <rfmt sheetId="2" sqref="B1969" start="0" length="0">
      <dxf>
        <font>
          <sz val="10"/>
          <color auto="1"/>
          <name val="MS Sans Serif"/>
          <family val="2"/>
          <scheme val="none"/>
        </font>
      </dxf>
    </rfmt>
    <rfmt sheetId="2" sqref="C1969" start="0" length="0">
      <dxf>
        <alignment horizontal="general" vertical="bottom"/>
      </dxf>
    </rfmt>
    <rfmt sheetId="2" sqref="D1969" start="0" length="0">
      <dxf>
        <alignment horizontal="general" vertical="bottom"/>
      </dxf>
    </rfmt>
    <rfmt sheetId="2" sqref="E1969" start="0" length="0">
      <dxf>
        <font>
          <sz val="10"/>
          <color auto="1"/>
          <name val="MS Sans Serif"/>
          <family val="2"/>
          <scheme val="none"/>
        </font>
      </dxf>
    </rfmt>
    <rfmt sheetId="2" sqref="F1969" start="0" length="0">
      <dxf>
        <font>
          <sz val="10"/>
          <color auto="1"/>
          <name val="MS Sans Serif"/>
          <family val="2"/>
          <scheme val="none"/>
        </font>
      </dxf>
    </rfmt>
    <rfmt sheetId="2" sqref="G1969" start="0" length="0">
      <dxf>
        <font>
          <sz val="10"/>
          <color auto="1"/>
          <name val="MS Sans Serif"/>
          <family val="2"/>
          <scheme val="none"/>
        </font>
      </dxf>
    </rfmt>
    <rfmt sheetId="2" sqref="H196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969" start="0" length="0">
      <dxf>
        <numFmt numFmtId="167" formatCode="dd\.mm\.yyyy;@"/>
      </dxf>
    </rfmt>
  </rrc>
  <rfmt sheetId="2" sqref="G1960" start="0" length="0">
    <dxf>
      <font>
        <sz val="11"/>
        <name val="MS Sans Serif"/>
      </font>
    </dxf>
  </rfmt>
  <rfmt sheetId="2" sqref="G1961" start="0" length="0">
    <dxf>
      <font>
        <sz val="11"/>
        <name val="MS Sans Serif"/>
      </font>
    </dxf>
  </rfmt>
  <rrc rId="6088" sId="2" ref="A1960:XFD1960" action="insertRow">
    <undo index="65535" exp="area" ref3D="1" dr="$F$1:$F$1048576" dn="Z_F75A0FC8_0A1B_4DE0_9A32_5143F6752B3E_.wvu.Cols" sId="2"/>
  </rrc>
  <rfmt sheetId="2" sqref="B1960" start="0" length="0">
    <dxf>
      <font>
        <b/>
        <sz val="12"/>
        <color rgb="FFFF0000"/>
        <name val="MS Sans Serif"/>
      </font>
      <numFmt numFmtId="0" formatCode="General"/>
      <fill>
        <patternFill patternType="solid">
          <bgColor theme="4" tint="0.59999389629810485"/>
        </patternFill>
      </fill>
      <alignment horizontal="center" vertical="center" wrapText="1"/>
    </dxf>
  </rfmt>
  <rfmt sheetId="2" sqref="C1960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alignment horizontal="center" vertical="center" wrapText="1"/>
    </dxf>
  </rfmt>
  <rcc rId="6089" sId="2" odxf="1" dxf="1">
    <nc r="D1960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</ndxf>
  </rcc>
  <rfmt sheetId="2" sqref="E1960" start="0" length="0">
    <dxf>
      <fill>
        <patternFill>
          <bgColor theme="4" tint="0.59999389629810485"/>
        </patternFill>
      </fill>
    </dxf>
  </rfmt>
  <rfmt sheetId="2" sqref="F1960" start="0" length="0">
    <dxf>
      <fill>
        <patternFill patternType="solid">
          <bgColor theme="4" tint="0.59999389629810485"/>
        </patternFill>
      </fill>
    </dxf>
  </rfmt>
  <rfmt sheetId="2" sqref="G1960" start="0" length="0">
    <dxf>
      <font>
        <sz val="11"/>
        <name val="MS Sans Serif"/>
      </font>
    </dxf>
  </rfmt>
  <rfmt sheetId="2" sqref="H1960" start="0" length="0">
    <dxf>
      <numFmt numFmtId="0" formatCode="General"/>
    </dxf>
  </rfmt>
  <rrc rId="6090" sId="2" ref="A1955:XFD1955" action="deleteRow">
    <undo index="45" exp="ref" v="1" dr="G1955" r="G1956" sId="2"/>
    <undo index="25" exp="ref" v="1" dr="G1955" r="G1956" sId="2"/>
    <undo index="9" exp="ref" v="1" dr="G1955" r="G1956" sId="2"/>
    <undo index="1" exp="ref" v="1" dr="$B1955" r="G1956" sId="2"/>
    <undo index="65535" exp="area" ref3D="1" dr="$F$1:$F$1048576" dn="Z_F75A0FC8_0A1B_4DE0_9A32_5143F6752B3E_.wvu.Cols" sId="2"/>
    <rfmt sheetId="2" xfDxf="1" sqref="A1955:XFD1955" start="0" length="0">
      <dxf>
        <alignment horizontal="center" vertical="center"/>
      </dxf>
    </rfmt>
    <rfmt sheetId="2" sqref="A195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955" start="0" length="0">
      <dxf>
        <font>
          <b/>
          <sz val="12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955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D1955" t="inlineStr">
        <is>
          <t>NEP</t>
        </is>
      </nc>
      <n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955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955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955">
        <f>IFERROR(IF(ISERROR(SEARCH("dfgg",$B1954)),IF(H1955="",G1954+ROUNDUP(VLOOKUP(D1955,Feuil2!$B$2:$C$252,2,FALSE)*6,0)/6/24,G1954+ROUNDUP(VLOOKUP(D1955,Feuil2!$B$2:$C$252,2,FALSE)*6,0)/6/24+$I$1),G1954+(11/12/24)),"")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955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55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55" start="0" length="0">
      <dxf>
        <numFmt numFmtId="167" formatCode="dd\.mm\.yyyy;@"/>
      </dxf>
    </rfmt>
  </rrc>
  <rfmt sheetId="2" sqref="G1959" start="0" length="0">
    <dxf>
      <font>
        <sz val="11"/>
        <name val="MS Sans Serif"/>
      </font>
    </dxf>
  </rfmt>
  <rfmt sheetId="2" sqref="G1962" start="0" length="0">
    <dxf>
      <font>
        <sz val="11"/>
        <name val="MS Sans Serif"/>
      </font>
    </dxf>
  </rfmt>
  <rrc rId="6091" sId="2" ref="A1965:XFD1965" action="insertRow">
    <undo index="65535" exp="area" ref3D="1" dr="$F$1:$F$1048576" dn="Z_F75A0FC8_0A1B_4DE0_9A32_5143F6752B3E_.wvu.Cols" sId="2"/>
  </rrc>
  <rfmt sheetId="2" sqref="B1965" start="0" length="0">
    <dxf>
      <font>
        <b/>
        <sz val="12"/>
        <color rgb="FFFF0000"/>
        <name val="MS Sans Serif"/>
      </font>
      <numFmt numFmtId="0" formatCode="General"/>
      <fill>
        <patternFill patternType="solid">
          <bgColor theme="4" tint="0.59999389629810485"/>
        </patternFill>
      </fill>
      <alignment horizontal="center" vertical="center" wrapText="1"/>
    </dxf>
  </rfmt>
  <rfmt sheetId="2" sqref="C1965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alignment horizontal="center" vertical="center" wrapText="1"/>
    </dxf>
  </rfmt>
  <rcc rId="6092" sId="2" odxf="1" dxf="1">
    <nc r="D1965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</ndxf>
  </rcc>
  <rfmt sheetId="2" sqref="E1965" start="0" length="0">
    <dxf>
      <fill>
        <patternFill>
          <bgColor theme="4" tint="0.59999389629810485"/>
        </patternFill>
      </fill>
    </dxf>
  </rfmt>
  <rfmt sheetId="2" sqref="F1965" start="0" length="0">
    <dxf>
      <fill>
        <patternFill patternType="solid">
          <bgColor theme="4" tint="0.59999389629810485"/>
        </patternFill>
      </fill>
    </dxf>
  </rfmt>
  <rfmt sheetId="2" sqref="H1965" start="0" length="0">
    <dxf>
      <font>
        <b val="0"/>
        <sz val="12"/>
        <color indexed="10"/>
        <name val="Calibri"/>
        <scheme val="minor"/>
      </font>
      <numFmt numFmtId="0" formatCode="General"/>
    </dxf>
  </rfmt>
  <rrc rId="6093" sId="2" ref="A1967:XFD1967" action="insertRow">
    <undo index="65535" exp="area" ref3D="1" dr="$F$1:$F$1048576" dn="Z_F75A0FC8_0A1B_4DE0_9A32_5143F6752B3E_.wvu.Cols" sId="2"/>
  </rrc>
  <rm rId="6094" sheetId="2" source="A1969:XFD1969" destination="A1967:XFD1967" sourceSheetId="2">
    <rfmt sheetId="2" xfDxf="1" sqref="A1967:XFD1967" start="0" length="0">
      <dxf>
        <alignment horizontal="center" vertical="center"/>
      </dxf>
    </rfmt>
    <rfmt sheetId="2" sqref="A196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967" start="0" length="0">
      <dxf>
        <font>
          <sz val="12"/>
          <color auto="1"/>
          <name val="Verdana"/>
          <family val="2"/>
          <scheme val="none"/>
        </font>
        <numFmt numFmtId="30" formatCode="@"/>
        <alignment horizontal="general" vertical="top"/>
        <border outline="0">
          <left style="thin">
            <color indexed="64"/>
          </left>
          <bottom style="thin">
            <color indexed="64"/>
          </bottom>
        </border>
      </dxf>
    </rfmt>
    <rfmt sheetId="2" sqref="C1967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theme="7"/>
          </patternFill>
        </fill>
        <alignment horizontal="general" vertical="bottom"/>
        <border outline="0">
          <bottom style="thin">
            <color indexed="64"/>
          </bottom>
        </border>
      </dxf>
    </rfmt>
    <rfmt sheetId="2" sqref="D1967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E1967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bottom style="thin">
            <color indexed="64"/>
          </bottom>
        </border>
      </dxf>
    </rfmt>
    <rfmt sheetId="2" sqref="F1967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right style="thin">
            <color indexed="64"/>
          </right>
          <bottom style="thin">
            <color indexed="64"/>
          </bottom>
        </border>
      </dxf>
    </rfmt>
    <rfmt sheetId="2" sqref="G1967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967" start="0" length="0">
      <dxf>
        <font>
          <b/>
          <sz val="12"/>
          <color indexed="10"/>
          <name val="Verdana"/>
          <family val="2"/>
          <scheme val="none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967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67" start="0" length="0">
      <dxf>
        <numFmt numFmtId="167" formatCode="dd\.mm\.yyyy;@"/>
      </dxf>
    </rfmt>
  </rm>
  <rrc rId="6095" sId="2" ref="A1969:XFD1969" action="deleteRow">
    <undo index="65535" exp="area" ref3D="1" dr="$F$1:$F$1048576" dn="Z_F75A0FC8_0A1B_4DE0_9A32_5143F6752B3E_.wvu.Cols" sId="2"/>
    <rfmt sheetId="2" xfDxf="1" sqref="A1969:XFD1969" start="0" length="0">
      <dxf>
        <alignment horizontal="center" vertical="center"/>
      </dxf>
    </rfmt>
    <rfmt sheetId="2" sqref="A1969" start="0" length="0">
      <dxf>
        <alignment horizontal="general" vertical="bottom"/>
      </dxf>
    </rfmt>
    <rfmt sheetId="2" sqref="B1969" start="0" length="0">
      <dxf>
        <font>
          <sz val="10"/>
          <color auto="1"/>
          <name val="MS Sans Serif"/>
          <family val="2"/>
          <scheme val="none"/>
        </font>
      </dxf>
    </rfmt>
    <rfmt sheetId="2" sqref="C1969" start="0" length="0">
      <dxf>
        <alignment horizontal="general" vertical="bottom"/>
      </dxf>
    </rfmt>
    <rfmt sheetId="2" sqref="D1969" start="0" length="0">
      <dxf>
        <alignment horizontal="general" vertical="bottom"/>
      </dxf>
    </rfmt>
    <rfmt sheetId="2" sqref="E1969" start="0" length="0">
      <dxf>
        <font>
          <sz val="10"/>
          <color auto="1"/>
          <name val="MS Sans Serif"/>
          <family val="2"/>
          <scheme val="none"/>
        </font>
      </dxf>
    </rfmt>
    <rfmt sheetId="2" sqref="F1969" start="0" length="0">
      <dxf>
        <font>
          <sz val="10"/>
          <color auto="1"/>
          <name val="MS Sans Serif"/>
          <family val="2"/>
          <scheme val="none"/>
        </font>
      </dxf>
    </rfmt>
    <rfmt sheetId="2" sqref="G1969" start="0" length="0">
      <dxf>
        <font>
          <sz val="10"/>
          <color auto="1"/>
          <name val="MS Sans Serif"/>
          <family val="2"/>
          <scheme val="none"/>
        </font>
      </dxf>
    </rfmt>
    <rfmt sheetId="2" sqref="H1969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969" start="0" length="0">
      <dxf>
        <numFmt numFmtId="167" formatCode="dd\.mm\.yyyy;@"/>
      </dxf>
    </rfmt>
  </rrc>
  <rcc rId="6096" sId="2">
    <oc r="E1966">
      <v>1250</v>
    </oc>
    <nc r="E1966">
      <v>1000</v>
    </nc>
  </rcc>
  <rrc rId="6097" sId="2" ref="A1955:XFD1955" action="insertRow">
    <undo index="65535" exp="area" ref3D="1" dr="$F$1:$F$1048576" dn="Z_F75A0FC8_0A1B_4DE0_9A32_5143F6752B3E_.wvu.Cols" sId="2"/>
  </rrc>
  <rfmt sheetId="2" xfDxf="1" sqref="C1955" start="0" length="0">
    <dxf>
      <font>
        <sz val="12"/>
        <color rgb="FF000000"/>
        <name val="Verdana"/>
      </font>
      <fill>
        <patternFill patternType="solid">
          <bgColor theme="4" tint="0.5999938962981048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xfDxf="1" sqref="D1955" start="0" length="0">
    <dxf>
      <font>
        <b/>
        <sz val="12"/>
        <color rgb="FFFF0000"/>
        <name val="Verdana"/>
      </font>
      <fill>
        <patternFill patternType="solid">
          <bgColor theme="4" tint="0.5999938962981048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56:XFD1956" start="0" length="2147483647">
    <dxf>
      <font>
        <b val="0"/>
      </font>
    </dxf>
  </rfmt>
  <rfmt sheetId="2" sqref="A1955" start="0" length="0">
    <dxf>
      <font>
        <b val="0"/>
        <sz val="8"/>
      </font>
    </dxf>
  </rfmt>
  <rfmt sheetId="2" sqref="B1955" start="0" length="0">
    <dxf>
      <font>
        <b val="0"/>
        <sz val="12"/>
        <color rgb="FFFF0000"/>
        <name val="Verdana"/>
      </font>
      <numFmt numFmtId="30" formatCode="@"/>
      <fill>
        <patternFill patternType="none">
          <bgColor indexed="65"/>
        </patternFill>
      </fill>
      <alignment horizontal="general" vertical="top" wrapText="0"/>
    </dxf>
  </rfmt>
  <rcc rId="6098" sId="2" odxf="1" dxf="1">
    <nc r="C1955">
      <v>3432486</v>
    </nc>
    <ndxf>
      <font>
        <sz val="12"/>
        <color rgb="FF000000"/>
        <name val="Verdana"/>
      </font>
      <fill>
        <patternFill>
          <bgColor theme="7"/>
        </patternFill>
      </fill>
      <alignment horizontal="general" vertical="bottom" wrapText="0"/>
    </ndxf>
  </rcc>
  <rcc rId="6099" sId="2" odxf="1" dxf="1">
    <nc r="D1955">
      <v>22000406</v>
    </nc>
    <ndxf>
      <font>
        <b val="0"/>
        <sz val="12"/>
        <color rgb="FF000000"/>
        <name val="Verdana"/>
      </font>
      <fill>
        <patternFill>
          <bgColor rgb="FFFFFFFF"/>
        </patternFill>
      </fill>
    </ndxf>
  </rcc>
  <rcc rId="6100" sId="2" odxf="1" dxf="1">
    <nc r="E1955">
      <v>1600</v>
    </nc>
    <ndxf>
      <fill>
        <patternFill>
          <bgColor rgb="FFFFFFFF"/>
        </patternFill>
      </fill>
    </ndxf>
  </rcc>
  <rfmt sheetId="2" sqref="F1955" start="0" length="0">
    <dxf>
      <fill>
        <patternFill patternType="none">
          <bgColor indexed="65"/>
        </patternFill>
      </fill>
    </dxf>
  </rfmt>
  <rfmt sheetId="2" sqref="G1955" start="0" length="0">
    <dxf>
      <font>
        <b val="0"/>
        <sz val="11"/>
        <name val="MS Sans Serif"/>
      </font>
    </dxf>
  </rfmt>
  <rfmt sheetId="2" sqref="H1955" start="0" length="0">
    <dxf>
      <numFmt numFmtId="21" formatCode="dd\-mmm"/>
    </dxf>
  </rfmt>
  <rfmt sheetId="2" sqref="I1955" start="0" length="0">
    <dxf>
      <font>
        <b val="0"/>
        <sz val="12"/>
        <name val="MS Sans Serif"/>
      </font>
    </dxf>
  </rfmt>
  <rcc rId="6101" sId="2">
    <nc r="H1955" t="inlineStr">
      <is>
        <t>1000 PL et 600 DSR</t>
      </is>
    </nc>
  </rcc>
  <rcc rId="6102" sId="2" xfDxf="1" dxf="1">
    <nc r="B1955" t="inlineStr">
      <is>
        <t>SCE Citron Mering C4 PALL/0407</t>
      </is>
    </nc>
    <ndxf>
      <font>
        <sz val="12"/>
        <name val="Verdana"/>
      </font>
      <numFmt numFmtId="30" formatCode="@"/>
      <alignment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6103" sId="2" ref="A1956:XFD1956" action="insertRow">
    <undo index="65535" exp="area" ref3D="1" dr="$F$1:$F$1048576" dn="Z_F75A0FC8_0A1B_4DE0_9A32_5143F6752B3E_.wvu.Cols" sId="2"/>
  </rrc>
  <rfmt sheetId="2" sqref="A1956" start="0" length="0">
    <dxf>
      <font>
        <b/>
        <sz val="8"/>
      </font>
    </dxf>
  </rfmt>
  <rfmt sheetId="2" sqref="B1956" start="0" length="0">
    <dxf>
      <font>
        <b/>
        <sz val="12"/>
        <color rgb="FFFF0000"/>
        <name val="MS Sans Serif"/>
      </font>
      <numFmt numFmtId="0" formatCode="General"/>
      <fill>
        <patternFill patternType="solid">
          <bgColor theme="4" tint="0.59999389629810485"/>
        </patternFill>
      </fill>
      <alignment horizontal="center" vertical="center" wrapText="1"/>
    </dxf>
  </rfmt>
  <rfmt sheetId="2" sqref="C1956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alignment horizontal="center" vertical="center" wrapText="1"/>
    </dxf>
  </rfmt>
  <rcc rId="6104" sId="2" odxf="1" dxf="1">
    <nc r="D1956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</ndxf>
  </rcc>
  <rfmt sheetId="2" sqref="E1956" start="0" length="0">
    <dxf>
      <fill>
        <patternFill>
          <bgColor theme="4" tint="0.59999389629810485"/>
        </patternFill>
      </fill>
    </dxf>
  </rfmt>
  <rfmt sheetId="2" sqref="F1956" start="0" length="0">
    <dxf>
      <fill>
        <patternFill patternType="solid">
          <bgColor theme="4" tint="0.59999389629810485"/>
        </patternFill>
      </fill>
    </dxf>
  </rfmt>
  <rfmt sheetId="2" sqref="G1956" start="0" length="0">
    <dxf>
      <font>
        <b/>
        <sz val="11"/>
        <name val="MS Sans Serif"/>
      </font>
    </dxf>
  </rfmt>
  <rfmt sheetId="2" sqref="H1956" start="0" length="0">
    <dxf>
      <numFmt numFmtId="0" formatCode="General"/>
    </dxf>
  </rfmt>
  <rfmt sheetId="2" sqref="I1956" start="0" length="0">
    <dxf>
      <font>
        <b/>
        <sz val="12"/>
        <name val="MS Sans Serif"/>
      </font>
    </dxf>
  </rfmt>
  <rcc rId="6105" sId="2" odxf="1" dxf="1">
    <nc r="G1955">
      <f>IFERROR(IF(ISERROR(SEARCH("dfgg",$B1954)),IF(H1955="",G1954+ROUNDUP(VLOOKUP(D1955,Feuil2!$B$2:$C$252,2,FALSE)*6,0)/6/24,G1954+ROUNDUP(VLOOKUP(D1955,Feuil2!$B$2:$C$252,2,FALSE)*6,0)/6/24+$I$1),G1954+(11/12/24)),"")</f>
    </nc>
    <ndxf>
      <font>
        <b/>
        <sz val="11"/>
        <name val="MS Sans Serif"/>
      </font>
    </ndxf>
  </rcc>
  <rcc rId="6106" sId="2">
    <nc r="G1956">
      <f>IFERROR(IF(ISERROR(SEARCH("dfgg",$B1955)),IF(H1956="",G1955+ROUNDUP(VLOOKUP(D1956,Feuil2!$B$2:$C$252,2,FALSE)*6,0)/6/24,G1955+ROUNDUP(VLOOKUP(D1956,Feuil2!$B$2:$C$252,2,FALSE)*6,0)/6/24+$I$1),G1955+(11/12/24)),"")</f>
    </nc>
  </rcc>
  <rfmt sheetId="2" sqref="G1957" start="0" length="0">
    <dxf>
      <font>
        <b/>
        <sz val="11"/>
        <name val="MS Sans Serif"/>
      </font>
    </dxf>
  </rfmt>
  <rfmt sheetId="2" sqref="B1955">
    <dxf>
      <fill>
        <patternFill patternType="solid">
          <bgColor theme="9" tint="0.39997558519241921"/>
        </patternFill>
      </fill>
    </dxf>
  </rfmt>
  <rfmt sheetId="2" sqref="B1965:B1966">
    <dxf>
      <fill>
        <patternFill patternType="solid">
          <bgColor theme="9" tint="0.39997558519241921"/>
        </patternFill>
      </fill>
    </dxf>
  </rfmt>
  <rfmt sheetId="2" sqref="B1968">
    <dxf>
      <fill>
        <patternFill patternType="solid">
          <bgColor theme="9" tint="0.39997558519241921"/>
        </patternFill>
      </fill>
    </dxf>
  </rfmt>
  <rfmt sheetId="2" sqref="E1968">
    <dxf>
      <fill>
        <patternFill>
          <bgColor theme="9" tint="0.39997558519241921"/>
        </patternFill>
      </fill>
    </dxf>
  </rfmt>
  <rcc rId="6107" sId="2">
    <oc r="G1957">
      <f>IFERROR(IF(ISERROR(SEARCH("dfgg",$B1962)),IF(H1956="",G1962+ROUNDUP(VLOOKUP(D1956,Feuil2!$B$2:$C$252,2,FALSE)*6,0)/6/24,G1962+ROUNDUP(VLOOKUP(D1956,Feuil2!$B$2:$C$252,2,FALSE)*6,0)/6/24+$I$1),G1962+(11/12/24)),"")</f>
    </oc>
    <nc r="G1957">
      <f>IFERROR(IF(ISERROR(SEARCH("dfgg",$B1956)),IF(H1957="",G1956+ROUNDUP(VLOOKUP(D1957,Feuil2!$B$2:$C$252,2,FALSE)*6,0)/6/24,G1956+ROUNDUP(VLOOKUP(D1957,Feuil2!$B$2:$C$252,2,FALSE)*6,0)/6/24+$I$1),G1956+(11/12/24)),"")</f>
    </nc>
  </rcc>
  <rcc rId="6108" sId="2">
    <oc r="G1958">
      <f>IFERROR(IF(ISERROR(SEARCH("dfgg",$B1956)),IF(H1957="",G1956+ROUNDUP(VLOOKUP(D1957,Feuil2!$B$2:$C$252,2,FALSE)*6,0)/6/24,G1956+ROUNDUP(VLOOKUP(D1957,Feuil2!$B$2:$C$252,2,FALSE)*6,0)/6/24+$I$1),G1956+(11/12/24)),"")</f>
    </oc>
    <nc r="G1958">
      <f>IFERROR(IF(ISERROR(SEARCH("dfgg",$B1957)),IF(H1958="",G1957+ROUNDUP(VLOOKUP(D1958,Feuil2!$B$2:$C$252,2,FALSE)*6,0)/6/24,G1957+ROUNDUP(VLOOKUP(D1958,Feuil2!$B$2:$C$252,2,FALSE)*6,0)/6/24+$I$1),G1957+(11/12/24)),"")</f>
    </nc>
  </rcc>
  <rcc rId="6109" sId="2">
    <oc r="G1959">
      <f>IFERROR(IF(ISERROR(SEARCH("dfgg",$B1957)),IF(H1958="",G1957+ROUNDUP(VLOOKUP(D1958,Feuil2!$B$2:$C$252,2,FALSE)*6,0)/6/24,G1957+ROUNDUP(VLOOKUP(D1958,Feuil2!$B$2:$C$252,2,FALSE)*6,0)/6/24+$I$1),G1957+(11/12/24)),"")</f>
    </oc>
    <nc r="G1959">
      <f>IFERROR(IF(ISERROR(SEARCH("dfgg",$B1958)),IF(H1959="",G1958+ROUNDUP(VLOOKUP(D1959,Feuil2!$B$2:$C$252,2,FALSE)*6,0)/6/24,G1958+ROUNDUP(VLOOKUP(D1959,Feuil2!$B$2:$C$252,2,FALSE)*6,0)/6/24+$I$1),G1958+(11/12/24)),"")</f>
    </nc>
  </rcc>
  <rcc rId="6110" sId="2">
    <oc r="G1960">
      <f>IFERROR(IF(ISERROR(SEARCH("dfgg",$B1958)),IF(H1959="",G1958+ROUNDUP(VLOOKUP(D1959,Feuil2!$B$2:$C$252,2,FALSE)*6,0)/6/24,G1958+ROUNDUP(VLOOKUP(D1959,Feuil2!$B$2:$C$252,2,FALSE)*6,0)/6/24+$I$1),G1958+(11/12/24)),"")</f>
    </oc>
    <nc r="G1960">
      <f>IFERROR(IF(ISERROR(SEARCH("dfgg",$B1959)),IF(H1960="",G1959+ROUNDUP(VLOOKUP(D1960,Feuil2!$B$2:$C$252,2,FALSE)*6,0)/6/24,G1959+ROUNDUP(VLOOKUP(D1960,Feuil2!$B$2:$C$252,2,FALSE)*6,0)/6/24+$I$1),G1959+(11/12/24)),"")</f>
    </nc>
  </rcc>
  <rcc rId="6111" sId="2">
    <nc r="G1961">
      <f>IFERROR(IF(ISERROR(SEARCH("dfgg",$B1960)),IF(H1961="",G1960+ROUNDUP(VLOOKUP(D1961,Feuil2!$B$2:$C$252,2,FALSE)*6,0)/6/24,G1960+ROUNDUP(VLOOKUP(D1961,Feuil2!$B$2:$C$252,2,FALSE)*6,0)/6/24+$I$1),G1960+(11/12/24)),"")</f>
    </nc>
  </rcc>
  <rcc rId="6112" sId="2">
    <oc r="G1962">
      <f>IFERROR(IF(ISERROR(SEARCH("dfgg",$B1967)),IF(H1960="",G1967+ROUNDUP(VLOOKUP(D1960,Feuil2!$B$2:$C$500,2,FALSE)*6,0)/6/24,G1967+ROUNDUP(VLOOKUP(D1960,Feuil2!$B$2:$C$500,2,FALSE)*6,0)/6/24+$I$1),G1967+(11/12/24)),"")</f>
    </oc>
    <nc r="G1962">
      <f>IFERROR(IF(ISERROR(SEARCH("dfgg",$B1961)),IF(H1962="",G1961+ROUNDUP(VLOOKUP(D1962,Feuil2!$B$2:$C$252,2,FALSE)*6,0)/6/24,G1961+ROUNDUP(VLOOKUP(D1962,Feuil2!$B$2:$C$252,2,FALSE)*6,0)/6/24+$I$1),G1961+(11/12/24)),"")</f>
    </nc>
  </rcc>
  <rcc rId="6113" sId="2">
    <oc r="G1963">
      <f>IFERROR(IF(ISERROR(SEARCH("dfgg",$B1960)),IF(H1961="",G1960+ROUNDUP(VLOOKUP(D1961,Feuil2!$B$2:$C$252,2,FALSE)*6,0)/6/24,G1960+ROUNDUP(VLOOKUP(D1961,Feuil2!$B$2:$C$252,2,FALSE)*6,0)/6/24+$I$1),G1960+(11/12/24)),"")</f>
    </oc>
    <nc r="G1963">
      <f>IFERROR(IF(ISERROR(SEARCH("dfgg",$B1962)),IF(H1963="",G1962+ROUNDUP(VLOOKUP(D1963,Feuil2!$B$2:$C$252,2,FALSE)*6,0)/6/24,G1962+ROUNDUP(VLOOKUP(D1963,Feuil2!$B$2:$C$252,2,FALSE)*6,0)/6/24+$I$1),G1962+(11/12/24)),"")</f>
    </nc>
  </rcc>
  <rcc rId="6114" sId="2">
    <oc r="G1964">
      <f>IFERROR(IF(ISERROR(SEARCH("dfgg",$B1958)),IF(H1962="",G1958+ROUNDUP(VLOOKUP(D1962,Feuil2!$B$2:$C$252,2,FALSE)*6,0)/6/24,G1958+ROUNDUP(VLOOKUP(D1962,Feuil2!$B$2:$C$252,2,FALSE)*6,0)/6/24+$I$1),G1958+(11/12/24)),"")</f>
    </oc>
    <nc r="G1964">
      <f>IFERROR(IF(ISERROR(SEARCH("dfgg",$B1963)),IF(H1964="",G1963+ROUNDUP(VLOOKUP(D1964,Feuil2!$B$2:$C$252,2,FALSE)*6,0)/6/24,G1963+ROUNDUP(VLOOKUP(D1964,Feuil2!$B$2:$C$252,2,FALSE)*6,0)/6/24+$I$1),G1963+(11/12/24)),"")</f>
    </nc>
  </rcc>
  <rcc rId="6115" sId="2">
    <oc r="G1965">
      <f>IFERROR(IF(ISERROR(SEARCH("dfgg",$B1954)),IF(H1963="",G1954+ROUNDUP(VLOOKUP(D1963,Feuil2!$B$2:$C$252,2,FALSE)*6,0)/6/24,G1954+ROUNDUP(VLOOKUP(D1963,Feuil2!$B$2:$C$252,2,FALSE)*6,0)/6/24+$I$1),G1954+(11/12/24)),"")</f>
    </oc>
    <nc r="G1965">
      <f>IFERROR(IF(ISERROR(SEARCH("dfgg",$B1964)),IF(H1965="",G1964+ROUNDUP(VLOOKUP(D1965,Feuil2!$B$2:$C$252,2,FALSE)*6,0)/6/24,G1964+ROUNDUP(VLOOKUP(D1965,Feuil2!$B$2:$C$252,2,FALSE)*6,0)/6/24+$I$1),G1964+(11/12/24)),"")</f>
    </nc>
  </rcc>
  <rcc rId="6116" sId="2">
    <oc r="G1966">
      <f>IFERROR(IF(ISERROR(SEARCH("dfgg",$B1963)),IF(H1964="",G1963+ROUNDUP(VLOOKUP(D1964,Feuil2!$B$2:$C$252,2,FALSE)*6,0)/6/24,G1963+ROUNDUP(VLOOKUP(D1964,Feuil2!$B$2:$C$252,2,FALSE)*6,0)/6/24+$I$1),G1963+(11/12/24)),"")</f>
    </oc>
    <nc r="G1966">
      <f>IFERROR(IF(ISERROR(SEARCH("dfgg",$B1965)),IF(H1966="",G1965+ROUNDUP(VLOOKUP(D1966,Feuil2!$B$2:$C$252,2,FALSE)*6,0)/6/24,G1965+ROUNDUP(VLOOKUP(D1966,Feuil2!$B$2:$C$252,2,FALSE)*6,0)/6/24+$I$1),G1965+(11/12/24)),"")</f>
    </nc>
  </rcc>
  <rcc rId="6117" sId="2">
    <nc r="G1967">
      <f>IFERROR(IF(ISERROR(SEARCH("dfgg",$B1966)),IF(H1967="",G1966+ROUNDUP(VLOOKUP(D1967,Feuil2!$B$2:$C$252,2,FALSE)*6,0)/6/24,G1966+ROUNDUP(VLOOKUP(D1967,Feuil2!$B$2:$C$252,2,FALSE)*6,0)/6/24+$I$1),G1966+(11/12/24)),"")</f>
    </nc>
  </rcc>
  <rcc rId="6118" sId="2" odxf="1" dxf="1">
    <oc r="G1968">
      <f>IFERROR(IF(ISERROR(SEARCH("dfgg",$B1964)),IF(H1968="",G1964+ROUNDUP(VLOOKUP(D1968,Feuil2!$B$2:$C$252,2,FALSE)*6,0)/6/24,G1964+ROUNDUP(VLOOKUP(D1968,Feuil2!$B$2:$C$252,2,FALSE)*6,0)/6/24+$I$1),G1964+(11/12/24)),"")</f>
    </oc>
    <nc r="G1968">
      <f>IFERROR(IF(ISERROR(SEARCH("dfgg",$B1967)),IF(H1968="",G1967+ROUNDUP(VLOOKUP(D1968,Feuil2!$B$2:$C$252,2,FALSE)*6,0)/6/24,G1967+ROUNDUP(VLOOKUP(D1968,Feuil2!$B$2:$C$252,2,FALSE)*6,0)/6/24+$I$1),G1967+(11/12/24)),"")</f>
    </nc>
    <odxf>
      <font>
        <sz val="11"/>
        <name val="MS Sans Serif"/>
      </font>
    </odxf>
    <ndxf>
      <font>
        <sz val="11"/>
        <name val="MS Sans Serif"/>
      </font>
    </ndxf>
  </rcc>
  <rfmt sheetId="2" sqref="G1969" start="0" length="0">
    <dxf>
      <font>
        <sz val="11"/>
        <name val="MS Sans Serif"/>
      </font>
    </dxf>
  </rfmt>
  <rrc rId="6119" sId="2" ref="A1972:XFD1972" action="deleteRow">
    <undo index="45" exp="ref" v="1" dr="G1972" r="G1974" sId="2"/>
    <undo index="25" exp="ref" v="1" dr="G1972" r="G1974" sId="2"/>
    <undo index="9" exp="ref" v="1" dr="G1972" r="G1974" sId="2"/>
    <undo index="1" exp="ref" v="1" dr="$B1972" r="G1974" sId="2"/>
    <undo index="65535" exp="area" ref3D="1" dr="$F$1:$F$1048576" dn="Z_F75A0FC8_0A1B_4DE0_9A32_5143F6752B3E_.wvu.Cols" sId="2"/>
    <rfmt sheetId="2" xfDxf="1" sqref="A1972:XFD1972" start="0" length="0">
      <dxf>
        <alignment horizontal="center" vertical="center"/>
      </dxf>
    </rfmt>
    <rfmt sheetId="2" sqref="A197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972" start="0" length="0">
      <dxf>
        <font>
          <b/>
          <sz val="12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972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D1972" t="inlineStr">
        <is>
          <t>NEP</t>
        </is>
      </nc>
      <n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972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972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972">
        <f>IFERROR(IF(ISERROR(SEARCH("dfgg",$B1963)),IF(H1972="",G1963+ROUNDUP(VLOOKUP(D1972,Feuil2!$B$2:$C$252,2,FALSE)*6,0)/6/24,G1963+ROUNDUP(VLOOKUP(D1972,Feuil2!$B$2:$C$252,2,FALSE)*6,0)/6/24+$I$1),G1963+(11/12/24)),"")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972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7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72" start="0" length="0">
      <dxf>
        <numFmt numFmtId="167" formatCode="dd\.mm\.yyyy;@"/>
      </dxf>
    </rfmt>
  </rrc>
  <rcc rId="6120" sId="2">
    <oc r="G1969">
      <f>IFERROR(IF(ISERROR(SEARCH("dfgg",$B1968)),IF(H1969="",G1970+ROUNDUP(VLOOKUP(D1969,Feuil2!$B$2:$C$252,2,FALSE)*6,0)/6/24,G1970+ROUNDUP(VLOOKUP(D1969,Feuil2!$B$2:$C$252,2,FALSE)*6,0)/6/24+$I$1),G1970+(11/12/24)),"")</f>
    </oc>
    <nc r="G1969">
      <f>IFERROR(IF(ISERROR(SEARCH("dfgg",$B1968)),IF(H1969="",G1968+ROUNDUP(VLOOKUP(D1969,Feuil2!$B$2:$C$252,2,FALSE)*6,0)/6/24,G1968+ROUNDUP(VLOOKUP(D1969,Feuil2!$B$2:$C$252,2,FALSE)*6,0)/6/24+$I$1),G1968+(11/12/24)),"")</f>
    </nc>
  </rcc>
  <rcc rId="6121" sId="2" odxf="1" dxf="1" numFmtId="23">
    <oc r="G1970">
      <v>43732.208333333336</v>
    </oc>
    <nc r="G1970">
      <f>IFERROR(IF(ISERROR(SEARCH("dfgg",$B1969)),IF(H1970="",G1969+ROUNDUP(VLOOKUP(D1970,Feuil2!$B$2:$C$252,2,FALSE)*6,0)/6/24,G1969+ROUNDUP(VLOOKUP(D1970,Feuil2!$B$2:$C$252,2,FALSE)*6,0)/6/24+$I$1),G1969+(11/12/24)),"")</f>
    </nc>
    <odxf>
      <font>
        <b val="0"/>
        <sz val="12"/>
        <name val="MS Sans Serif"/>
      </font>
      <fill>
        <patternFill patternType="solid">
          <bgColor indexed="13"/>
        </patternFill>
      </fill>
      <border outline="0">
        <top/>
      </border>
    </odxf>
    <ndxf>
      <font>
        <b/>
        <sz val="11"/>
        <name val="MS Sans Serif"/>
      </font>
      <fill>
        <patternFill patternType="none">
          <bgColor indexed="65"/>
        </patternFill>
      </fill>
      <border outline="0">
        <top style="thin">
          <color indexed="64"/>
        </top>
      </border>
    </ndxf>
  </rcc>
  <rcc rId="6122" sId="2" odxf="1" dxf="1">
    <oc r="G1971">
      <f>IFERROR(IF(ISERROR(SEARCH("dfgg",$B1969)),IF(H1971="",G1969+ROUNDUP(VLOOKUP(D1971,Feuil2!$B$2:$C$252,2,FALSE)*6,0)/6/24,G1969+ROUNDUP(VLOOKUP(D1971,Feuil2!$B$2:$C$252,2,FALSE)*6,0)/6/24+$I$1),G1969+(11/12/24)),"")</f>
    </oc>
    <nc r="G1971">
      <f>IFERROR(IF(ISERROR(SEARCH("dfgg",$B1970)),IF(H1971="",G1970+ROUNDUP(VLOOKUP(D1971,Feuil2!$B$2:$C$252,2,FALSE)*6,0)/6/24,G1970+ROUNDUP(VLOOKUP(D1971,Feuil2!$B$2:$C$252,2,FALSE)*6,0)/6/24+$I$1),G1970+(11/12/24)),"")</f>
    </nc>
    <odxf>
      <font>
        <sz val="11"/>
        <name val="MS Sans Serif"/>
      </font>
    </odxf>
    <ndxf>
      <font>
        <sz val="11"/>
        <name val="MS Sans Serif"/>
      </font>
    </ndxf>
  </rcc>
  <rcc rId="6123" sId="2" odxf="1" dxf="1">
    <oc r="G1972">
      <f>IFERROR(IF(ISERROR(SEARCH("dfgg",$B1963)),IF(H1972="",G1963+ROUNDUP(VLOOKUP(D1972,Feuil2!$B$2:$C$252,2,FALSE)*6,0)/6/24,G1963+ROUNDUP(VLOOKUP(D1972,Feuil2!$B$2:$C$252,2,FALSE)*6,0)/6/24+$I$1),G1963+(11/12/24)),"")</f>
    </oc>
    <nc r="G1972">
      <f>IFERROR(IF(ISERROR(SEARCH("dfgg",$B1971)),IF(H1972="",G1971+ROUNDUP(VLOOKUP(D1972,Feuil2!$B$2:$C$252,2,FALSE)*6,0)/6/24,G1971+ROUNDUP(VLOOKUP(D1972,Feuil2!$B$2:$C$252,2,FALSE)*6,0)/6/24+$I$1),G1971+(11/12/24)),"")</f>
    </nc>
    <odxf>
      <font>
        <sz val="11"/>
        <name val="MS Sans Serif"/>
      </font>
    </odxf>
    <ndxf>
      <font>
        <sz val="11"/>
        <name val="MS Sans Serif"/>
      </font>
    </ndxf>
  </rcc>
  <rcc rId="6124" sId="2" odxf="1" dxf="1">
    <oc r="G1973">
      <f>IFERROR(IF(ISERROR(SEARCH("dfgg",#REF!)),IF(H1973="",#REF!+ROUNDUP(VLOOKUP(D1973,Feuil2!$B$2:$C$252,2,FALSE)*6,0)/6/24,#REF!+ROUNDUP(VLOOKUP(D1973,Feuil2!$B$2:$C$252,2,FALSE)*6,0)/6/24+$I$1),#REF!+(11/12/24)),"")</f>
    </oc>
    <nc r="G1973">
      <f>IFERROR(IF(ISERROR(SEARCH("dfgg",$B1972)),IF(H1973="",G1972+ROUNDUP(VLOOKUP(D1973,Feuil2!$B$2:$C$252,2,FALSE)*6,0)/6/24,G1972+ROUNDUP(VLOOKUP(D1973,Feuil2!$B$2:$C$252,2,FALSE)*6,0)/6/24+$I$1),G1972+(11/12/24)),"")</f>
    </nc>
    <odxf>
      <font>
        <sz val="11"/>
        <name val="MS Sans Serif"/>
      </font>
    </odxf>
    <ndxf>
      <font>
        <sz val="11"/>
        <name val="MS Sans Serif"/>
      </font>
    </ndxf>
  </rcc>
  <rcc rId="6125" sId="2" odxf="1" dxf="1">
    <oc r="G1974">
      <f>IFERROR(IF(ISERROR(SEARCH("dfgg",$B1972)),IF(H1974="",G1972+ROUNDUP(VLOOKUP(D1974,Feuil2!$B$2:$C$252,2,FALSE)*6,0)/6/24,G1972+ROUNDUP(VLOOKUP(D1974,Feuil2!$B$2:$C$252,2,FALSE)*6,0)/6/24+$I$1),G1972+(11/12/24)),"")</f>
    </oc>
    <nc r="G1974">
      <f>IFERROR(IF(ISERROR(SEARCH("dfgg",$B1973)),IF(H1974="",G1973+ROUNDUP(VLOOKUP(D1974,Feuil2!$B$2:$C$252,2,FALSE)*6,0)/6/24,G1973+ROUNDUP(VLOOKUP(D1974,Feuil2!$B$2:$C$252,2,FALSE)*6,0)/6/24+$I$1),G1973+(11/12/24)),"")</f>
    </nc>
    <odxf>
      <font>
        <sz val="11"/>
        <name val="MS Sans Serif"/>
      </font>
    </odxf>
    <ndxf>
      <font>
        <sz val="11"/>
        <name val="MS Sans Serif"/>
      </font>
    </ndxf>
  </rcc>
  <rcc rId="6126" sId="2" odxf="1" dxf="1">
    <oc r="G1975">
      <f>IFERROR(IF(ISERROR(SEARCH("dfgg",$B1974)),IF(H1975="",G1974+ROUNDUP(VLOOKUP(D1975,Feuil2!$B$2:$C$252,2,FALSE)*6,0)/6/24,G1974+ROUNDUP(VLOOKUP(D1975,Feuil2!$B$2:$C$252,2,FALSE)*6,0)/6/24+$I$1),G1974+(11/12/24)),"")</f>
    </oc>
    <nc r="G1975">
      <f>IFERROR(IF(ISERROR(SEARCH("dfgg",$B1974)),IF(H1975="",G1974+ROUNDUP(VLOOKUP(D1975,Feuil2!$B$2:$C$252,2,FALSE)*6,0)/6/24,G1974+ROUNDUP(VLOOKUP(D1975,Feuil2!$B$2:$C$252,2,FALSE)*6,0)/6/24+$I$1),G1974+(11/12/24)),"")</f>
    </nc>
    <odxf>
      <font>
        <sz val="11"/>
        <name val="MS Sans Serif"/>
      </font>
    </odxf>
    <ndxf>
      <font>
        <sz val="11"/>
        <name val="MS Sans Serif"/>
      </font>
    </ndxf>
  </rcc>
  <rcc rId="6127" sId="2" odxf="1" dxf="1">
    <oc r="G1976">
      <f>IFERROR(IF(ISERROR(SEARCH("dfgg",$B1974)),IF(H1976="",G1974+ROUNDUP(VLOOKUP(D1976,Feuil2!$B$2:$C$252,2,FALSE)*6,0)/6/24,G1974+ROUNDUP(VLOOKUP(D1976,Feuil2!$B$2:$C$252,2,FALSE)*6,0)/6/24+$I$1),G1974+(11/12/24)),"")</f>
    </oc>
    <nc r="G1976">
      <f>IFERROR(IF(ISERROR(SEARCH("dfgg",$B1975)),IF(H1976="",G1975+ROUNDUP(VLOOKUP(D1976,Feuil2!$B$2:$C$252,2,FALSE)*6,0)/6/24,G1975+ROUNDUP(VLOOKUP(D1976,Feuil2!$B$2:$C$252,2,FALSE)*6,0)/6/24+$I$1),G1975+(11/12/24)),"")</f>
    </nc>
    <odxf>
      <font>
        <sz val="11"/>
        <name val="MS Sans Serif"/>
      </font>
    </odxf>
    <ndxf>
      <font>
        <sz val="11"/>
        <name val="MS Sans Serif"/>
      </font>
    </ndxf>
  </rcc>
  <rcc rId="6128" sId="2" odxf="1" dxf="1">
    <oc r="G1977">
      <f>IFERROR(IF(ISERROR(SEARCH("dfgg",$B1975)),IF(H1977="",G1975+ROUNDUP(VLOOKUP(D1977,Feuil2!$B$2:$C$252,2,FALSE)*6,0)/6/24,G1975+ROUNDUP(VLOOKUP(D1977,Feuil2!$B$2:$C$252,2,FALSE)*6,0)/6/24+$I$1),G1975+(11/12/24)),"")</f>
    </oc>
    <nc r="G1977">
      <f>IFERROR(IF(ISERROR(SEARCH("dfgg",$B1976)),IF(H1977="",G1976+ROUNDUP(VLOOKUP(D1977,Feuil2!$B$2:$C$252,2,FALSE)*6,0)/6/24,G1976+ROUNDUP(VLOOKUP(D1977,Feuil2!$B$2:$C$252,2,FALSE)*6,0)/6/24+$I$1),G1976+(11/12/24)),"")</f>
    </nc>
    <odxf>
      <font>
        <sz val="11"/>
        <name val="MS Sans Serif"/>
      </font>
    </odxf>
    <ndxf>
      <font>
        <sz val="11"/>
        <name val="MS Sans Serif"/>
      </font>
    </ndxf>
  </rcc>
  <rcc rId="6129" sId="2" odxf="1" dxf="1">
    <oc r="G1978">
      <f>IFERROR(IF(ISERROR(SEARCH("dfgg",$B1976)),IF(H1978="",G1976+ROUNDUP(VLOOKUP(D1978,Feuil2!$B$2:$C$252,2,FALSE)*6,0)/6/24,G1976+ROUNDUP(VLOOKUP(D1978,Feuil2!$B$2:$C$252,2,FALSE)*6,0)/6/24+$I$1),G1976+(11/12/24)),"")</f>
    </oc>
    <nc r="G1978">
      <f>IFERROR(IF(ISERROR(SEARCH("dfgg",$B1977)),IF(H1978="",G1977+ROUNDUP(VLOOKUP(D1978,Feuil2!$B$2:$C$252,2,FALSE)*6,0)/6/24,G1977+ROUNDUP(VLOOKUP(D1978,Feuil2!$B$2:$C$252,2,FALSE)*6,0)/6/24+$I$1),G1977+(11/12/24)),"")</f>
    </nc>
    <odxf>
      <font>
        <sz val="11"/>
        <name val="MS Sans Serif"/>
      </font>
    </odxf>
    <ndxf>
      <font>
        <sz val="11"/>
        <name val="MS Sans Serif"/>
      </font>
    </ndxf>
  </rcc>
  <rcc rId="6130" sId="2" odxf="1" dxf="1">
    <nc r="G1979">
      <f>IFERROR(IF(ISERROR(SEARCH("dfgg",$B1978)),IF(H1979="",G1978+ROUNDUP(VLOOKUP(D1979,Feuil2!$B$2:$C$252,2,FALSE)*6,0)/6/24,G1978+ROUNDUP(VLOOKUP(D1979,Feuil2!$B$2:$C$252,2,FALSE)*6,0)/6/24+$I$1),G1978+(11/12/24)),"")</f>
    </nc>
    <odxf>
      <font>
        <b val="0"/>
        <sz val="12"/>
        <name val="MS Sans Serif"/>
      </font>
      <fill>
        <patternFill patternType="solid">
          <bgColor indexed="13"/>
        </patternFill>
      </fill>
      <border outline="0">
        <top/>
      </border>
    </odxf>
    <ndxf>
      <font>
        <b/>
        <sz val="11"/>
        <name val="MS Sans Serif"/>
      </font>
      <fill>
        <patternFill patternType="none">
          <bgColor indexed="65"/>
        </patternFill>
      </fill>
      <border outline="0">
        <top style="thin">
          <color indexed="64"/>
        </top>
      </border>
    </ndxf>
  </rcc>
  <rcc rId="6131" sId="2" odxf="1" dxf="1">
    <oc r="G1980">
      <f>IFERROR(IF(ISERROR(SEARCH("dfgg",$B1977)),IF(H1980="",G1977+ROUNDUP(VLOOKUP(D1980,Feuil2!$B$2:$C$252,2,FALSE)*6,0)/6/24,G1977+ROUNDUP(VLOOKUP(D1980,Feuil2!$B$2:$C$252,2,FALSE)*6,0)/6/24+$I$1),G1977+(11/12/24)),"")</f>
    </oc>
    <nc r="G1980">
      <f>IFERROR(IF(ISERROR(SEARCH("dfgg",$B1979)),IF(H1980="",G1979+ROUNDUP(VLOOKUP(D1980,Feuil2!$B$2:$C$252,2,FALSE)*6,0)/6/24,G1979+ROUNDUP(VLOOKUP(D1980,Feuil2!$B$2:$C$252,2,FALSE)*6,0)/6/24+$I$1),G1979+(11/12/24)),"")</f>
    </nc>
    <odxf>
      <font>
        <sz val="11"/>
        <name val="MS Sans Serif"/>
      </font>
    </odxf>
    <ndxf>
      <font>
        <sz val="11"/>
        <name val="MS Sans Serif"/>
      </font>
    </ndxf>
  </rcc>
  <rcc rId="6132" sId="2" odxf="1" dxf="1">
    <oc r="G1981">
      <f>IFERROR(IF(ISERROR(SEARCH("dfgg",$B1978)),IF(H1981="",G1978+ROUNDUP(VLOOKUP(D1981,Feuil2!$B$2:$C$252,2,FALSE)*6,0)/6/24,G1978+ROUNDUP(VLOOKUP(D1981,Feuil2!$B$2:$C$252,2,FALSE)*6,0)/6/24+$I$1),G1978+(11/12/24)),"")</f>
    </oc>
    <nc r="G1981">
      <f>IFERROR(IF(ISERROR(SEARCH("dfgg",$B1980)),IF(H1981="",G1980+ROUNDUP(VLOOKUP(D1981,Feuil2!$B$2:$C$252,2,FALSE)*6,0)/6/24,G1980+ROUNDUP(VLOOKUP(D1981,Feuil2!$B$2:$C$252,2,FALSE)*6,0)/6/24+$I$1),G1980+(11/12/24)),"")</f>
    </nc>
    <odxf>
      <font>
        <sz val="11"/>
        <name val="MS Sans Serif"/>
      </font>
    </odxf>
    <ndxf>
      <font>
        <sz val="11"/>
        <name val="MS Sans Serif"/>
      </font>
    </ndxf>
  </rcc>
  <rcc rId="6133" sId="2" odxf="1" dxf="1">
    <oc r="G1982">
      <f>IFERROR(IF(ISERROR(SEARCH("dfgg",$B1979)),IF(H1982="",G1979+ROUNDUP(VLOOKUP(D1982,Feuil2!$B$2:$C$252,2,FALSE)*6,0)/6/24,G1979+ROUNDUP(VLOOKUP(D1982,Feuil2!$B$2:$C$252,2,FALSE)*6,0)/6/24+$I$1),G1979+(11/12/24)),"")</f>
    </oc>
    <nc r="G1982">
      <f>IFERROR(IF(ISERROR(SEARCH("dfgg",$B1981)),IF(H1982="",G1981+ROUNDUP(VLOOKUP(D1982,Feuil2!$B$2:$C$252,2,FALSE)*6,0)/6/24,G1981+ROUNDUP(VLOOKUP(D1982,Feuil2!$B$2:$C$252,2,FALSE)*6,0)/6/24+$I$1),G1981+(11/12/24)),"")</f>
    </nc>
    <odxf>
      <font>
        <sz val="11"/>
        <name val="MS Sans Serif"/>
      </font>
    </odxf>
    <ndxf>
      <font>
        <sz val="11"/>
        <name val="MS Sans Serif"/>
      </font>
    </ndxf>
  </rcc>
  <rcc rId="6134" sId="2" odxf="1" dxf="1">
    <oc r="G1983">
      <f>IFERROR(IF(ISERROR(SEARCH("dfgg",$B1980)),IF(H1983="",G1980+ROUNDUP(VLOOKUP(D1983,Feuil2!$B$2:$C$252,2,FALSE)*6,0)/6/24,G1980+ROUNDUP(VLOOKUP(D1983,Feuil2!$B$2:$C$252,2,FALSE)*6,0)/6/24+$I$1),G1980+(11/12/24)),"")</f>
    </oc>
    <nc r="G1983">
      <f>IFERROR(IF(ISERROR(SEARCH("dfgg",$B1982)),IF(H1983="",G1982+ROUNDUP(VLOOKUP(D1983,Feuil2!$B$2:$C$252,2,FALSE)*6,0)/6/24,G1982+ROUNDUP(VLOOKUP(D1983,Feuil2!$B$2:$C$252,2,FALSE)*6,0)/6/24+$I$1),G1982+(11/12/24)),"")</f>
    </nc>
    <odxf>
      <font>
        <sz val="11"/>
        <name val="MS Sans Serif"/>
      </font>
    </odxf>
    <ndxf>
      <font>
        <sz val="11"/>
        <name val="MS Sans Serif"/>
      </font>
    </ndxf>
  </rcc>
  <rcc rId="6135" sId="2">
    <oc r="H1965" t="inlineStr">
      <is>
        <t>GLACIER MARDI</t>
      </is>
    </oc>
    <nc r="H1965" t="inlineStr">
      <is>
        <t>GLACIER VENDREDI</t>
      </is>
    </nc>
  </rcc>
  <rcc rId="6136" sId="2">
    <oc r="H1966" t="inlineStr">
      <is>
        <t>GLACIER MARDI</t>
      </is>
    </oc>
    <nc r="H1966" t="inlineStr">
      <is>
        <t>GLACIER VENDREDI</t>
      </is>
    </nc>
  </rcc>
  <rfmt sheetId="2" sqref="H1965:H1966">
    <dxf>
      <fill>
        <patternFill patternType="solid">
          <bgColor theme="9" tint="0.39997558519241921"/>
        </patternFill>
      </fill>
    </dxf>
  </rfmt>
  <rcc rId="6137" sId="2">
    <oc r="H1968" t="inlineStr">
      <is>
        <t>GLACIER MERCREDI</t>
      </is>
    </oc>
    <nc r="H1968" t="inlineStr">
      <is>
        <t>GLACIER JEUDI</t>
      </is>
    </nc>
  </rcc>
  <rfmt sheetId="2" sqref="H1968">
    <dxf>
      <fill>
        <patternFill patternType="solid">
          <bgColor theme="9" tint="0.39997558519241921"/>
        </patternFill>
      </fill>
    </dxf>
  </rfmt>
  <rcv guid="{A4812406-2100-4335-8B92-771D5826C943}" action="delete"/>
  <rdn rId="0" localSheetId="2" customView="1" name="Z_A4812406_2100_4335_8B92_771D5826C943_.wvu.PrintArea" hidden="1" oldHidden="1">
    <formula>PHS!$A$1067:$L$1120</formula>
    <oldFormula>PHS!$A$1067:$L$1120</oldFormula>
  </rdn>
  <rdn rId="0" localSheetId="2" customView="1" name="Z_A4812406_2100_4335_8B92_771D5826C943_.wvu.PrintTitles" hidden="1" oldHidden="1">
    <formula>PHS!$1:$1</formula>
    <oldFormula>PHS!$1:$1</oldFormula>
  </rdn>
  <rdn rId="0" localSheetId="2" customView="1" name="Z_A4812406_2100_4335_8B92_771D5826C943_.wvu.Rows" hidden="1" oldHidden="1">
    <formula>PHS!$2:$1005</formula>
    <oldFormula>PHS!$2:$1005</oldFormula>
  </rdn>
  <rdn rId="0" localSheetId="3" customView="1" name="Z_A4812406_2100_4335_8B92_771D5826C943_.wvu.FilterData" hidden="1" oldHidden="1">
    <formula>Feuil2!$B$1:$C$218</formula>
    <oldFormula>Feuil2!$B$1:$C$211</oldFormula>
  </rdn>
  <rcv guid="{A4812406-2100-4335-8B92-771D5826C943}" action="add"/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42" sId="2">
    <oc r="H1974" t="inlineStr">
      <is>
        <t>DSR</t>
      </is>
    </oc>
    <nc r="H1974" t="inlineStr">
      <is>
        <t>DSR ( 2 petits pallecons + 1 fût)</t>
      </is>
    </nc>
  </rcc>
  <rcv guid="{F75A0FC8-0A1B-4DE0-9A32-5143F6752B3E}" action="delete"/>
  <rdn rId="0" localSheetId="2" customView="1" name="Z_F75A0FC8_0A1B_4DE0_9A32_5143F6752B3E_.wvu.PrintArea" hidden="1" oldHidden="1">
    <formula>PHS!$A$593:$I$623</formula>
    <oldFormula>PHS!$A$593:$I$623</oldFormula>
  </rdn>
  <rdn rId="0" localSheetId="2" customView="1" name="Z_F75A0FC8_0A1B_4DE0_9A32_5143F6752B3E_.wvu.PrintTitles" hidden="1" oldHidden="1">
    <formula>PHS!$1:$1</formula>
    <oldFormula>PHS!$1:$1</oldFormula>
  </rdn>
  <rdn rId="0" localSheetId="2" customView="1" name="Z_F75A0FC8_0A1B_4DE0_9A32_5143F6752B3E_.wvu.Rows" hidden="1" oldHidden="1">
    <formula>PHS!$2:$1396</formula>
    <oldFormula>PHS!$2:$1396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Feuil2!$B$1:$C$218</formula>
    <oldFormula>Feuil2!$B$1:$C$211</oldFormula>
  </rdn>
  <rcv guid="{F75A0FC8-0A1B-4DE0-9A32-5143F6752B3E}" action="add"/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CCB14D7-39B9-453A-BF20-39B53EFE65BB}" action="delete"/>
  <rdn rId="0" localSheetId="2" customView="1" name="Z_5CCB14D7_39B9_453A_BF20_39B53EFE65BB_.wvu.PrintArea" hidden="1" oldHidden="1">
    <formula>PHS!$A$1521:$I$1557</formula>
    <oldFormula>PHS!$A$1521:$I$1557</oldFormula>
  </rdn>
  <rdn rId="0" localSheetId="2" customView="1" name="Z_5CCB14D7_39B9_453A_BF20_39B53EFE65BB_.wvu.PrintTitles" hidden="1" oldHidden="1">
    <formula>PHS!$1:$1</formula>
    <oldFormula>PHS!$1:$1</oldFormula>
  </rdn>
  <rdn rId="0" localSheetId="3" customView="1" name="Z_5CCB14D7_39B9_453A_BF20_39B53EFE65BB_.wvu.FilterData" hidden="1" oldHidden="1">
    <formula>Feuil2!$B$1:$C$218</formula>
    <oldFormula>Feuil2!$B$1:$C$218</oldFormula>
  </rdn>
  <rcv guid="{5CCB14D7-39B9-453A-BF20-39B53EFE65BB}" action="add"/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51" sId="2" numFmtId="23">
    <oc r="G1953">
      <v>43731.208333333336</v>
    </oc>
    <nc r="G1953">
      <v>43731.25</v>
    </nc>
  </rcc>
  <rrc rId="6152" sId="2" ref="A1961:XFD1961" action="insertRow">
    <undo index="65535" exp="area" ref3D="1" dr="$F$1:$F$1048576" dn="Z_F75A0FC8_0A1B_4DE0_9A32_5143F6752B3E_.wvu.Cols" sId="2"/>
  </rrc>
  <rfmt sheetId="2" sqref="A1961" start="0" length="0">
    <dxf>
      <border outline="0">
        <top/>
      </border>
    </dxf>
  </rfmt>
  <rfmt sheetId="2" sqref="B1961" start="0" length="0">
    <dxf>
      <font>
        <b/>
        <sz val="12"/>
        <name val="MS Sans Serif"/>
      </font>
      <numFmt numFmtId="0" formatCode="General"/>
      <fill>
        <patternFill patternType="solid">
          <bgColor theme="0"/>
        </patternFill>
      </fill>
      <alignment horizontal="center" vertical="center" wrapText="1"/>
      <border outline="0">
        <right/>
        <top/>
      </border>
    </dxf>
  </rfmt>
  <rfmt sheetId="2" sqref="C1961" start="0" length="0">
    <dxf>
      <font>
        <b/>
        <sz val="12"/>
        <name val="Verdana"/>
      </font>
      <fill>
        <patternFill>
          <bgColor theme="0"/>
        </patternFill>
      </fill>
      <alignment horizontal="center" vertical="center"/>
      <border outline="0">
        <left/>
        <right/>
        <top/>
      </border>
    </dxf>
  </rfmt>
  <rcc rId="6153" sId="2" odxf="1" dxf="1">
    <nc r="D1961" t="inlineStr">
      <is>
        <t>MARDI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odxf>
    <ndxf>
      <font>
        <b/>
        <sz val="26"/>
        <color rgb="FF000000"/>
        <name val="MS Sans Serif"/>
      </font>
      <fill>
        <patternFill>
          <bgColor theme="0"/>
        </patternFill>
      </fill>
      <alignment wrapText="0"/>
      <border outline="0">
        <left/>
        <right/>
        <top/>
      </border>
    </ndxf>
  </rcc>
  <rfmt sheetId="2" sqref="E1961" start="0" length="0">
    <dxf>
      <font>
        <sz val="12"/>
        <color rgb="FF000000"/>
        <name val="MS Sans Serif"/>
      </font>
      <fill>
        <patternFill>
          <bgColor theme="0"/>
        </patternFill>
      </fill>
      <alignment wrapText="0"/>
      <border outline="0">
        <left/>
        <right/>
        <top/>
      </border>
    </dxf>
  </rfmt>
  <rfmt sheetId="2" sqref="F1961" start="0" length="0">
    <dxf>
      <numFmt numFmtId="0" formatCode="General"/>
      <fill>
        <patternFill patternType="solid">
          <bgColor theme="0"/>
        </patternFill>
      </fill>
      <alignment wrapText="0"/>
      <border outline="0">
        <left/>
        <top/>
      </border>
    </dxf>
  </rfmt>
  <rcc rId="6154" sId="2">
    <nc r="G1961">
      <f>IFERROR(IF(ISERROR(SEARCH("dfgg",$B1960)),IF(H1961="",G1960+ROUNDUP(VLOOKUP(D1961,Feuil2!$B$2:$C$252,2,FALSE)*6,0)/6/24,G1960+ROUNDUP(VLOOKUP(D1961,Feuil2!$B$2:$C$252,2,FALSE)*6,0)/6/24+$I$1),G1960+(11/12/24)),"")</f>
    </nc>
  </rcc>
  <rfmt sheetId="2" sqref="H1961" start="0" length="0">
    <dxf>
      <font>
        <b/>
        <sz val="12"/>
        <color indexed="10"/>
        <name val="Verdana"/>
        <scheme val="minor"/>
      </font>
      <border outline="0">
        <top/>
      </border>
    </dxf>
  </rfmt>
  <rrc rId="6155" sId="2" ref="A1971:XFD1971" action="deleteRow">
    <undo index="45" exp="ref" v="1" dr="G1971" r="G1972" sId="2"/>
    <undo index="25" exp="ref" v="1" dr="G1971" r="G1972" sId="2"/>
    <undo index="9" exp="ref" v="1" dr="G1971" r="G1972" sId="2"/>
    <undo index="1" exp="ref" v="1" dr="$B1971" r="G1972" sId="2"/>
    <undo index="65535" exp="area" ref3D="1" dr="$F$1:$F$1048576" dn="Z_F75A0FC8_0A1B_4DE0_9A32_5143F6752B3E_.wvu.Cols" sId="2"/>
    <rfmt sheetId="2" xfDxf="1" sqref="A1971:XFD1971" start="0" length="0">
      <dxf>
        <alignment horizontal="center" vertical="center"/>
      </dxf>
    </rfmt>
    <rfmt sheetId="2" sqref="A197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971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971" start="0" length="0">
      <dxf>
        <font>
          <b/>
          <sz val="12"/>
          <color auto="1"/>
          <name val="Verdana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cc rId="0" sId="2" dxf="1">
      <nc r="D1971" t="inlineStr">
        <is>
          <t>MARDI</t>
        </is>
      </nc>
      <ndxf>
        <font>
          <b/>
          <sz val="26"/>
          <color rgb="FF000000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ndxf>
    </rcc>
    <rfmt sheetId="2" sqref="E1971" start="0" length="0">
      <dxf>
        <font>
          <sz val="12"/>
          <color rgb="FF000000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971" start="0" length="0">
      <dxf>
        <font>
          <sz val="12"/>
          <color indexed="10"/>
          <name val="Calibri"/>
          <family val="2"/>
          <scheme val="minor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cc rId="0" sId="2" dxf="1">
      <nc r="G1971">
        <f>IFERROR(IF(ISERROR(SEARCH("dfgg",$B1970)),IF(H1971="",G1970+ROUNDUP(VLOOKUP(D1971,Feuil2!$B$2:$C$252,2,FALSE)*6,0)/6/24,G1970+ROUNDUP(VLOOKUP(D1971,Feuil2!$B$2:$C$252,2,FALSE)*6,0)/6/24+$I$1),G1970+(11/12/24)),"")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971" start="0" length="0">
      <dxf>
        <font>
          <b/>
          <sz val="12"/>
          <color indexed="10"/>
          <name val="Verdana"/>
          <family val="2"/>
          <scheme val="none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971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71" start="0" length="0">
      <dxf>
        <numFmt numFmtId="167" formatCode="dd\.mm\.yyyy;@"/>
      </dxf>
    </rfmt>
  </rrc>
  <rcc rId="6156" sId="2">
    <oc r="G1964">
      <f>IFERROR(IF(ISERROR(SEARCH("dfgg",$B1963)),IF(H1964="",G1963+ROUNDUP(VLOOKUP(D1964,Feuil2!$B$2:$C$252,2,FALSE)*6,0)/6/24,G1963+ROUNDUP(VLOOKUP(D1964,Feuil2!$B$2:$C$252,2,FALSE)*6,0)/6/24+$I$1),G1963+(11/12/24)),"")</f>
    </oc>
    <nc r="G1964">
      <f>IFERROR(IF(ISERROR(SEARCH("dfgg",$B1963)),IF(H1964="",G1963+ROUNDUP(VLOOKUP(D1964,Feuil2!$B$2:$C$252,2,FALSE)*6,0)/6/24,G1963+ROUNDUP(VLOOKUP(D1964,Feuil2!$B$2:$C$252,2,FALSE)*6,0)/6/24+$I$1),G1963+(11/12/24)),"")</f>
    </nc>
  </rcc>
  <rcc rId="6157" sId="2">
    <oc r="G1965">
      <f>IFERROR(IF(ISERROR(SEARCH("dfgg",$B1964)),IF(H1965="",G1964+ROUNDUP(VLOOKUP(D1965,Feuil2!$B$2:$C$252,2,FALSE)*6,0)/6/24,G1964+ROUNDUP(VLOOKUP(D1965,Feuil2!$B$2:$C$252,2,FALSE)*6,0)/6/24+$I$1),G1964+(11/12/24)),"")</f>
    </oc>
    <nc r="G1965">
      <f>IFERROR(IF(ISERROR(SEARCH("dfgg",$B1964)),IF(H1965="",G1964+ROUNDUP(VLOOKUP(D1965,Feuil2!$B$2:$C$252,2,FALSE)*6,0)/6/24,G1964+ROUNDUP(VLOOKUP(D1965,Feuil2!$B$2:$C$252,2,FALSE)*6,0)/6/24+$I$1),G1964+(11/12/24)),"")</f>
    </nc>
  </rcc>
  <rcc rId="6158" sId="2">
    <oc r="G1966">
      <f>IFERROR(IF(ISERROR(SEARCH("dfgg",$B1965)),IF(H1966="",G1965+ROUNDUP(VLOOKUP(D1966,Feuil2!$B$2:$C$252,2,FALSE)*6,0)/6/24,G1965+ROUNDUP(VLOOKUP(D1966,Feuil2!$B$2:$C$252,2,FALSE)*6,0)/6/24+$I$1),G1965+(11/12/24)),"")</f>
    </oc>
    <nc r="G1966">
      <f>IFERROR(IF(ISERROR(SEARCH("dfgg",$B1965)),IF(H1966="",G1965+ROUNDUP(VLOOKUP(D1966,Feuil2!$B$2:$C$252,2,FALSE)*6,0)/6/24,G1965+ROUNDUP(VLOOKUP(D1966,Feuil2!$B$2:$C$252,2,FALSE)*6,0)/6/24+$I$1),G1965+(11/12/24)),"")</f>
    </nc>
  </rcc>
  <rcc rId="6159" sId="2">
    <oc r="G1967">
      <f>IFERROR(IF(ISERROR(SEARCH("dfgg",$B1966)),IF(H1967="",G1966+ROUNDUP(VLOOKUP(D1967,Feuil2!$B$2:$C$252,2,FALSE)*6,0)/6/24,G1966+ROUNDUP(VLOOKUP(D1967,Feuil2!$B$2:$C$252,2,FALSE)*6,0)/6/24+$I$1),G1966+(11/12/24)),"")</f>
    </oc>
    <nc r="G1967">
      <f>IFERROR(IF(ISERROR(SEARCH("dfgg",$B1966)),IF(H1967="",G1966+ROUNDUP(VLOOKUP(D1967,Feuil2!$B$2:$C$252,2,FALSE)*6,0)/6/24,G1966+ROUNDUP(VLOOKUP(D1967,Feuil2!$B$2:$C$252,2,FALSE)*6,0)/6/24+$I$1),G1966+(11/12/24)),"")</f>
    </nc>
  </rcc>
  <rcc rId="6160" sId="2">
    <oc r="G1968">
      <f>IFERROR(IF(ISERROR(SEARCH("dfgg",$B1967)),IF(H1968="",G1967+ROUNDUP(VLOOKUP(D1968,Feuil2!$B$2:$C$252,2,FALSE)*6,0)/6/24,G1967+ROUNDUP(VLOOKUP(D1968,Feuil2!$B$2:$C$252,2,FALSE)*6,0)/6/24+$I$1),G1967+(11/12/24)),"")</f>
    </oc>
    <nc r="G1968">
      <f>IFERROR(IF(ISERROR(SEARCH("dfgg",$B1967)),IF(H1968="",G1967+ROUNDUP(VLOOKUP(D1968,Feuil2!$B$2:$C$252,2,FALSE)*6,0)/6/24,G1967+ROUNDUP(VLOOKUP(D1968,Feuil2!$B$2:$C$252,2,FALSE)*6,0)/6/24+$I$1),G1967+(11/12/24)),"")</f>
    </nc>
  </rcc>
  <rcc rId="6161" sId="2">
    <oc r="G1969">
      <f>IFERROR(IF(ISERROR(SEARCH("dfgg",$B1968)),IF(H1969="",G1968+ROUNDUP(VLOOKUP(D1969,Feuil2!$B$2:$C$252,2,FALSE)*6,0)/6/24,G1968+ROUNDUP(VLOOKUP(D1969,Feuil2!$B$2:$C$252,2,FALSE)*6,0)/6/24+$I$1),G1968+(11/12/24)),"")</f>
    </oc>
    <nc r="G1969">
      <f>IFERROR(IF(ISERROR(SEARCH("dfgg",$B1968)),IF(H1969="",G1968+ROUNDUP(VLOOKUP(D1969,Feuil2!$B$2:$C$252,2,FALSE)*6,0)/6/24,G1968+ROUNDUP(VLOOKUP(D1969,Feuil2!$B$2:$C$252,2,FALSE)*6,0)/6/24+$I$1),G1968+(11/12/24)),"")</f>
    </nc>
  </rcc>
  <rcc rId="6162" sId="2">
    <oc r="G1970">
      <f>IFERROR(IF(ISERROR(SEARCH("dfgg",$B1969)),IF(H1970="",G1969+ROUNDUP(VLOOKUP(D1970,Feuil2!$B$2:$C$252,2,FALSE)*6,0)/6/24,G1969+ROUNDUP(VLOOKUP(D1970,Feuil2!$B$2:$C$252,2,FALSE)*6,0)/6/24+$I$1),G1969+(11/12/24)),"")</f>
    </oc>
    <nc r="G1970">
      <f>IFERROR(IF(ISERROR(SEARCH("dfgg",$B1969)),IF(H1970="",G1969+ROUNDUP(VLOOKUP(D1970,Feuil2!$B$2:$C$252,2,FALSE)*6,0)/6/24,G1969+ROUNDUP(VLOOKUP(D1970,Feuil2!$B$2:$C$252,2,FALSE)*6,0)/6/24+$I$1),G1969+(11/12/24)),"")</f>
    </nc>
  </rcc>
  <rcc rId="6163" sId="2">
    <oc r="G1971">
      <f>IFERROR(IF(ISERROR(SEARCH("dfgg",#REF!)),IF(H1971="",#REF!+ROUNDUP(VLOOKUP(D1971,Feuil2!$B$2:$C$252,2,FALSE)*6,0)/6/24,#REF!+ROUNDUP(VLOOKUP(D1971,Feuil2!$B$2:$C$252,2,FALSE)*6,0)/6/24+$I$1),#REF!+(11/12/24)),"")</f>
    </oc>
    <nc r="G1971">
      <f>IFERROR(IF(ISERROR(SEARCH("dfgg",$B1970)),IF(H1971="",G1970+ROUNDUP(VLOOKUP(D1971,Feuil2!$B$2:$C$252,2,FALSE)*6,0)/6/24,G1970+ROUNDUP(VLOOKUP(D1971,Feuil2!$B$2:$C$252,2,FALSE)*6,0)/6/24+$I$1),G1970+(11/12/24)),"")</f>
    </nc>
  </rcc>
  <rrc rId="6164" sId="2" ref="A1972:XFD1972" action="insertRow">
    <undo index="65535" exp="area" ref3D="1" dr="$F$1:$F$1048576" dn="Z_F75A0FC8_0A1B_4DE0_9A32_5143F6752B3E_.wvu.Cols" sId="2"/>
  </rrc>
  <rfmt sheetId="2" sqref="A1972" start="0" length="0">
    <dxf>
      <border outline="0">
        <top/>
      </border>
    </dxf>
  </rfmt>
  <rfmt sheetId="2" sqref="B1972" start="0" length="0">
    <dxf>
      <font>
        <sz val="12"/>
        <color rgb="FFFF0000"/>
        <name val="MS Sans Serif"/>
      </font>
      <fill>
        <patternFill>
          <bgColor theme="0"/>
        </patternFill>
      </fill>
      <border outline="0">
        <right/>
        <top/>
      </border>
    </dxf>
  </rfmt>
  <rfmt sheetId="2" sqref="C1972" start="0" length="0">
    <dxf>
      <font>
        <b/>
        <sz val="12"/>
        <color rgb="FF000000"/>
        <name val="Verdana"/>
      </font>
      <fill>
        <patternFill>
          <bgColor theme="0"/>
        </patternFill>
      </fill>
      <alignment wrapText="0"/>
      <border outline="0">
        <left/>
        <right/>
        <top/>
      </border>
    </dxf>
  </rfmt>
  <rcc rId="6165" sId="2" odxf="1" dxf="1">
    <nc r="D1972" t="inlineStr">
      <is>
        <t>MERCREDI</t>
      </is>
    </nc>
    <odxf>
      <font>
        <sz val="12"/>
        <color rgb="FFFF0000"/>
        <name val="Verdana"/>
      </font>
      <fill>
        <patternFill>
          <bgColor theme="4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odxf>
    <ndxf>
      <font>
        <sz val="26"/>
        <color rgb="FF000000"/>
        <name val="MS Sans Serif"/>
      </font>
      <fill>
        <patternFill>
          <bgColor theme="0"/>
        </patternFill>
      </fill>
      <alignment wrapText="0"/>
      <border outline="0">
        <left/>
        <right/>
        <top/>
      </border>
    </ndxf>
  </rcc>
  <rfmt sheetId="2" sqref="E1972" start="0" length="0">
    <dxf>
      <font>
        <sz val="12"/>
        <color rgb="FF000000"/>
        <name val="MS Sans Serif"/>
      </font>
      <fill>
        <patternFill>
          <bgColor theme="0"/>
        </patternFill>
      </fill>
      <alignment wrapText="0"/>
      <border outline="0">
        <left/>
        <right/>
        <top/>
      </border>
    </dxf>
  </rfmt>
  <rfmt sheetId="2" sqref="F1972" start="0" length="0">
    <dxf>
      <numFmt numFmtId="0" formatCode="General"/>
      <fill>
        <patternFill>
          <bgColor theme="0"/>
        </patternFill>
      </fill>
      <alignment wrapText="0"/>
      <border outline="0">
        <left/>
        <top/>
      </border>
    </dxf>
  </rfmt>
  <rcc rId="6166" sId="2">
    <nc r="G1972">
      <f>IFERROR(IF(ISERROR(SEARCH("dfgg",$B1971)),IF(H1972="",G1971+ROUNDUP(VLOOKUP(D1972,Feuil2!$B$2:$C$252,2,FALSE)*6,0)/6/24,G1971+ROUNDUP(VLOOKUP(D1972,Feuil2!$B$2:$C$252,2,FALSE)*6,0)/6/24+$I$1),G1971+(11/12/24)),"")</f>
    </nc>
  </rcc>
  <rfmt sheetId="2" sqref="H1972" start="0" length="0">
    <dxf>
      <font>
        <b/>
        <sz val="12"/>
        <color indexed="10"/>
        <name val="Verdana"/>
        <scheme val="minor"/>
      </font>
      <numFmt numFmtId="21" formatCode="dd\-mmm"/>
      <border outline="0">
        <top/>
      </border>
    </dxf>
  </rfmt>
  <rrc rId="6167" sId="2" ref="A1980:XFD1980" action="deleteRow">
    <undo index="45" exp="ref" v="1" dr="G1980" r="G1981" sId="2"/>
    <undo index="25" exp="ref" v="1" dr="G1980" r="G1981" sId="2"/>
    <undo index="9" exp="ref" v="1" dr="G1980" r="G1981" sId="2"/>
    <undo index="1" exp="ref" v="1" dr="$B1980" r="G1981" sId="2"/>
    <undo index="65535" exp="area" ref3D="1" dr="$F$1:$F$1048576" dn="Z_F75A0FC8_0A1B_4DE0_9A32_5143F6752B3E_.wvu.Cols" sId="2"/>
    <rfmt sheetId="2" xfDxf="1" sqref="A1980:XFD1980" start="0" length="0">
      <dxf>
        <alignment horizontal="center" vertical="center"/>
      </dxf>
    </rfmt>
    <rfmt sheetId="2" sqref="A1980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1980" start="0" length="0">
      <dxf>
        <font>
          <b/>
          <sz val="12"/>
          <color auto="1"/>
          <name val="MS Sans Serif"/>
          <family val="2"/>
          <scheme val="none"/>
        </font>
        <fill>
          <patternFill patternType="solid">
            <bgColor theme="0"/>
          </patternFill>
        </fill>
        <alignment wrapText="1"/>
        <border outline="0">
          <left style="thin">
            <color indexed="64"/>
          </left>
          <bottom style="thin">
            <color indexed="64"/>
          </bottom>
        </border>
      </dxf>
    </rfmt>
    <rfmt sheetId="2" sqref="C1980" start="0" length="0">
      <dxf>
        <font>
          <b/>
          <sz val="12"/>
          <color auto="1"/>
          <name val="Verdana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cc rId="0" sId="2" dxf="1">
      <nc r="D1980" t="inlineStr">
        <is>
          <t>MERCREDI</t>
        </is>
      </nc>
      <ndxf>
        <font>
          <b/>
          <sz val="26"/>
          <color rgb="FF000000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ndxf>
    </rcc>
    <rfmt sheetId="2" sqref="E1980" start="0" length="0">
      <dxf>
        <font>
          <sz val="12"/>
          <color rgb="FF000000"/>
          <name val="MS Sans Serif"/>
          <family val="2"/>
          <scheme val="none"/>
        </font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fmt sheetId="2" sqref="F1980" start="0" length="0">
      <dxf>
        <font>
          <sz val="12"/>
          <color indexed="10"/>
          <name val="Calibri"/>
          <family val="2"/>
          <scheme val="minor"/>
        </font>
        <fill>
          <patternFill patternType="solid">
            <bgColor theme="0"/>
          </patternFill>
        </fill>
        <border outline="0">
          <right style="thin">
            <color indexed="64"/>
          </right>
          <bottom style="thin">
            <color indexed="64"/>
          </bottom>
        </border>
      </dxf>
    </rfmt>
    <rcc rId="0" sId="2" dxf="1">
      <nc r="G1980">
        <f>IFERROR(IF(ISERROR(SEARCH("dfgg",$B1979)),IF(H1980="",G1979+ROUNDUP(VLOOKUP(D1980,Feuil2!$B$2:$C$252,2,FALSE)*6,0)/6/24,G1979+ROUNDUP(VLOOKUP(D1980,Feuil2!$B$2:$C$252,2,FALSE)*6,0)/6/24+$I$1),G1979+(11/12/24)),"")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980" start="0" length="0">
      <dxf>
        <font>
          <b/>
          <sz val="12"/>
          <color indexed="10"/>
          <name val="Verdana"/>
          <family val="2"/>
          <scheme val="none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1980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80" start="0" length="0">
      <dxf>
        <numFmt numFmtId="167" formatCode="dd\.mm\.yyyy;@"/>
      </dxf>
    </rfmt>
  </rrc>
  <rcc rId="6168" sId="2">
    <oc r="G1973">
      <f>IFERROR(IF(ISERROR(SEARCH("dfgg",$B1971)),IF(H1972="",G1971+ROUNDUP(VLOOKUP(D1972,Feuil2!$B$2:$C$252,2,FALSE)*6,0)/6/24,G1971+ROUNDUP(VLOOKUP(D1972,Feuil2!$B$2:$C$252,2,FALSE)*6,0)/6/24+$I$1),G1971+(11/12/24)),"")</f>
    </oc>
    <nc r="G1973">
      <f>IFERROR(IF(ISERROR(SEARCH("dfgg",$B1972)),IF(H1973="",G1972+ROUNDUP(VLOOKUP(D1973,Feuil2!$B$2:$C$252,2,FALSE)*6,0)/6/24,G1972+ROUNDUP(VLOOKUP(D1973,Feuil2!$B$2:$C$252,2,FALSE)*6,0)/6/24+$I$1),G1972+(11/12/24)),"")</f>
    </nc>
  </rcc>
  <rcc rId="6169" sId="2">
    <oc r="G1974">
      <f>IFERROR(IF(ISERROR(SEARCH("dfgg",$B1972)),IF(H1973="",G1972+ROUNDUP(VLOOKUP(D1973,Feuil2!$B$2:$C$252,2,FALSE)*6,0)/6/24,G1972+ROUNDUP(VLOOKUP(D1973,Feuil2!$B$2:$C$252,2,FALSE)*6,0)/6/24+$I$1),G1972+(11/12/24)),"")</f>
    </oc>
    <nc r="G1974">
      <f>IFERROR(IF(ISERROR(SEARCH("dfgg",$B1973)),IF(H1974="",G1973+ROUNDUP(VLOOKUP(D1974,Feuil2!$B$2:$C$252,2,FALSE)*6,0)/6/24,G1973+ROUNDUP(VLOOKUP(D1974,Feuil2!$B$2:$C$252,2,FALSE)*6,0)/6/24+$I$1),G1973+(11/12/24)),"")</f>
    </nc>
  </rcc>
  <rcc rId="6170" sId="2">
    <oc r="G1975">
      <f>IFERROR(IF(ISERROR(SEARCH("dfgg",$B1974)),IF(H1975="",G1974+ROUNDUP(VLOOKUP(D1975,Feuil2!$B$2:$C$252,2,FALSE)*6,0)/6/24,G1974+ROUNDUP(VLOOKUP(D1975,Feuil2!$B$2:$C$252,2,FALSE)*6,0)/6/24+$I$1),G1974+(11/12/24)),"")</f>
    </oc>
    <nc r="G1975">
      <f>IFERROR(IF(ISERROR(SEARCH("dfgg",$B1974)),IF(H1975="",G1974+ROUNDUP(VLOOKUP(D1975,Feuil2!$B$2:$C$252,2,FALSE)*6,0)/6/24,G1974+ROUNDUP(VLOOKUP(D1975,Feuil2!$B$2:$C$252,2,FALSE)*6,0)/6/24+$I$1),G1974+(11/12/24)),"")</f>
    </nc>
  </rcc>
  <rcc rId="6171" sId="2">
    <oc r="G1976">
      <f>IFERROR(IF(ISERROR(SEARCH("dfgg",$B1975)),IF(H1976="",G1975+ROUNDUP(VLOOKUP(D1976,Feuil2!$B$2:$C$252,2,FALSE)*6,0)/6/24,G1975+ROUNDUP(VLOOKUP(D1976,Feuil2!$B$2:$C$252,2,FALSE)*6,0)/6/24+$I$1),G1975+(11/12/24)),"")</f>
    </oc>
    <nc r="G1976">
      <f>IFERROR(IF(ISERROR(SEARCH("dfgg",$B1975)),IF(H1976="",G1975+ROUNDUP(VLOOKUP(D1976,Feuil2!$B$2:$C$252,2,FALSE)*6,0)/6/24,G1975+ROUNDUP(VLOOKUP(D1976,Feuil2!$B$2:$C$252,2,FALSE)*6,0)/6/24+$I$1),G1975+(11/12/24)),"")</f>
    </nc>
  </rcc>
  <rcc rId="6172" sId="2">
    <oc r="G1977">
      <f>IFERROR(IF(ISERROR(SEARCH("dfgg",$B1976)),IF(H1977="",G1976+ROUNDUP(VLOOKUP(D1977,Feuil2!$B$2:$C$252,2,FALSE)*6,0)/6/24,G1976+ROUNDUP(VLOOKUP(D1977,Feuil2!$B$2:$C$252,2,FALSE)*6,0)/6/24+$I$1),G1976+(11/12/24)),"")</f>
    </oc>
    <nc r="G1977">
      <f>IFERROR(IF(ISERROR(SEARCH("dfgg",$B1976)),IF(H1977="",G1976+ROUNDUP(VLOOKUP(D1977,Feuil2!$B$2:$C$252,2,FALSE)*6,0)/6/24,G1976+ROUNDUP(VLOOKUP(D1977,Feuil2!$B$2:$C$252,2,FALSE)*6,0)/6/24+$I$1),G1976+(11/12/24)),"")</f>
    </nc>
  </rcc>
  <rcc rId="6173" sId="2">
    <oc r="G1978">
      <f>IFERROR(IF(ISERROR(SEARCH("dfgg",$B1977)),IF(H1978="",G1977+ROUNDUP(VLOOKUP(D1978,Feuil2!$B$2:$C$252,2,FALSE)*6,0)/6/24,G1977+ROUNDUP(VLOOKUP(D1978,Feuil2!$B$2:$C$252,2,FALSE)*6,0)/6/24+$I$1),G1977+(11/12/24)),"")</f>
    </oc>
    <nc r="G1978">
      <f>IFERROR(IF(ISERROR(SEARCH("dfgg",$B1977)),IF(H1978="",G1977+ROUNDUP(VLOOKUP(D1978,Feuil2!$B$2:$C$252,2,FALSE)*6,0)/6/24,G1977+ROUNDUP(VLOOKUP(D1978,Feuil2!$B$2:$C$252,2,FALSE)*6,0)/6/24+$I$1),G1977+(11/12/24)),"")</f>
    </nc>
  </rcc>
  <rcc rId="6174" sId="2">
    <oc r="G1979">
      <f>IFERROR(IF(ISERROR(SEARCH("dfgg",$B1978)),IF(H1979="",G1978+ROUNDUP(VLOOKUP(D1979,Feuil2!$B$2:$C$252,2,FALSE)*6,0)/6/24,G1978+ROUNDUP(VLOOKUP(D1979,Feuil2!$B$2:$C$252,2,FALSE)*6,0)/6/24+$I$1),G1978+(11/12/24)),"")</f>
    </oc>
    <nc r="G1979">
      <f>IFERROR(IF(ISERROR(SEARCH("dfgg",$B1978)),IF(H1979="",G1978+ROUNDUP(VLOOKUP(D1979,Feuil2!$B$2:$C$252,2,FALSE)*6,0)/6/24,G1978+ROUNDUP(VLOOKUP(D1979,Feuil2!$B$2:$C$252,2,FALSE)*6,0)/6/24+$I$1),G1978+(11/12/24)),"")</f>
    </nc>
  </rcc>
  <rcc rId="6175" sId="2">
    <oc r="G1980">
      <f>IFERROR(IF(ISERROR(SEARCH("dfgg",#REF!)),IF(H1980="",#REF!+ROUNDUP(VLOOKUP(D1980,Feuil2!$B$2:$C$252,2,FALSE)*6,0)/6/24,#REF!+ROUNDUP(VLOOKUP(D1980,Feuil2!$B$2:$C$252,2,FALSE)*6,0)/6/24+$I$1),#REF!+(11/12/24)),"")</f>
    </oc>
    <nc r="G1980">
      <f>IFERROR(IF(ISERROR(SEARCH("dfgg",$B1979)),IF(H1980="",G1979+ROUNDUP(VLOOKUP(D1980,Feuil2!$B$2:$C$252,2,FALSE)*6,0)/6/24,G1979+ROUNDUP(VLOOKUP(D1980,Feuil2!$B$2:$C$252,2,FALSE)*6,0)/6/24+$I$1),G1979+(11/12/24)),"")</f>
    </nc>
  </rcc>
  <rcc rId="6176" sId="2">
    <oc r="G1981">
      <f>IFERROR(IF(ISERROR(SEARCH("dfgg",$B1980)),IF(H1981="",G1980+ROUNDUP(VLOOKUP(D1981,Feuil2!$B$2:$C$252,2,FALSE)*6,0)/6/24,G1980+ROUNDUP(VLOOKUP(D1981,Feuil2!$B$2:$C$252,2,FALSE)*6,0)/6/24+$I$1),G1980+(11/12/24)),"")</f>
    </oc>
    <nc r="G1981">
      <f>IFERROR(IF(ISERROR(SEARCH("dfgg",$B1980)),IF(H1981="",G1980+ROUNDUP(VLOOKUP(D1981,Feuil2!$B$2:$C$252,2,FALSE)*6,0)/6/24,G1980+ROUNDUP(VLOOKUP(D1981,Feuil2!$B$2:$C$252,2,FALSE)*6,0)/6/24+$I$1),G1980+(11/12/24)),"")</f>
    </nc>
  </rcc>
  <rcc rId="6177" sId="2">
    <oc r="G1982">
      <f>IFERROR(IF(ISERROR(SEARCH("dfgg",$B1981)),IF(H1982="",G1981+ROUNDUP(VLOOKUP(D1982,Feuil2!$B$2:$C$252,2,FALSE)*6,0)/6/24,G1981+ROUNDUP(VLOOKUP(D1982,Feuil2!$B$2:$C$252,2,FALSE)*6,0)/6/24+$I$1),G1981+(11/12/24)),"")</f>
    </oc>
    <nc r="G1982">
      <f>IFERROR(IF(ISERROR(SEARCH("dfgg",$B1981)),IF(H1982="",G1981+ROUNDUP(VLOOKUP(D1982,Feuil2!$B$2:$C$252,2,FALSE)*6,0)/6/24,G1981+ROUNDUP(VLOOKUP(D1982,Feuil2!$B$2:$C$252,2,FALSE)*6,0)/6/24+$I$1),G1981+(11/12/24)),"")</f>
    </nc>
  </rcc>
  <rcc rId="6178" sId="2">
    <oc r="G1983">
      <f>IFERROR(IF(ISERROR(SEARCH("dfgg",$B1982)),IF(H1983="",G1982+ROUNDUP(VLOOKUP(D1983,Feuil2!$B$2:$C$252,2,FALSE)*6,0)/6/24,G1982+ROUNDUP(VLOOKUP(D1983,Feuil2!$B$2:$C$252,2,FALSE)*6,0)/6/24+$I$1),G1982+(11/12/24)),"")</f>
    </oc>
    <nc r="G1983">
      <f>IFERROR(IF(ISERROR(SEARCH("dfgg",$B1982)),IF(H1983="",G1982+ROUNDUP(VLOOKUP(D1983,Feuil2!$B$2:$C$252,2,FALSE)*6,0)/6/24,G1982+ROUNDUP(VLOOKUP(D1983,Feuil2!$B$2:$C$252,2,FALSE)*6,0)/6/24+$I$1),G1982+(11/12/24)),"")</f>
    </nc>
  </rcc>
  <rcc rId="6179" sId="2" odxf="1" dxf="1">
    <nc r="G1984">
      <f>IFERROR(IF(ISERROR(SEARCH("dfgg",$B1983)),IF(H1984="",G1983+ROUNDUP(VLOOKUP(D1984,Feuil2!$B$2:$C$252,2,FALSE)*6,0)/6/24,G1983+ROUNDUP(VLOOKUP(D1984,Feuil2!$B$2:$C$252,2,FALSE)*6,0)/6/24+$I$1),G1983+(11/12/24)),"")</f>
    </nc>
    <odxf>
      <font>
        <b val="0"/>
        <name val="MS Sans Serif"/>
      </font>
      <numFmt numFmtId="0" formatCode="General"/>
      <border outline="0">
        <left/>
        <right/>
        <top/>
        <bottom/>
      </border>
    </odxf>
    <n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6180" sId="2" ref="A1980:XFD1980" action="insertRow">
    <undo index="65535" exp="area" ref3D="1" dr="$F$1:$F$1048576" dn="Z_F75A0FC8_0A1B_4DE0_9A32_5143F6752B3E_.wvu.Cols" sId="2"/>
  </rrc>
  <rfmt sheetId="2" sqref="B1980" start="0" length="0">
    <dxf>
      <font>
        <b/>
        <sz val="12"/>
        <color rgb="FFFF0000"/>
        <name val="MS Sans Serif"/>
      </font>
      <numFmt numFmtId="0" formatCode="General"/>
      <fill>
        <patternFill patternType="solid">
          <bgColor theme="4" tint="0.59999389629810485"/>
        </patternFill>
      </fill>
      <alignment horizontal="center" vertical="center" wrapText="1"/>
    </dxf>
  </rfmt>
  <rfmt sheetId="2" sqref="C1980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alignment horizontal="center" vertical="center" wrapText="1"/>
    </dxf>
  </rfmt>
  <rcc rId="6181" sId="2" odxf="1" dxf="1">
    <nc r="D1980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</ndxf>
  </rcc>
  <rfmt sheetId="2" sqref="E1980" start="0" length="0">
    <dxf>
      <fill>
        <patternFill>
          <bgColor theme="4" tint="0.59999389629810485"/>
        </patternFill>
      </fill>
    </dxf>
  </rfmt>
  <rfmt sheetId="2" sqref="F1980" start="0" length="0">
    <dxf>
      <fill>
        <patternFill patternType="solid">
          <bgColor theme="4" tint="0.59999389629810485"/>
        </patternFill>
      </fill>
    </dxf>
  </rfmt>
  <rcc rId="6182" sId="2">
    <nc r="G1980">
      <f>IFERROR(IF(ISERROR(SEARCH("dfgg",$B1979)),IF(H1980="",G1979+ROUNDUP(VLOOKUP(D1980,Feuil2!$B$2:$C$252,2,FALSE)*6,0)/6/24,G1979+ROUNDUP(VLOOKUP(D1980,Feuil2!$B$2:$C$252,2,FALSE)*6,0)/6/24+$I$1),G1979+(11/12/24)),"")</f>
    </nc>
  </rcc>
  <rfmt sheetId="2" sqref="H1980" start="0" length="0">
    <dxf>
      <font>
        <b val="0"/>
        <sz val="12"/>
        <color indexed="10"/>
        <name val="Calibri"/>
        <scheme val="minor"/>
      </font>
      <numFmt numFmtId="0" formatCode="General"/>
    </dxf>
  </rfmt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J1" start="0" length="0">
    <dxf>
      <font>
        <b val="0"/>
        <sz val="12"/>
        <color indexed="10"/>
        <name val="Calibri"/>
        <scheme val="minor"/>
      </font>
      <numFmt numFmtId="0" formatCode="General"/>
      <fill>
        <patternFill patternType="solid">
          <bgColor indexed="4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1" start="0" length="0">
    <dxf>
      <font>
        <b val="0"/>
        <sz val="12"/>
        <color indexed="10"/>
        <name val="Calibri"/>
        <scheme val="minor"/>
      </font>
      <fill>
        <patternFill patternType="solid">
          <bgColor indexed="4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L1" start="0" length="0">
    <dxf>
      <font>
        <b val="0"/>
        <sz val="12"/>
        <color indexed="10"/>
        <name val="Calibri"/>
        <scheme val="minor"/>
      </font>
      <fill>
        <patternFill patternType="solid">
          <bgColor indexed="4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1" start="0" length="0">
    <dxf>
      <font>
        <b val="0"/>
        <sz val="12"/>
        <color indexed="10"/>
        <name val="Calibri"/>
        <scheme val="minor"/>
      </font>
      <fill>
        <patternFill patternType="solid">
          <bgColor indexed="4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73:B1975">
    <dxf>
      <fill>
        <patternFill patternType="solid">
          <bgColor rgb="FFFFFF00"/>
        </patternFill>
      </fill>
    </dxf>
  </rfmt>
  <rfmt sheetId="2" sqref="B1936:B1938">
    <dxf>
      <fill>
        <patternFill patternType="solid">
          <bgColor rgb="FFFFFF00"/>
        </patternFill>
      </fill>
    </dxf>
  </rfmt>
  <rfmt sheetId="2" sqref="B1940:B1943">
    <dxf>
      <fill>
        <patternFill patternType="solid">
          <bgColor rgb="FFFFFF00"/>
        </patternFill>
      </fill>
    </dxf>
  </rfmt>
  <rfmt sheetId="2" sqref="B1945">
    <dxf>
      <fill>
        <patternFill patternType="solid">
          <bgColor rgb="FFFFFF00"/>
        </patternFill>
      </fill>
    </dxf>
  </rfmt>
  <rfmt sheetId="2" sqref="B1947">
    <dxf>
      <fill>
        <patternFill patternType="solid">
          <bgColor rgb="FFFFFF00"/>
        </patternFill>
      </fill>
    </dxf>
  </rfmt>
  <rfmt sheetId="2" sqref="B1949:B1950">
    <dxf>
      <fill>
        <patternFill patternType="solid">
          <bgColor rgb="FFFFFF00"/>
        </patternFill>
      </fill>
    </dxf>
  </rfmt>
  <rrc rId="6183" sId="2" ref="A1:XFD1" action="insertRow">
    <undo index="65535" exp="area" ref3D="1" dr="$A$1:$XFD$1" dn="Z_FC7BEBEA_9A89_4726_BCEF_101025680359_.wvu.PrintTitles" sId="2"/>
    <undo index="65535" exp="area" ref3D="1" dr="$A$1:$XFD$1" dn="Z_9DC6467B_AE31_4A24_936A_03CCCA0C107D_.wvu.PrintTitles" sId="2"/>
    <undo index="65535" exp="area" ref3D="1" dr="$A$1:$XFD$1" dn="Z_F4471BBB_EC57_4FA3_8628_F16227A0D3A9_.wvu.PrintTitles" sId="2"/>
    <undo index="65535" exp="area" ref3D="1" dr="$A$2:$XFD$1005" dn="Z_A4812406_2100_4335_8B92_771D5826C943_.wvu.Rows" sId="2"/>
    <undo index="65535" exp="area" ref3D="1" dr="$A$1:$XFD$1" dn="Z_A57A51A4_0B0B_45EF_9CF5_7793D540860C_.wvu.PrintTitles" sId="2"/>
    <undo index="65535" exp="area" ref3D="1" dr="$A$2:$XFD$1396" dn="Z_F75A0FC8_0A1B_4DE0_9A32_5143F6752B3E_.wvu.Rows" sId="2"/>
    <undo index="65535" exp="area" ref3D="1" dr="$A$2:$XFD$1457" dn="Z_9DC6467B_AE31_4A24_936A_03CCCA0C107D_.wvu.Rows" sId="2"/>
    <undo index="65535" exp="area" ref3D="1" dr="$F$1:$F$1048576" dn="Z_F75A0FC8_0A1B_4DE0_9A32_5143F6752B3E_.wvu.Cols" sId="2"/>
    <undo index="65535" exp="area" ref3D="1" dr="$A$1:$XFD$1" dn="Z_C30444E2_62EB_45C8_95D9_07DAF1D9D8AC_.wvu.PrintTitles" sId="2"/>
    <undo index="65535" exp="area" ref3D="1" dr="$A$2:$XFD$1457" dn="Z_FC7BEBEA_9A89_4726_BCEF_101025680359_.wvu.Rows" sId="2"/>
    <undo index="65535" exp="area" ref3D="1" dr="$A$1:$XFD$1" dn="Z_F75A0FC8_0A1B_4DE0_9A32_5143F6752B3E_.wvu.PrintTitles" sId="2"/>
    <undo index="65535" exp="area" ref3D="1" dr="$A$1:$XFD$1" dn="Z_A4812406_2100_4335_8B92_771D5826C943_.wvu.PrintTitles" sId="2"/>
    <undo index="65535" exp="area" ref3D="1" dr="$A$1:$XFD$1" dn="Z_3D2D1F7E_3BA2_4E28_AEE8_A30B0E3A69FB_.wvu.PrintTitles" sId="2"/>
    <undo index="65535" exp="area" ref3D="1" dr="$A$1:$XFD$1" dn="Impression_des_titres" sId="2"/>
    <undo index="65535" exp="area" ref3D="1" dr="$A$1:$XFD$1" dn="Z_5CCB14D7_39B9_453A_BF20_39B53EFE65BB_.wvu.PrintTitles" sId="2"/>
    <undo index="65535" exp="area" ref3D="1" dr="$A$1:$XFD$1" dn="Z_4920D62B_2CDE_46D7_AD9B_0909E1F7FBDE_.wvu.PrintTitles" sId="2"/>
    <undo index="65535" exp="area" ref3D="1" dr="$A$1:$XFD$1" dn="Z_4C9D2519_F351_4370_8B73_98AEDC51CDAA_.wvu.PrintTitles" sId="2"/>
    <undo index="65535" exp="area" ref3D="1" dr="$A$1:$XFD$1" dn="Z_2435F7F2_EE5A_4126_B252_DA33D70C025A_.wvu.PrintTitles" sId="2"/>
    <undo index="65535" exp="area" ref3D="1" dr="$A$1:$XFD$1" dn="Z_97F3D65C_7623_4FBA_9661_A690EDAFD1E2_.wvu.PrintTitles" sId="2"/>
    <undo index="65535" exp="area" ref3D="1" dr="$A$1:$XFD$1" dn="Z_80E8011E_8CC6_40AA_A1BE_46C0FB529EE2_.wvu.PrintTitles" sId="2"/>
  </rrc>
  <rcc rId="6184" sId="2">
    <nc r="J1" t="inlineStr">
      <is>
        <t>ESSAIS SILVERSON POUR PROJET SAUCE</t>
      </is>
    </nc>
  </rcc>
  <rfmt sheetId="2" sqref="J1:M1">
    <dxf>
      <alignment horizontal="left"/>
    </dxf>
  </rfmt>
  <rfmt sheetId="2" sqref="J1:M1">
    <dxf>
      <fill>
        <patternFill patternType="solid">
          <bgColor rgb="FFFFFF00"/>
        </patternFill>
      </fill>
    </dxf>
  </rfmt>
  <rfmt sheetId="2" sqref="J1:M1">
    <dxf>
      <fill>
        <patternFill>
          <bgColor theme="7" tint="0.59999389629810485"/>
        </patternFill>
      </fill>
    </dxf>
  </rfmt>
  <rfmt sheetId="2" sqref="J1:M1" start="0" length="2147483647">
    <dxf>
      <font>
        <b/>
      </font>
    </dxf>
  </rfmt>
  <rfmt sheetId="2" sqref="J1" start="0" length="0">
    <dxf>
      <border>
        <left style="medium">
          <color indexed="64"/>
        </left>
      </border>
    </dxf>
  </rfmt>
  <rfmt sheetId="2" sqref="J1:M1" start="0" length="0">
    <dxf>
      <border>
        <top style="medium">
          <color indexed="64"/>
        </top>
      </border>
    </dxf>
  </rfmt>
  <rfmt sheetId="2" sqref="M1" start="0" length="0">
    <dxf>
      <border>
        <right style="medium">
          <color indexed="64"/>
        </right>
      </border>
    </dxf>
  </rfmt>
  <rfmt sheetId="2" sqref="J1:M1" start="0" length="0">
    <dxf>
      <border>
        <bottom style="medium">
          <color indexed="64"/>
        </bottom>
      </border>
    </dxf>
  </rfmt>
  <rm rId="6185" sheetId="2" source="J1:M1" destination="N1:Q1" sourceSheetId="2">
    <rfmt sheetId="2" sqref="N1" start="0" length="0">
      <dxf>
        <alignment horizontal="center" vertical="center"/>
      </dxf>
    </rfmt>
    <rfmt sheetId="2" sqref="O1" start="0" length="0">
      <dxf>
        <alignment horizontal="center" vertical="center"/>
      </dxf>
    </rfmt>
    <rfmt sheetId="2" sqref="P1" start="0" length="0">
      <dxf>
        <alignment horizontal="center" vertical="center"/>
      </dxf>
    </rfmt>
    <rfmt sheetId="2" sqref="Q1" start="0" length="0">
      <dxf>
        <alignment horizontal="center" vertical="center"/>
      </dxf>
    </rfmt>
  </rm>
  <rcc rId="6186" sId="2" odxf="1" dxf="1">
    <oc r="J2">
      <v>6.25E-2</v>
    </oc>
    <nc r="J2"/>
    <ndxf>
      <font>
        <b/>
        <sz val="11"/>
        <color indexed="10"/>
        <name val="Calibri"/>
        <scheme val="minor"/>
      </font>
      <fill>
        <patternFill patternType="none">
          <bgColor indexed="65"/>
        </patternFill>
      </fill>
      <border outline="0">
        <left/>
        <right/>
        <bottom/>
      </border>
    </ndxf>
  </rcc>
  <rfmt sheetId="2" sqref="K2" start="0" length="0">
    <dxf>
      <font>
        <b/>
        <sz val="11"/>
        <color indexed="10"/>
        <name val="Calibri"/>
        <scheme val="minor"/>
      </font>
      <fill>
        <patternFill patternType="none">
          <bgColor indexed="65"/>
        </patternFill>
      </fill>
      <border outline="0">
        <left/>
        <right/>
        <bottom/>
      </border>
    </dxf>
  </rfmt>
  <rfmt sheetId="2" sqref="L2" start="0" length="0">
    <dxf>
      <font>
        <b/>
        <sz val="11"/>
        <color indexed="10"/>
        <name val="Calibri"/>
        <scheme val="minor"/>
      </font>
      <fill>
        <patternFill patternType="none">
          <bgColor indexed="65"/>
        </patternFill>
      </fill>
      <border outline="0">
        <left/>
        <right/>
        <bottom/>
      </border>
    </dxf>
  </rfmt>
  <rfmt sheetId="2" sqref="M2" start="0" length="0">
    <dxf>
      <font>
        <b/>
        <sz val="11"/>
        <color indexed="10"/>
        <name val="Calibri"/>
        <scheme val="minor"/>
      </font>
      <fill>
        <patternFill patternType="none">
          <bgColor indexed="65"/>
        </patternFill>
      </fill>
      <border outline="0">
        <left/>
        <right/>
        <bottom/>
      </border>
    </dxf>
  </rfmt>
  <rfmt sheetId="2" sqref="B1974:B1976">
    <dxf>
      <fill>
        <patternFill patternType="none">
          <bgColor auto="1"/>
        </patternFill>
      </fill>
    </dxf>
  </rfmt>
  <rcc rId="6187" sId="2">
    <nc r="N2" t="inlineStr">
      <is>
        <t>tete Silverson</t>
      </is>
    </nc>
  </rcc>
  <rcc rId="6188" sId="2">
    <nc r="O2" t="inlineStr">
      <is>
        <t>aspect sortie</t>
      </is>
    </nc>
  </rcc>
  <rcc rId="6189" sId="2">
    <nc r="P2" t="inlineStr">
      <is>
        <t>visco T=0</t>
      </is>
    </nc>
  </rcc>
  <rrc rId="6190" sId="2" ref="Q1:Q1048576" action="insertCol">
    <undo index="65535" exp="area" ref3D="1" dr="$A$2:$XFD$2" dn="Z_FC7BEBEA_9A89_4726_BCEF_101025680359_.wvu.PrintTitles" sId="2"/>
    <undo index="65535" exp="area" ref3D="1" dr="$A$2:$XFD$2" dn="Z_9DC6467B_AE31_4A24_936A_03CCCA0C107D_.wvu.PrintTitles" sId="2"/>
    <undo index="65535" exp="area" ref3D="1" dr="$A$2:$XFD$2" dn="Z_F4471BBB_EC57_4FA3_8628_F16227A0D3A9_.wvu.PrintTitles" sId="2"/>
    <undo index="65535" exp="area" ref3D="1" dr="$A$3:$XFD$1006" dn="Z_A4812406_2100_4335_8B92_771D5826C943_.wvu.Rows" sId="2"/>
    <undo index="65535" exp="area" ref3D="1" dr="$A$2:$XFD$2" dn="Z_A57A51A4_0B0B_45EF_9CF5_7793D540860C_.wvu.PrintTitles" sId="2"/>
    <undo index="65535" exp="area" ref3D="1" dr="$A$3:$XFD$1397" dn="Z_F75A0FC8_0A1B_4DE0_9A32_5143F6752B3E_.wvu.Rows" sId="2"/>
    <undo index="65535" exp="area" ref3D="1" dr="$A$3:$XFD$1458" dn="Z_9DC6467B_AE31_4A24_936A_03CCCA0C107D_.wvu.Rows" sId="2"/>
    <undo index="65535" exp="area" ref3D="1" dr="$A$2:$XFD$2" dn="Z_C30444E2_62EB_45C8_95D9_07DAF1D9D8AC_.wvu.PrintTitles" sId="2"/>
    <undo index="65535" exp="area" ref3D="1" dr="$A$3:$XFD$1458" dn="Z_FC7BEBEA_9A89_4726_BCEF_101025680359_.wvu.Rows" sId="2"/>
    <undo index="65535" exp="area" ref3D="1" dr="$A$2:$XFD$2" dn="Z_F75A0FC8_0A1B_4DE0_9A32_5143F6752B3E_.wvu.PrintTitles" sId="2"/>
    <undo index="65535" exp="area" ref3D="1" dr="$A$2:$XFD$2" dn="Z_A4812406_2100_4335_8B92_771D5826C943_.wvu.PrintTitles" sId="2"/>
    <undo index="65535" exp="area" ref3D="1" dr="$A$2:$XFD$2" dn="Z_3D2D1F7E_3BA2_4E28_AEE8_A30B0E3A69FB_.wvu.PrintTitles" sId="2"/>
    <undo index="65535" exp="area" ref3D="1" dr="$A$2:$XFD$2" dn="Impression_des_titres" sId="2"/>
    <undo index="65535" exp="area" ref3D="1" dr="$A$2:$XFD$2" dn="Z_5CCB14D7_39B9_453A_BF20_39B53EFE65BB_.wvu.PrintTitles" sId="2"/>
    <undo index="65535" exp="area" ref3D="1" dr="$A$2:$XFD$2" dn="Z_4920D62B_2CDE_46D7_AD9B_0909E1F7FBDE_.wvu.PrintTitles" sId="2"/>
    <undo index="65535" exp="area" ref3D="1" dr="$A$2:$XFD$2" dn="Z_4C9D2519_F351_4370_8B73_98AEDC51CDAA_.wvu.PrintTitles" sId="2"/>
    <undo index="65535" exp="area" ref3D="1" dr="$A$2:$XFD$2" dn="Z_2435F7F2_EE5A_4126_B252_DA33D70C025A_.wvu.PrintTitles" sId="2"/>
    <undo index="65535" exp="area" ref3D="1" dr="$A$2:$XFD$2" dn="Z_97F3D65C_7623_4FBA_9661_A690EDAFD1E2_.wvu.PrintTitles" sId="2"/>
    <undo index="65535" exp="area" ref3D="1" dr="$A$2:$XFD$2" dn="Z_80E8011E_8CC6_40AA_A1BE_46C0FB529EE2_.wvu.PrintTitles" sId="2"/>
  </rrc>
  <rcc rId="6191" sId="2">
    <nc r="Q2" t="inlineStr">
      <is>
        <t>Visco ap 24h</t>
      </is>
    </nc>
  </rcc>
  <rm rId="6192" sheetId="2" source="R1916" destination="R1915" sourceSheetId="2">
    <rfmt sheetId="2" sqref="R1915" start="0" length="0">
      <dxf>
        <alignment horizontal="center" vertical="center"/>
      </dxf>
    </rfmt>
  </rm>
  <rcc rId="6193" sId="2">
    <nc r="R2" t="inlineStr">
      <is>
        <t>Commentaires</t>
      </is>
    </nc>
  </rcc>
  <rfmt sheetId="2" sqref="N2:R2">
    <dxf>
      <fill>
        <patternFill patternType="solid">
          <bgColor theme="7" tint="0.59999389629810485"/>
        </patternFill>
      </fill>
    </dxf>
  </rfmt>
  <rfmt sheetId="2" sqref="N2" start="0" length="0">
    <dxf>
      <border>
        <left style="thin">
          <color indexed="64"/>
        </left>
      </border>
    </dxf>
  </rfmt>
  <rfmt sheetId="2" sqref="N2:R2" start="0" length="0">
    <dxf>
      <border>
        <top style="thin">
          <color indexed="64"/>
        </top>
      </border>
    </dxf>
  </rfmt>
  <rfmt sheetId="2" sqref="R2" start="0" length="0">
    <dxf>
      <border>
        <right style="thin">
          <color indexed="64"/>
        </right>
      </border>
    </dxf>
  </rfmt>
  <rfmt sheetId="2" sqref="N2:R2" start="0" length="0">
    <dxf>
      <border>
        <bottom style="thin">
          <color indexed="64"/>
        </bottom>
      </border>
    </dxf>
  </rfmt>
  <rfmt sheetId="2" sqref="N2:R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2" sqref="N1936:R1951">
    <dxf>
      <fill>
        <patternFill patternType="solid">
          <bgColor theme="7" tint="0.59999389629810485"/>
        </patternFill>
      </fill>
    </dxf>
  </rfmt>
  <rfmt sheetId="2" sqref="N1936:N1951" start="0" length="0">
    <dxf>
      <border>
        <left style="thin">
          <color indexed="64"/>
        </left>
      </border>
    </dxf>
  </rfmt>
  <rfmt sheetId="2" sqref="N1936:R1936" start="0" length="0">
    <dxf>
      <border>
        <top style="thin">
          <color indexed="64"/>
        </top>
      </border>
    </dxf>
  </rfmt>
  <rfmt sheetId="2" sqref="R1936:R1951" start="0" length="0">
    <dxf>
      <border>
        <right style="thin">
          <color indexed="64"/>
        </right>
      </border>
    </dxf>
  </rfmt>
  <rfmt sheetId="2" sqref="N1951:R1951" start="0" length="0">
    <dxf>
      <border>
        <bottom style="thin">
          <color indexed="64"/>
        </bottom>
      </border>
    </dxf>
  </rfmt>
  <rfmt sheetId="2" sqref="N1936:R195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6194" sId="2">
    <nc r="N1936" t="inlineStr">
      <is>
        <t>Petite</t>
      </is>
    </nc>
  </rcc>
  <rcc rId="6195" sId="2">
    <nc r="N1937" t="inlineStr">
      <is>
        <t>Petite</t>
      </is>
    </nc>
  </rcc>
  <rcc rId="6196" sId="2">
    <nc r="N1938" t="inlineStr">
      <is>
        <t>Petite</t>
      </is>
    </nc>
  </rcc>
  <rcc rId="6197" sId="2">
    <nc r="N1939" t="inlineStr">
      <is>
        <t>Petite</t>
      </is>
    </nc>
  </rcc>
  <rcc rId="6198" sId="2">
    <nc r="N1941" t="inlineStr">
      <is>
        <t>Petite</t>
      </is>
    </nc>
  </rcc>
  <rcc rId="6199" sId="2">
    <nc r="N1942" t="inlineStr">
      <is>
        <t>Petite</t>
      </is>
    </nc>
  </rcc>
  <rcc rId="6200" sId="2">
    <nc r="N1943" t="inlineStr">
      <is>
        <t>Petite</t>
      </is>
    </nc>
  </rcc>
  <rcc rId="6201" sId="2">
    <nc r="N1944" t="inlineStr">
      <is>
        <t>Petite</t>
      </is>
    </nc>
  </rcc>
  <rcc rId="6202" sId="2">
    <nc r="N1946" t="inlineStr">
      <is>
        <t>Petite</t>
      </is>
    </nc>
  </rcc>
  <rcc rId="6203" sId="2">
    <nc r="N1947" t="inlineStr">
      <is>
        <t>Petite</t>
      </is>
    </nc>
  </rcc>
  <rcc rId="6204" sId="2">
    <nc r="N1948" t="inlineStr">
      <is>
        <t>Petite</t>
      </is>
    </nc>
  </rcc>
  <rcc rId="6205" sId="2">
    <nc r="N1950" t="inlineStr">
      <is>
        <t>Petite</t>
      </is>
    </nc>
  </rcc>
  <rcc rId="6206" sId="2">
    <nc r="N1951" t="inlineStr">
      <is>
        <t>Petite</t>
      </is>
    </nc>
  </rcc>
  <rcc rId="6207" sId="2">
    <nc r="O1936" t="inlineStr">
      <is>
        <t>OK</t>
      </is>
    </nc>
  </rcc>
  <rfmt sheetId="2" sqref="N1940:R1940">
    <dxf>
      <fill>
        <patternFill>
          <bgColor theme="0" tint="-0.34998626667073579"/>
        </patternFill>
      </fill>
    </dxf>
  </rfmt>
  <rfmt sheetId="2" sqref="N1945:R1945">
    <dxf>
      <fill>
        <patternFill>
          <bgColor theme="0" tint="-0.34998626667073579"/>
        </patternFill>
      </fill>
    </dxf>
  </rfmt>
  <rfmt sheetId="2" sqref="N1949:R1949">
    <dxf>
      <fill>
        <patternFill>
          <bgColor theme="0" tint="-0.34998626667073579"/>
        </patternFill>
      </fill>
    </dxf>
  </rfmt>
  <rfmt sheetId="2" sqref="N1955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55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55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55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55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56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56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56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56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56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57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57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57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57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57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58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58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58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58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58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59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59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59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59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59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60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60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60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60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60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61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61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61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61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61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63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63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63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63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63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64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64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64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64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64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65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65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65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65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65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66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66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66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66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66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67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67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67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67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67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68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68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68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68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68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69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69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69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69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69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70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70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70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70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70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71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71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71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71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71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72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72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72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72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72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74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74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74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74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74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75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75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75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75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75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76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76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76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76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76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77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77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77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77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77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78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78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78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78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78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79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79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79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79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79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80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80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80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80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80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81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81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81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81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81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82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82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82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82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82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83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83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83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83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83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84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84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84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84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84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85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85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85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85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85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55" start="0" length="0">
    <dxf>
      <fill>
        <patternFill>
          <bgColor theme="0" tint="-0.34998626667073579"/>
        </patternFill>
      </fill>
    </dxf>
  </rfmt>
  <rfmt sheetId="2" sqref="O1955" start="0" length="0">
    <dxf>
      <fill>
        <patternFill>
          <bgColor theme="0" tint="-0.34998626667073579"/>
        </patternFill>
      </fill>
    </dxf>
  </rfmt>
  <rfmt sheetId="2" sqref="P1955" start="0" length="0">
    <dxf>
      <fill>
        <patternFill>
          <bgColor theme="0" tint="-0.34998626667073579"/>
        </patternFill>
      </fill>
    </dxf>
  </rfmt>
  <rfmt sheetId="2" sqref="Q1955" start="0" length="0">
    <dxf>
      <fill>
        <patternFill>
          <bgColor theme="0" tint="-0.34998626667073579"/>
        </patternFill>
      </fill>
    </dxf>
  </rfmt>
  <rfmt sheetId="2" sqref="R1955" start="0" length="0">
    <dxf>
      <fill>
        <patternFill>
          <bgColor theme="0" tint="-0.34998626667073579"/>
        </patternFill>
      </fill>
    </dxf>
  </rfmt>
  <rfmt sheetId="2" sqref="N1957" start="0" length="0">
    <dxf>
      <fill>
        <patternFill>
          <bgColor theme="0" tint="-0.34998626667073579"/>
        </patternFill>
      </fill>
    </dxf>
  </rfmt>
  <rfmt sheetId="2" sqref="O1957" start="0" length="0">
    <dxf>
      <fill>
        <patternFill>
          <bgColor theme="0" tint="-0.34998626667073579"/>
        </patternFill>
      </fill>
    </dxf>
  </rfmt>
  <rfmt sheetId="2" sqref="P1957" start="0" length="0">
    <dxf>
      <fill>
        <patternFill>
          <bgColor theme="0" tint="-0.34998626667073579"/>
        </patternFill>
      </fill>
    </dxf>
  </rfmt>
  <rfmt sheetId="2" sqref="Q1957" start="0" length="0">
    <dxf>
      <fill>
        <patternFill>
          <bgColor theme="0" tint="-0.34998626667073579"/>
        </patternFill>
      </fill>
    </dxf>
  </rfmt>
  <rfmt sheetId="2" sqref="R1957" start="0" length="0">
    <dxf>
      <fill>
        <patternFill>
          <bgColor theme="0" tint="-0.34998626667073579"/>
        </patternFill>
      </fill>
    </dxf>
  </rfmt>
  <rrc rId="6208" sId="2" ref="A3:XFD3" action="insertRow">
    <undo index="65535" exp="area" ref3D="1" dr="$A$3:$XFD$1006" dn="Z_A4812406_2100_4335_8B92_771D5826C943_.wvu.Rows" sId="2"/>
    <undo index="65535" exp="area" ref3D="1" dr="$A$3:$XFD$1397" dn="Z_F75A0FC8_0A1B_4DE0_9A32_5143F6752B3E_.wvu.Rows" sId="2"/>
    <undo index="65535" exp="area" ref3D="1" dr="$A$3:$XFD$1458" dn="Z_9DC6467B_AE31_4A24_936A_03CCCA0C107D_.wvu.Rows" sId="2"/>
    <undo index="65535" exp="area" ref3D="1" dr="$F$1:$F$1048576" dn="Z_F75A0FC8_0A1B_4DE0_9A32_5143F6752B3E_.wvu.Cols" sId="2"/>
    <undo index="65535" exp="area" ref3D="1" dr="$A$3:$XFD$1458" dn="Z_FC7BEBEA_9A89_4726_BCEF_101025680359_.wvu.Rows" sId="2"/>
  </rrc>
  <rcc rId="6209" sId="2" odxf="1" dxf="1">
    <nc r="J3" t="inlineStr">
      <is>
        <t>DATE PROD</t>
      </is>
    </nc>
    <odxf>
      <font>
        <sz val="11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2"/>
        <name val="MS Sans Serif"/>
      </font>
      <numFmt numFmtId="167" formatCode="dd\.mm\.yyyy;@"/>
      <fill>
        <patternFill patternType="solid">
          <bgColor indexed="4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0" sId="2" odxf="1" dxf="1">
    <nc r="K3" t="inlineStr">
      <is>
        <t>JOUR PROD</t>
      </is>
    </nc>
    <odxf>
      <font>
        <sz val="11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2"/>
        <name val="MS Sans Serif"/>
      </font>
      <fill>
        <patternFill patternType="solid">
          <bgColor indexed="4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1" sId="2" odxf="1" dxf="1">
    <nc r="L3" t="inlineStr">
      <is>
        <t>SITE</t>
      </is>
    </nc>
    <odxf>
      <font>
        <sz val="11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2"/>
        <name val="MS Sans Serif"/>
      </font>
      <fill>
        <patternFill patternType="solid">
          <bgColor indexed="4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2" sId="2">
    <oc r="J4" t="inlineStr">
      <is>
        <t>DATE PROD</t>
      </is>
    </oc>
    <nc r="J4"/>
  </rcc>
  <rcc rId="6213" sId="2">
    <oc r="K4" t="inlineStr">
      <is>
        <t>JOUR PROD</t>
      </is>
    </oc>
    <nc r="K4"/>
  </rcc>
  <rcc rId="6214" sId="2">
    <oc r="L4" t="inlineStr">
      <is>
        <t>SITE</t>
      </is>
    </oc>
    <nc r="L4"/>
  </rcc>
  <rfmt sheetId="2" sqref="N1964:R1964">
    <dxf>
      <fill>
        <patternFill>
          <bgColor theme="0" tint="-0.34998626667073579"/>
        </patternFill>
      </fill>
    </dxf>
  </rfmt>
  <rfmt sheetId="2" sqref="N1967:R1967">
    <dxf>
      <fill>
        <patternFill>
          <bgColor theme="0" tint="-0.34998626667073579"/>
        </patternFill>
      </fill>
    </dxf>
  </rfmt>
  <rfmt sheetId="2" sqref="N1970:R1970">
    <dxf>
      <fill>
        <patternFill>
          <bgColor theme="0" tint="-0.34998626667073579"/>
        </patternFill>
      </fill>
    </dxf>
  </rfmt>
  <rfmt sheetId="2" sqref="N1973:R1973">
    <dxf>
      <fill>
        <patternFill>
          <bgColor theme="0" tint="-0.34998626667073579"/>
        </patternFill>
      </fill>
    </dxf>
  </rfmt>
  <rfmt sheetId="2" sqref="N1978:R1978">
    <dxf>
      <fill>
        <patternFill>
          <bgColor theme="0" tint="-0.34998626667073579"/>
        </patternFill>
      </fill>
    </dxf>
  </rfmt>
  <rfmt sheetId="2" sqref="N1982:R1982">
    <dxf>
      <fill>
        <patternFill>
          <bgColor theme="0" tint="-0.34998626667073579"/>
        </patternFill>
      </fill>
    </dxf>
  </rfmt>
  <rrc rId="6215" sId="2" ref="O1:O1048576" action="insertCol">
    <undo index="65535" exp="area" ref3D="1" dr="$A$2:$XFD$2" dn="Z_FC7BEBEA_9A89_4726_BCEF_101025680359_.wvu.PrintTitles" sId="2"/>
    <undo index="65535" exp="area" ref3D="1" dr="$A$2:$XFD$2" dn="Z_9DC6467B_AE31_4A24_936A_03CCCA0C107D_.wvu.PrintTitles" sId="2"/>
    <undo index="65535" exp="area" ref3D="1" dr="$A$2:$XFD$2" dn="Z_F4471BBB_EC57_4FA3_8628_F16227A0D3A9_.wvu.PrintTitles" sId="2"/>
    <undo index="65535" exp="area" ref3D="1" dr="$A$4:$XFD$1007" dn="Z_A4812406_2100_4335_8B92_771D5826C943_.wvu.Rows" sId="2"/>
    <undo index="65535" exp="area" ref3D="1" dr="$A$2:$XFD$2" dn="Z_A57A51A4_0B0B_45EF_9CF5_7793D540860C_.wvu.PrintTitles" sId="2"/>
    <undo index="65535" exp="area" ref3D="1" dr="$A$4:$XFD$1398" dn="Z_F75A0FC8_0A1B_4DE0_9A32_5143F6752B3E_.wvu.Rows" sId="2"/>
    <undo index="65535" exp="area" ref3D="1" dr="$A$4:$XFD$1459" dn="Z_9DC6467B_AE31_4A24_936A_03CCCA0C107D_.wvu.Rows" sId="2"/>
    <undo index="65535" exp="area" ref3D="1" dr="$A$2:$XFD$2" dn="Z_C30444E2_62EB_45C8_95D9_07DAF1D9D8AC_.wvu.PrintTitles" sId="2"/>
    <undo index="65535" exp="area" ref3D="1" dr="$A$4:$XFD$1459" dn="Z_FC7BEBEA_9A89_4726_BCEF_101025680359_.wvu.Rows" sId="2"/>
    <undo index="65535" exp="area" ref3D="1" dr="$A$2:$XFD$2" dn="Z_F75A0FC8_0A1B_4DE0_9A32_5143F6752B3E_.wvu.PrintTitles" sId="2"/>
    <undo index="65535" exp="area" ref3D="1" dr="$A$2:$XFD$2" dn="Z_A4812406_2100_4335_8B92_771D5826C943_.wvu.PrintTitles" sId="2"/>
    <undo index="65535" exp="area" ref3D="1" dr="$A$2:$XFD$2" dn="Z_3D2D1F7E_3BA2_4E28_AEE8_A30B0E3A69FB_.wvu.PrintTitles" sId="2"/>
    <undo index="65535" exp="area" ref3D="1" dr="$A$2:$XFD$2" dn="Impression_des_titres" sId="2"/>
    <undo index="65535" exp="area" ref3D="1" dr="$A$2:$XFD$2" dn="Z_5CCB14D7_39B9_453A_BF20_39B53EFE65BB_.wvu.PrintTitles" sId="2"/>
    <undo index="65535" exp="area" ref3D="1" dr="$A$2:$XFD$2" dn="Z_4920D62B_2CDE_46D7_AD9B_0909E1F7FBDE_.wvu.PrintTitles" sId="2"/>
    <undo index="65535" exp="area" ref3D="1" dr="$A$2:$XFD$2" dn="Z_4C9D2519_F351_4370_8B73_98AEDC51CDAA_.wvu.PrintTitles" sId="2"/>
    <undo index="65535" exp="area" ref3D="1" dr="$A$2:$XFD$2" dn="Z_2435F7F2_EE5A_4126_B252_DA33D70C025A_.wvu.PrintTitles" sId="2"/>
    <undo index="65535" exp="area" ref3D="1" dr="$A$2:$XFD$2" dn="Z_97F3D65C_7623_4FBA_9661_A690EDAFD1E2_.wvu.PrintTitles" sId="2"/>
    <undo index="65535" exp="area" ref3D="1" dr="$A$2:$XFD$2" dn="Z_80E8011E_8CC6_40AA_A1BE_46C0FB529EE2_.wvu.PrintTitles" sId="2"/>
  </rrc>
  <rcc rId="6216" sId="2">
    <nc r="O2" t="inlineStr">
      <is>
        <t>pectine? Amidon? Maillard?</t>
      </is>
    </nc>
  </rcc>
  <rcc rId="6217" sId="2">
    <nc r="N3" t="inlineStr">
      <is>
        <t>Lionel</t>
      </is>
    </nc>
  </rcc>
  <rcc rId="6218" sId="2">
    <nc r="O3" t="inlineStr">
      <is>
        <t>Lionel</t>
      </is>
    </nc>
  </rcc>
  <rcc rId="6219" sId="2">
    <nc r="P3" t="inlineStr">
      <is>
        <t>Lionel</t>
      </is>
    </nc>
  </rcc>
  <rcc rId="6220" sId="2">
    <nc r="Q3" t="inlineStr">
      <is>
        <t>R&amp;D</t>
      </is>
    </nc>
  </rcc>
  <rcc rId="6221" sId="2">
    <nc r="R3" t="inlineStr">
      <is>
        <t>R&amp;D</t>
      </is>
    </nc>
  </rcc>
  <rcc rId="6222" sId="2">
    <nc r="S3" t="inlineStr">
      <is>
        <t>Tous</t>
      </is>
    </nc>
  </rcc>
  <rcc rId="6223" sId="2">
    <nc r="N1957" t="inlineStr">
      <is>
        <t>NORMALE</t>
      </is>
    </nc>
  </rcc>
  <rfmt sheetId="2" sqref="B1938:B1940">
    <dxf>
      <fill>
        <patternFill patternType="none">
          <bgColor auto="1"/>
        </patternFill>
      </fill>
    </dxf>
  </rfmt>
  <rfmt sheetId="2" sqref="B1942:B1945">
    <dxf>
      <fill>
        <patternFill patternType="none">
          <bgColor auto="1"/>
        </patternFill>
      </fill>
    </dxf>
  </rfmt>
  <rfmt sheetId="2" sqref="B1947">
    <dxf>
      <fill>
        <patternFill patternType="none">
          <bgColor auto="1"/>
        </patternFill>
      </fill>
    </dxf>
  </rfmt>
  <rfmt sheetId="2" sqref="B1949">
    <dxf>
      <fill>
        <patternFill patternType="none">
          <bgColor auto="1"/>
        </patternFill>
      </fill>
    </dxf>
  </rfmt>
  <rfmt sheetId="2" sqref="B1951:B1952">
    <dxf>
      <fill>
        <patternFill patternType="none">
          <bgColor auto="1"/>
        </patternFill>
      </fill>
    </dxf>
  </rfmt>
  <rdn rId="0" localSheetId="2" customView="1" name="Z_76F21132_E21C_4D9F_8E24_456BC967E70D_.wvu.PrintArea" hidden="1" oldHidden="1">
    <formula>PHS!$A$1523:$I$1559</formula>
  </rdn>
  <rdn rId="0" localSheetId="2" customView="1" name="Z_76F21132_E21C_4D9F_8E24_456BC967E70D_.wvu.PrintTitles" hidden="1" oldHidden="1">
    <formula>PHS!$2:$2</formula>
  </rdn>
  <rdn rId="0" localSheetId="3" customView="1" name="Z_76F21132_E21C_4D9F_8E24_456BC967E70D_.wvu.FilterData" hidden="1" oldHidden="1">
    <formula>Feuil2!$B$1:$C$218</formula>
  </rdn>
  <rcv guid="{76F21132-E21C-4D9F-8E24-456BC967E70D}" action="add"/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N1871:N1935" start="0" length="0">
    <dxf>
      <border>
        <left style="thin">
          <color indexed="64"/>
        </left>
      </border>
    </dxf>
  </rfmt>
  <rfmt sheetId="2" sqref="N1871:S1871" start="0" length="0">
    <dxf>
      <border>
        <top style="thin">
          <color indexed="64"/>
        </top>
      </border>
    </dxf>
  </rfmt>
  <rfmt sheetId="2" sqref="S1871:S1935" start="0" length="0">
    <dxf>
      <border>
        <right style="thin">
          <color indexed="64"/>
        </right>
      </border>
    </dxf>
  </rfmt>
  <rfmt sheetId="2" sqref="N1935:S1935" start="0" length="0">
    <dxf>
      <border>
        <bottom style="thin">
          <color indexed="64"/>
        </bottom>
      </border>
    </dxf>
  </rfmt>
  <rfmt sheetId="2" sqref="N1871:S193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v guid="{76F21132-E21C-4D9F-8E24-456BC967E70D}" action="delete"/>
  <rdn rId="0" localSheetId="2" customView="1" name="Z_76F21132_E21C_4D9F_8E24_456BC967E70D_.wvu.PrintArea" hidden="1" oldHidden="1">
    <formula>PHS!$A$2:$S$1986</formula>
    <oldFormula>PHS!$A$1523:$I$1559</oldFormula>
  </rdn>
  <rdn rId="0" localSheetId="2" customView="1" name="Z_76F21132_E21C_4D9F_8E24_456BC967E70D_.wvu.PrintTitles" hidden="1" oldHidden="1">
    <formula>PHS!$2:$2</formula>
    <oldFormula>PHS!$2:$2</oldFormula>
  </rdn>
  <rdn rId="0" localSheetId="2" customView="1" name="Z_76F21132_E21C_4D9F_8E24_456BC967E70D_.wvu.Rows" hidden="1" oldHidden="1">
    <formula>PHS!$4:$1868</formula>
  </rdn>
  <rdn rId="0" localSheetId="3" customView="1" name="Z_76F21132_E21C_4D9F_8E24_456BC967E70D_.wvu.FilterData" hidden="1" oldHidden="1">
    <formula>Feuil2!$B$1:$C$218</formula>
    <oldFormula>Feuil2!$B$1:$C$218</oldFormula>
  </rdn>
  <rcv guid="{76F21132-E21C-4D9F-8E24-456BC967E70D}" action="add"/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CCB14D7-39B9-453A-BF20-39B53EFE65BB}" action="delete"/>
  <rdn rId="0" localSheetId="2" customView="1" name="Z_5CCB14D7_39B9_453A_BF20_39B53EFE65BB_.wvu.PrintArea" hidden="1" oldHidden="1">
    <formula>PHS!$A$1523:$I$1559</formula>
    <oldFormula>PHS!$A$1523:$I$1559</oldFormula>
  </rdn>
  <rdn rId="0" localSheetId="2" customView="1" name="Z_5CCB14D7_39B9_453A_BF20_39B53EFE65BB_.wvu.PrintTitles" hidden="1" oldHidden="1">
    <formula>PHS!$2:$2</formula>
    <oldFormula>PHS!$2:$2</oldFormula>
  </rdn>
  <rdn rId="0" localSheetId="3" customView="1" name="Z_5CCB14D7_39B9_453A_BF20_39B53EFE65BB_.wvu.FilterData" hidden="1" oldHidden="1">
    <formula>Feuil2!$B$1:$C$218</formula>
    <oldFormula>Feuil2!$B$1:$C$218</oldFormula>
  </rdn>
  <rcv guid="{5CCB14D7-39B9-453A-BF20-39B53EFE65BB}" action="add"/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34" sId="2">
    <oc r="E1961">
      <v>1500</v>
    </oc>
    <nc r="E1961">
      <v>1600</v>
    </nc>
  </rcc>
  <rcc rId="6235" sId="2">
    <oc r="E1962">
      <v>1500</v>
    </oc>
    <nc r="E1962">
      <v>1600</v>
    </nc>
  </rcc>
  <rcv guid="{80E8011E-8CC6-40AA-A1BE-46C0FB529EE2}" action="delete"/>
  <rdn rId="0" localSheetId="2" customView="1" name="Z_80E8011E_8CC6_40AA_A1BE_46C0FB529EE2_.wvu.PrintArea" hidden="1" oldHidden="1">
    <formula>PHS!$B$203:$I$226</formula>
    <oldFormula>PHS!$B$203:$I$226</oldFormula>
  </rdn>
  <rdn rId="0" localSheetId="2" customView="1" name="Z_80E8011E_8CC6_40AA_A1BE_46C0FB529EE2_.wvu.PrintTitles" hidden="1" oldHidden="1">
    <formula>PHS!$2:$2</formula>
    <oldFormula>PHS!$2:$2</oldFormula>
  </rdn>
  <rdn rId="0" localSheetId="3" customView="1" name="Z_80E8011E_8CC6_40AA_A1BE_46C0FB529EE2_.wvu.FilterData" hidden="1" oldHidden="1">
    <formula>Feuil2!$B$1:$C$218</formula>
    <oldFormula>Feuil2!$B$1:$C$211</oldFormula>
  </rdn>
  <rcv guid="{80E8011E-8CC6-40AA-A1BE-46C0FB529EE2}" action="add"/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75A0FC8-0A1B-4DE0-9A32-5143F6752B3E}" action="delete"/>
  <rdn rId="0" localSheetId="2" customView="1" name="Z_F75A0FC8_0A1B_4DE0_9A32_5143F6752B3E_.wvu.PrintArea" hidden="1" oldHidden="1">
    <formula>PHS!$A$595:$I$625</formula>
    <oldFormula>PHS!$A$595:$I$625</oldFormula>
  </rdn>
  <rdn rId="0" localSheetId="2" customView="1" name="Z_F75A0FC8_0A1B_4DE0_9A32_5143F6752B3E_.wvu.PrintTitles" hidden="1" oldHidden="1">
    <formula>PHS!$2:$2</formula>
    <oldFormula>PHS!$2:$2</oldFormula>
  </rdn>
  <rdn rId="0" localSheetId="2" customView="1" name="Z_F75A0FC8_0A1B_4DE0_9A32_5143F6752B3E_.wvu.Rows" hidden="1" oldHidden="1">
    <formula>PHS!$4:$1398</formula>
    <oldFormula>PHS!$4:$1398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Feuil2!$B$1:$C$218</formula>
    <oldFormula>Feuil2!$B$1:$C$218</oldFormula>
  </rdn>
  <rcv guid="{F75A0FC8-0A1B-4DE0-9A32-5143F6752B3E}" action="add"/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44" sId="2">
    <nc r="F1965" t="inlineStr">
      <is>
        <t>Nouvelle tête silverson</t>
      </is>
    </nc>
  </rcc>
  <rm rId="6245" sheetId="2" source="F1965" destination="F1966" sourceSheetId="2">
    <rfmt sheetId="2" sqref="F1966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246" sId="2" odxf="1" dxf="1">
    <nc r="F1965" t="inlineStr">
      <is>
        <t>Nouvelle tête silverson</t>
      </is>
    </nc>
    <odxf>
      <font>
        <name val="MS Sans Serif"/>
      </font>
      <numFmt numFmtId="0" formatCode="General"/>
      <alignment wrapText="0"/>
      <border outline="0">
        <left/>
        <right/>
        <top/>
        <bottom/>
      </border>
    </odxf>
    <ndxf>
      <font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1965" start="0" length="2147483647">
    <dxf>
      <font>
        <b/>
      </font>
    </dxf>
  </rfmt>
  <rfmt sheetId="2" sqref="F1966" start="0" length="2147483647">
    <dxf>
      <font>
        <b/>
      </font>
    </dxf>
  </rfmt>
  <rcc rId="6247" sId="2" odxf="1" dxf="1">
    <nc r="F1968" t="inlineStr">
      <is>
        <t>Nouvelle tête silverson</t>
      </is>
    </nc>
    <odxf>
      <font>
        <b val="0"/>
        <sz val="12"/>
        <color indexed="10"/>
        <name val="Calibri"/>
        <scheme val="minor"/>
      </font>
    </odxf>
    <ndxf>
      <font>
        <b/>
        <sz val="12"/>
        <color indexed="10"/>
        <name val="Calibri"/>
        <scheme val="minor"/>
      </font>
    </ndxf>
  </rcc>
  <rcc rId="6248" sId="2" odxf="1" dxf="1">
    <nc r="F1969" t="inlineStr">
      <is>
        <t>Nouvelle tête silverson</t>
      </is>
    </nc>
    <odxf>
      <font>
        <b val="0"/>
        <sz val="12"/>
        <color indexed="10"/>
        <name val="Calibri"/>
        <scheme val="minor"/>
      </font>
    </odxf>
    <ndxf>
      <font>
        <b/>
        <sz val="12"/>
        <color indexed="10"/>
        <name val="Calibri"/>
        <scheme val="minor"/>
      </font>
    </ndxf>
  </rcc>
  <rcc rId="6249" sId="2">
    <nc r="F1971" t="inlineStr">
      <is>
        <t>Ancienne tête</t>
      </is>
    </nc>
  </rcc>
  <rcc rId="6250" sId="2">
    <nc r="F1972" t="inlineStr">
      <is>
        <t>Ancienne tête</t>
      </is>
    </nc>
  </rcc>
  <rfmt sheetId="2" sqref="F1971" start="0" length="2147483647">
    <dxf>
      <font>
        <b/>
      </font>
    </dxf>
  </rfmt>
  <rfmt sheetId="2" sqref="F1972" start="0" length="2147483647">
    <dxf>
      <font>
        <b/>
      </font>
    </dxf>
  </rfmt>
  <rcc rId="6251" sId="2" odxf="1" dxf="1">
    <nc r="F1975" t="inlineStr">
      <is>
        <t>Nouvelle tête silverson</t>
      </is>
    </nc>
    <odxf>
      <font>
        <b val="0"/>
        <sz val="12"/>
        <color indexed="10"/>
        <name val="Calibri"/>
        <scheme val="minor"/>
      </font>
    </odxf>
    <ndxf>
      <font>
        <b/>
        <sz val="12"/>
        <color indexed="10"/>
        <name val="Calibri"/>
        <scheme val="minor"/>
      </font>
    </ndxf>
  </rcc>
  <rcc rId="6252" sId="2" odxf="1" dxf="1">
    <nc r="F1976" t="inlineStr">
      <is>
        <t>Nouvelle tête silverson</t>
      </is>
    </nc>
    <odxf>
      <font>
        <b val="0"/>
        <sz val="12"/>
        <color indexed="10"/>
        <name val="Calibri"/>
        <scheme val="minor"/>
      </font>
    </odxf>
    <ndxf>
      <font>
        <b/>
        <sz val="12"/>
        <color indexed="10"/>
        <name val="Calibri"/>
        <scheme val="minor"/>
      </font>
    </ndxf>
  </rcc>
  <rcc rId="6253" sId="2" odxf="1" dxf="1">
    <nc r="F1977" t="inlineStr">
      <is>
        <t>Nouvelle tête silverson</t>
      </is>
    </nc>
    <odxf>
      <font>
        <b val="0"/>
        <sz val="12"/>
        <color indexed="10"/>
        <name val="Calibri"/>
        <scheme val="minor"/>
      </font>
    </odxf>
    <ndxf>
      <font>
        <b/>
        <sz val="12"/>
        <color indexed="10"/>
        <name val="Calibri"/>
        <scheme val="minor"/>
      </font>
    </ndxf>
  </rcc>
  <rcc rId="6254" sId="2" odxf="1" dxf="1">
    <nc r="F1979" t="inlineStr">
      <is>
        <t>Nouvelle tête silverson</t>
      </is>
    </nc>
    <odxf>
      <font>
        <b val="0"/>
        <sz val="12"/>
        <color indexed="10"/>
        <name val="Calibri"/>
        <scheme val="minor"/>
      </font>
    </odxf>
    <ndxf>
      <font>
        <b/>
        <sz val="12"/>
        <color indexed="10"/>
        <name val="Calibri"/>
        <scheme val="minor"/>
      </font>
    </ndxf>
  </rcc>
  <rcc rId="6255" sId="2" odxf="1" dxf="1">
    <nc r="F1980" t="inlineStr">
      <is>
        <t>Nouvelle tête silverson</t>
      </is>
    </nc>
    <odxf>
      <font>
        <b val="0"/>
        <sz val="12"/>
        <color indexed="10"/>
        <name val="Calibri"/>
        <scheme val="minor"/>
      </font>
    </odxf>
    <ndxf>
      <font>
        <b/>
        <sz val="12"/>
        <color indexed="10"/>
        <name val="Calibri"/>
        <scheme val="minor"/>
      </font>
    </ndxf>
  </rcc>
  <rcc rId="6256" sId="2" odxf="1" dxf="1">
    <nc r="F1981" t="inlineStr">
      <is>
        <t>Nouvelle tête silverson</t>
      </is>
    </nc>
    <odxf>
      <font>
        <b val="0"/>
        <sz val="12"/>
        <color indexed="10"/>
        <name val="Calibri"/>
        <scheme val="minor"/>
      </font>
    </odxf>
    <ndxf>
      <font>
        <b/>
        <sz val="12"/>
        <color indexed="10"/>
        <name val="Calibri"/>
        <scheme val="minor"/>
      </font>
    </ndxf>
  </rcc>
  <rcc rId="6257" sId="2" odxf="1" dxf="1">
    <nc r="F1983" t="inlineStr">
      <is>
        <t>Nouvelle tête silverson</t>
      </is>
    </nc>
    <odxf>
      <font>
        <b val="0"/>
        <sz val="12"/>
        <color indexed="10"/>
        <name val="Calibri"/>
        <scheme val="minor"/>
      </font>
    </odxf>
    <ndxf>
      <font>
        <b/>
        <sz val="12"/>
        <color indexed="10"/>
        <name val="Calibri"/>
        <scheme val="minor"/>
      </font>
    </ndxf>
  </rcc>
  <rcc rId="6258" sId="2" odxf="1" dxf="1">
    <nc r="F1984" t="inlineStr">
      <is>
        <t>Nouvelle tête silverson</t>
      </is>
    </nc>
    <odxf>
      <font>
        <b val="0"/>
        <sz val="12"/>
        <color indexed="10"/>
        <name val="Calibri"/>
        <scheme val="minor"/>
      </font>
    </odxf>
    <ndxf>
      <font>
        <b/>
        <sz val="12"/>
        <color indexed="10"/>
        <name val="Calibri"/>
        <scheme val="minor"/>
      </font>
    </ndxf>
  </rcc>
  <rcc rId="6259" sId="2" odxf="1" dxf="1">
    <nc r="F1985" t="inlineStr">
      <is>
        <t>Nouvelle tête silverson</t>
      </is>
    </nc>
    <odxf>
      <font>
        <b val="0"/>
        <sz val="12"/>
        <color indexed="10"/>
        <name val="Calibri"/>
        <scheme val="minor"/>
      </font>
    </odxf>
    <ndxf>
      <font>
        <b/>
        <sz val="12"/>
        <color indexed="10"/>
        <name val="Calibri"/>
        <scheme val="minor"/>
      </font>
    </ndxf>
  </rcc>
  <rcc rId="6260" sId="2" odxf="1" dxf="1">
    <nc r="F1986" t="inlineStr">
      <is>
        <t>Nouvelle tête silverson</t>
      </is>
    </nc>
    <odxf>
      <font>
        <b val="0"/>
        <sz val="12"/>
        <color indexed="10"/>
        <name val="Calibri"/>
        <scheme val="minor"/>
      </font>
    </odxf>
    <ndxf>
      <font>
        <b/>
        <sz val="12"/>
        <color indexed="10"/>
        <name val="Calibri"/>
        <scheme val="minor"/>
      </font>
    </ndxf>
  </rcc>
  <rcv guid="{80E8011E-8CC6-40AA-A1BE-46C0FB529EE2}" action="delete"/>
  <rdn rId="0" localSheetId="2" customView="1" name="Z_80E8011E_8CC6_40AA_A1BE_46C0FB529EE2_.wvu.PrintArea" hidden="1" oldHidden="1">
    <formula>PHS!$B$203:$I$226</formula>
    <oldFormula>PHS!$B$203:$I$226</oldFormula>
  </rdn>
  <rdn rId="0" localSheetId="2" customView="1" name="Z_80E8011E_8CC6_40AA_A1BE_46C0FB529EE2_.wvu.PrintTitles" hidden="1" oldHidden="1">
    <formula>PHS!$2:$2</formula>
    <oldFormula>PHS!$2:$2</oldFormula>
  </rdn>
  <rdn rId="0" localSheetId="3" customView="1" name="Z_80E8011E_8CC6_40AA_A1BE_46C0FB529EE2_.wvu.FilterData" hidden="1" oldHidden="1">
    <formula>Feuil2!$B$1:$C$218</formula>
    <oldFormula>Feuil2!$B$1:$C$218</oldFormula>
  </rdn>
  <rcv guid="{80E8011E-8CC6-40AA-A1BE-46C0FB529EE2}" action="add"/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75A0FC8-0A1B-4DE0-9A32-5143F6752B3E}" action="delete"/>
  <rdn rId="0" localSheetId="2" customView="1" name="Z_F75A0FC8_0A1B_4DE0_9A32_5143F6752B3E_.wvu.PrintArea" hidden="1" oldHidden="1">
    <formula>PHS!$A$595:$I$625</formula>
    <oldFormula>PHS!$A$595:$I$625</oldFormula>
  </rdn>
  <rdn rId="0" localSheetId="2" customView="1" name="Z_F75A0FC8_0A1B_4DE0_9A32_5143F6752B3E_.wvu.PrintTitles" hidden="1" oldHidden="1">
    <formula>PHS!$2:$2</formula>
    <oldFormula>PHS!$2:$2</oldFormula>
  </rdn>
  <rdn rId="0" localSheetId="2" customView="1" name="Z_F75A0FC8_0A1B_4DE0_9A32_5143F6752B3E_.wvu.Rows" hidden="1" oldHidden="1">
    <formula>PHS!$4:$1398</formula>
    <oldFormula>PHS!$4:$1398</oldFormula>
  </rdn>
  <rdn rId="0" localSheetId="2" customView="1" name="Z_F75A0FC8_0A1B_4DE0_9A32_5143F6752B3E_.wvu.Cols" hidden="1" oldHidden="1">
    <formula>PHS!$F:$F</formula>
    <oldFormula>PHS!$F:$F</oldFormula>
  </rdn>
  <rdn rId="0" localSheetId="3" customView="1" name="Z_F75A0FC8_0A1B_4DE0_9A32_5143F6752B3E_.wvu.FilterData" hidden="1" oldHidden="1">
    <formula>Feuil2!$B$1:$C$218</formula>
    <oldFormula>Feuil2!$B$1:$C$218</oldFormula>
  </rdn>
  <rcv guid="{F75A0FC8-0A1B-4DE0-9A32-5143F6752B3E}" action="add"/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69" sId="2">
    <oc r="H1971" t="inlineStr">
      <is>
        <t>GLACIER JEUDI</t>
      </is>
    </oc>
    <nc r="H1971" t="inlineStr">
      <is>
        <t>GLACIER JEUDI PROGRAMME 16</t>
      </is>
    </nc>
  </rcc>
  <rcv guid="{80E8011E-8CC6-40AA-A1BE-46C0FB529EE2}" action="delete"/>
  <rdn rId="0" localSheetId="2" customView="1" name="Z_80E8011E_8CC6_40AA_A1BE_46C0FB529EE2_.wvu.PrintArea" hidden="1" oldHidden="1">
    <formula>PHS!$B$203:$I$226</formula>
    <oldFormula>PHS!$B$203:$I$226</oldFormula>
  </rdn>
  <rdn rId="0" localSheetId="2" customView="1" name="Z_80E8011E_8CC6_40AA_A1BE_46C0FB529EE2_.wvu.PrintTitles" hidden="1" oldHidden="1">
    <formula>PHS!$2:$2</formula>
    <oldFormula>PHS!$2:$2</oldFormula>
  </rdn>
  <rdn rId="0" localSheetId="3" customView="1" name="Z_80E8011E_8CC6_40AA_A1BE_46C0FB529EE2_.wvu.FilterData" hidden="1" oldHidden="1">
    <formula>Feuil2!$B$1:$C$218</formula>
    <oldFormula>Feuil2!$B$1:$C$218</oldFormula>
  </rdn>
  <rcv guid="{80E8011E-8CC6-40AA-A1BE-46C0FB529EE2}" action="add"/>
</revisions>
</file>

<file path=xl/revisions/revisionLog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0E8011E-8CC6-40AA-A1BE-46C0FB529EE2}" action="delete"/>
  <rdn rId="0" localSheetId="2" customView="1" name="Z_80E8011E_8CC6_40AA_A1BE_46C0FB529EE2_.wvu.PrintArea" hidden="1" oldHidden="1">
    <formula>PHS!$B$203:$I$226</formula>
    <oldFormula>PHS!$B$203:$I$226</oldFormula>
  </rdn>
  <rdn rId="0" localSheetId="2" customView="1" name="Z_80E8011E_8CC6_40AA_A1BE_46C0FB529EE2_.wvu.PrintTitles" hidden="1" oldHidden="1">
    <formula>PHS!$2:$2</formula>
    <oldFormula>PHS!$2:$2</oldFormula>
  </rdn>
  <rdn rId="0" localSheetId="3" customView="1" name="Z_80E8011E_8CC6_40AA_A1BE_46C0FB529EE2_.wvu.FilterData" hidden="1" oldHidden="1">
    <formula>Feuil2!$B$1:$C$218</formula>
    <oldFormula>Feuil2!$B$1:$C$218</oldFormula>
  </rdn>
  <rcv guid="{80E8011E-8CC6-40AA-A1BE-46C0FB529EE2}" action="add"/>
</revisions>
</file>

<file path=xl/revisions/revisionLog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F1965" start="0" length="2147483647">
    <dxf>
      <font>
        <sz val="14"/>
      </font>
    </dxf>
  </rfmt>
  <rfmt sheetId="2" sqref="F1965:F1966" start="0" length="2147483647">
    <dxf>
      <font>
        <sz val="14"/>
      </font>
    </dxf>
  </rfmt>
  <rfmt sheetId="2" sqref="F1968:F1969" start="0" length="2147483647">
    <dxf>
      <font>
        <sz val="14"/>
      </font>
    </dxf>
  </rfmt>
  <rfmt sheetId="2" sqref="F1971:F1972" start="0" length="2147483647">
    <dxf>
      <font>
        <sz val="14"/>
      </font>
    </dxf>
  </rfmt>
</revisions>
</file>

<file path=xl/revisions/revisionLog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0E8011E-8CC6-40AA-A1BE-46C0FB529EE2}" action="delete"/>
  <rdn rId="0" localSheetId="2" customView="1" name="Z_80E8011E_8CC6_40AA_A1BE_46C0FB529EE2_.wvu.PrintArea" hidden="1" oldHidden="1">
    <formula>PHS!$B$203:$I$226</formula>
    <oldFormula>PHS!$B$203:$I$226</oldFormula>
  </rdn>
  <rdn rId="0" localSheetId="2" customView="1" name="Z_80E8011E_8CC6_40AA_A1BE_46C0FB529EE2_.wvu.PrintTitles" hidden="1" oldHidden="1">
    <formula>PHS!$2:$2</formula>
    <oldFormula>PHS!$2:$2</oldFormula>
  </rdn>
  <rdn rId="0" localSheetId="3" customView="1" name="Z_80E8011E_8CC6_40AA_A1BE_46C0FB529EE2_.wvu.FilterData" hidden="1" oldHidden="1">
    <formula>Feuil2!$B$1:$C$218</formula>
    <oldFormula>Feuil2!$B$1:$C$218</oldFormula>
  </rdn>
  <rcv guid="{80E8011E-8CC6-40AA-A1BE-46C0FB529EE2}" action="add"/>
</revisions>
</file>

<file path=xl/revisions/revisionLog3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2" customView="1" name="Z_F75A0FC8_0A1B_4DE0_9A32_5143F6752B3E_.wvu.Cols" hidden="1" oldHidden="1">
    <oldFormula>PHS!$F:$F</oldFormula>
  </rdn>
  <rcv guid="{F75A0FC8-0A1B-4DE0-9A32-5143F6752B3E}" action="delete"/>
  <rdn rId="0" localSheetId="2" customView="1" name="Z_F75A0FC8_0A1B_4DE0_9A32_5143F6752B3E_.wvu.PrintArea" hidden="1" oldHidden="1">
    <formula>PHS!$A$595:$I$625</formula>
    <oldFormula>PHS!$A$595:$I$625</oldFormula>
  </rdn>
  <rdn rId="0" localSheetId="2" customView="1" name="Z_F75A0FC8_0A1B_4DE0_9A32_5143F6752B3E_.wvu.PrintTitles" hidden="1" oldHidden="1">
    <formula>PHS!$2:$2</formula>
    <oldFormula>PHS!$2:$2</oldFormula>
  </rdn>
  <rdn rId="0" localSheetId="2" customView="1" name="Z_F75A0FC8_0A1B_4DE0_9A32_5143F6752B3E_.wvu.Rows" hidden="1" oldHidden="1">
    <formula>PHS!$4:$1398</formula>
    <oldFormula>PHS!$4:$1398</oldFormula>
  </rdn>
  <rdn rId="0" localSheetId="3" customView="1" name="Z_F75A0FC8_0A1B_4DE0_9A32_5143F6752B3E_.wvu.FilterData" hidden="1" oldHidden="1">
    <formula>Feuil2!$B$1:$C$218</formula>
    <oldFormula>Feuil2!$B$1:$C$218</oldFormula>
  </rdn>
  <rcv guid="{F75A0FC8-0A1B-4DE0-9A32-5143F6752B3E}" action="add"/>
</revisions>
</file>

<file path=xl/revisions/revisionLog3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75A0FC8-0A1B-4DE0-9A32-5143F6752B3E}" action="delete"/>
  <rdn rId="0" localSheetId="2" customView="1" name="Z_F75A0FC8_0A1B_4DE0_9A32_5143F6752B3E_.wvu.PrintArea" hidden="1" oldHidden="1">
    <formula>PHS!$A$595:$I$625</formula>
    <oldFormula>PHS!$A$595:$I$625</oldFormula>
  </rdn>
  <rdn rId="0" localSheetId="2" customView="1" name="Z_F75A0FC8_0A1B_4DE0_9A32_5143F6752B3E_.wvu.PrintTitles" hidden="1" oldHidden="1">
    <formula>PHS!$2:$2</formula>
    <oldFormula>PHS!$2:$2</oldFormula>
  </rdn>
  <rdn rId="0" localSheetId="2" customView="1" name="Z_F75A0FC8_0A1B_4DE0_9A32_5143F6752B3E_.wvu.Rows" hidden="1" oldHidden="1">
    <formula>PHS!$4:$1398</formula>
    <oldFormula>PHS!$4:$1398</oldFormula>
  </rdn>
  <rdn rId="0" localSheetId="3" customView="1" name="Z_F75A0FC8_0A1B_4DE0_9A32_5143F6752B3E_.wvu.FilterData" hidden="1" oldHidden="1">
    <formula>Feuil2!$B$1:$C$218</formula>
    <oldFormula>Feuil2!$B$1:$C$218</oldFormula>
  </rdn>
  <rcv guid="{F75A0FC8-0A1B-4DE0-9A32-5143F6752B3E}" action="add"/>
</revisions>
</file>

<file path=xl/revisions/revisionLog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88" sId="2">
    <oc r="N3" t="inlineStr">
      <is>
        <t>Lionel</t>
      </is>
    </oc>
    <nc r="N3"/>
  </rcc>
  <rcc rId="6289" sId="2">
    <oc r="O3" t="inlineStr">
      <is>
        <t>Lionel</t>
      </is>
    </oc>
    <nc r="O3"/>
  </rcc>
  <rcc rId="6290" sId="2">
    <oc r="P3" t="inlineStr">
      <is>
        <t>Lionel</t>
      </is>
    </oc>
    <nc r="P3"/>
  </rcc>
  <rcc rId="6291" sId="2">
    <oc r="Q3" t="inlineStr">
      <is>
        <t>R&amp;D</t>
      </is>
    </oc>
    <nc r="Q3"/>
  </rcc>
  <rcc rId="6292" sId="2">
    <oc r="R3" t="inlineStr">
      <is>
        <t>R&amp;D</t>
      </is>
    </oc>
    <nc r="R3"/>
  </rcc>
  <rcc rId="6293" sId="2">
    <oc r="S3" t="inlineStr">
      <is>
        <t>Tous</t>
      </is>
    </oc>
    <nc r="S3"/>
  </rcc>
  <rrc rId="6294" sId="2" ref="Q1:Q1048576" action="insertCol">
    <undo index="65535" exp="area" ref3D="1" dr="$A$2:$XFD$2" dn="Z_76F21132_E21C_4D9F_8E24_456BC967E70D_.wvu.PrintTitles" sId="2"/>
    <undo index="65535" exp="area" ref3D="1" dr="$A$2:$XFD$2" dn="Z_9DC6467B_AE31_4A24_936A_03CCCA0C107D_.wvu.PrintTitles" sId="2"/>
    <undo index="65535" exp="area" ref3D="1" dr="$A$2:$XFD$2" dn="Z_FC7BEBEA_9A89_4726_BCEF_101025680359_.wvu.PrintTitles" sId="2"/>
    <undo index="65535" exp="area" ref3D="1" dr="$A$2:$XFD$2" dn="Z_F75A0FC8_0A1B_4DE0_9A32_5143F6752B3E_.wvu.PrintTitles" sId="2"/>
    <undo index="65535" exp="area" ref3D="1" dr="$A$2:$XFD$2" dn="Z_C30444E2_62EB_45C8_95D9_07DAF1D9D8AC_.wvu.PrintTitles" sId="2"/>
    <undo index="65535" exp="area" ref3D="1" dr="$A$2:$XFD$2" dn="Z_A4812406_2100_4335_8B92_771D5826C943_.wvu.PrintTitles" sId="2"/>
    <undo index="65535" exp="area" ref3D="1" dr="$A$4:$XFD$1007" dn="Z_A4812406_2100_4335_8B92_771D5826C943_.wvu.Rows" sId="2"/>
    <undo index="65535" exp="area" ref3D="1" dr="$A$2:$XFD$2" dn="Z_97F3D65C_7623_4FBA_9661_A690EDAFD1E2_.wvu.PrintTitles" sId="2"/>
    <undo index="65535" exp="area" ref3D="1" dr="$A$4:$XFD$1459" dn="Z_FC7BEBEA_9A89_4726_BCEF_101025680359_.wvu.Rows" sId="2"/>
    <undo index="65535" exp="area" ref3D="1" dr="$A$4:$XFD$1398" dn="Z_F75A0FC8_0A1B_4DE0_9A32_5143F6752B3E_.wvu.Rows" sId="2"/>
    <undo index="65535" exp="area" ref3D="1" dr="$A$2:$XFD$2" dn="Z_A57A51A4_0B0B_45EF_9CF5_7793D540860C_.wvu.PrintTitles" sId="2"/>
    <undo index="65535" exp="area" ref3D="1" dr="$A$2:$XFD$2" dn="Z_F4471BBB_EC57_4FA3_8628_F16227A0D3A9_.wvu.PrintTitles" sId="2"/>
    <undo index="65535" exp="area" ref3D="1" dr="$A$4:$XFD$1868" dn="Z_76F21132_E21C_4D9F_8E24_456BC967E70D_.wvu.Rows" sId="2"/>
    <undo index="65535" exp="area" ref3D="1" dr="$A$4:$XFD$1459" dn="Z_9DC6467B_AE31_4A24_936A_03CCCA0C107D_.wvu.Rows" sId="2"/>
    <undo index="65535" exp="area" ref3D="1" dr="$A$2:$XFD$2" dn="Z_80E8011E_8CC6_40AA_A1BE_46C0FB529EE2_.wvu.PrintTitles" sId="2"/>
    <undo index="65535" exp="area" ref3D="1" dr="$A$2:$XFD$2" dn="Z_5CCB14D7_39B9_453A_BF20_39B53EFE65BB_.wvu.PrintTitles" sId="2"/>
    <undo index="65535" exp="area" ref3D="1" dr="$A$2:$XFD$2" dn="Impression_des_titres" sId="2"/>
    <undo index="65535" exp="area" ref3D="1" dr="$A$2:$XFD$2" dn="Z_2435F7F2_EE5A_4126_B252_DA33D70C025A_.wvu.PrintTitles" sId="2"/>
    <undo index="65535" exp="area" ref3D="1" dr="$A$2:$XFD$2" dn="Z_4C9D2519_F351_4370_8B73_98AEDC51CDAA_.wvu.PrintTitles" sId="2"/>
    <undo index="65535" exp="area" ref3D="1" dr="$A$2:$XFD$2" dn="Z_4920D62B_2CDE_46D7_AD9B_0909E1F7FBDE_.wvu.PrintTitles" sId="2"/>
    <undo index="65535" exp="area" ref3D="1" dr="$A$2:$XFD$2" dn="Z_3D2D1F7E_3BA2_4E28_AEE8_A30B0E3A69FB_.wvu.PrintTitles" sId="2"/>
  </rrc>
  <rcc rId="6295" sId="2">
    <oc r="R2" t="inlineStr">
      <is>
        <t>visco T=0</t>
      </is>
    </oc>
    <nc r="R2" t="inlineStr">
      <is>
        <t>cenco max</t>
      </is>
    </nc>
  </rcc>
  <rcc rId="6296" sId="2">
    <nc r="Q2" t="inlineStr">
      <is>
        <t>cenco mini</t>
      </is>
    </nc>
  </rcc>
  <rcc rId="6297" sId="2">
    <oc r="S2" t="inlineStr">
      <is>
        <t>Visco ap 24h</t>
      </is>
    </oc>
    <nc r="S2" t="inlineStr">
      <is>
        <t>Cenco ap 24h</t>
      </is>
    </nc>
  </rcc>
  <rrc rId="6298" sId="2" ref="T1:T1048576" action="insertCol">
    <undo index="65535" exp="area" ref3D="1" dr="$A$2:$XFD$2" dn="Z_76F21132_E21C_4D9F_8E24_456BC967E70D_.wvu.PrintTitles" sId="2"/>
    <undo index="65535" exp="area" ref3D="1" dr="$A$2:$XFD$2" dn="Z_9DC6467B_AE31_4A24_936A_03CCCA0C107D_.wvu.PrintTitles" sId="2"/>
    <undo index="65535" exp="area" ref3D="1" dr="$A$2:$XFD$2" dn="Z_FC7BEBEA_9A89_4726_BCEF_101025680359_.wvu.PrintTitles" sId="2"/>
    <undo index="65535" exp="area" ref3D="1" dr="$A$2:$XFD$2" dn="Z_F75A0FC8_0A1B_4DE0_9A32_5143F6752B3E_.wvu.PrintTitles" sId="2"/>
    <undo index="65535" exp="area" ref3D="1" dr="$A$2:$XFD$2" dn="Z_C30444E2_62EB_45C8_95D9_07DAF1D9D8AC_.wvu.PrintTitles" sId="2"/>
    <undo index="65535" exp="area" ref3D="1" dr="$A$2:$XFD$2" dn="Z_A4812406_2100_4335_8B92_771D5826C943_.wvu.PrintTitles" sId="2"/>
    <undo index="65535" exp="area" ref3D="1" dr="$A$4:$XFD$1007" dn="Z_A4812406_2100_4335_8B92_771D5826C943_.wvu.Rows" sId="2"/>
    <undo index="65535" exp="area" ref3D="1" dr="$A$2:$XFD$2" dn="Z_97F3D65C_7623_4FBA_9661_A690EDAFD1E2_.wvu.PrintTitles" sId="2"/>
    <undo index="65535" exp="area" ref3D="1" dr="$A$4:$XFD$1459" dn="Z_FC7BEBEA_9A89_4726_BCEF_101025680359_.wvu.Rows" sId="2"/>
    <undo index="65535" exp="area" ref3D="1" dr="$A$4:$XFD$1398" dn="Z_F75A0FC8_0A1B_4DE0_9A32_5143F6752B3E_.wvu.Rows" sId="2"/>
    <undo index="65535" exp="area" ref3D="1" dr="$A$2:$XFD$2" dn="Z_A57A51A4_0B0B_45EF_9CF5_7793D540860C_.wvu.PrintTitles" sId="2"/>
    <undo index="65535" exp="area" ref3D="1" dr="$A$2:$XFD$2" dn="Z_F4471BBB_EC57_4FA3_8628_F16227A0D3A9_.wvu.PrintTitles" sId="2"/>
    <undo index="65535" exp="area" ref3D="1" dr="$A$4:$XFD$1868" dn="Z_76F21132_E21C_4D9F_8E24_456BC967E70D_.wvu.Rows" sId="2"/>
    <undo index="65535" exp="area" ref3D="1" dr="$A$4:$XFD$1459" dn="Z_9DC6467B_AE31_4A24_936A_03CCCA0C107D_.wvu.Rows" sId="2"/>
    <undo index="65535" exp="area" ref3D="1" dr="$A$2:$XFD$2" dn="Z_80E8011E_8CC6_40AA_A1BE_46C0FB529EE2_.wvu.PrintTitles" sId="2"/>
    <undo index="65535" exp="area" ref3D="1" dr="$A$2:$XFD$2" dn="Z_5CCB14D7_39B9_453A_BF20_39B53EFE65BB_.wvu.PrintTitles" sId="2"/>
    <undo index="65535" exp="area" ref3D="1" dr="$A$2:$XFD$2" dn="Impression_des_titres" sId="2"/>
    <undo index="65535" exp="area" ref3D="1" dr="$A$2:$XFD$2" dn="Z_2435F7F2_EE5A_4126_B252_DA33D70C025A_.wvu.PrintTitles" sId="2"/>
    <undo index="65535" exp="area" ref3D="1" dr="$A$2:$XFD$2" dn="Z_4C9D2519_F351_4370_8B73_98AEDC51CDAA_.wvu.PrintTitles" sId="2"/>
    <undo index="65535" exp="area" ref3D="1" dr="$A$2:$XFD$2" dn="Z_4920D62B_2CDE_46D7_AD9B_0909E1F7FBDE_.wvu.PrintTitles" sId="2"/>
    <undo index="65535" exp="area" ref3D="1" dr="$A$2:$XFD$2" dn="Z_3D2D1F7E_3BA2_4E28_AEE8_A30B0E3A69FB_.wvu.PrintTitles" sId="2"/>
  </rrc>
  <rcc rId="6299" sId="2">
    <nc r="T2" t="inlineStr">
      <is>
        <t>Degust</t>
      </is>
    </nc>
  </rcc>
  <rfmt sheetId="2" sqref="N1888:U1893" start="0" length="2147483647">
    <dxf>
      <font>
        <color rgb="FFFF0000"/>
      </font>
    </dxf>
  </rfmt>
  <rfmt sheetId="2" sqref="N1888:U1893" start="0" length="2147483647">
    <dxf>
      <font>
        <color auto="1"/>
      </font>
    </dxf>
  </rfmt>
  <rfmt sheetId="2" sqref="N1888:U1893">
    <dxf>
      <fill>
        <patternFill patternType="solid">
          <bgColor theme="0" tint="-0.34998626667073579"/>
        </patternFill>
      </fill>
    </dxf>
  </rfmt>
  <rfmt sheetId="2" sqref="N1893:U1893">
    <dxf>
      <fill>
        <patternFill patternType="none">
          <bgColor auto="1"/>
        </patternFill>
      </fill>
    </dxf>
  </rfmt>
  <rfmt sheetId="2" sqref="Q1893" start="0" length="0">
    <dxf>
      <font>
        <sz val="12"/>
        <color theme="1"/>
        <name val="Arial"/>
        <family val="2"/>
        <scheme val="none"/>
      </font>
      <numFmt numFmtId="2" formatCode="0.00"/>
      <fill>
        <patternFill patternType="solid">
          <bgColor theme="3" tint="0.79998168889431442"/>
        </patternFill>
      </fill>
    </dxf>
  </rfmt>
  <rfmt sheetId="2" sqref="R1893" start="0" length="0">
    <dxf>
      <font>
        <sz val="12"/>
        <color theme="1"/>
        <name val="Arial"/>
        <family val="2"/>
        <scheme val="none"/>
      </font>
      <numFmt numFmtId="2" formatCode="0.00"/>
      <fill>
        <patternFill patternType="solid">
          <bgColor theme="3" tint="0.79998168889431442"/>
        </patternFill>
      </fill>
    </dxf>
  </rfmt>
  <rfmt sheetId="2" sqref="Q1894" start="0" length="0">
    <dxf>
      <font>
        <sz val="12"/>
        <color theme="1"/>
        <name val="Arial"/>
        <family val="2"/>
        <scheme val="none"/>
      </font>
      <numFmt numFmtId="2" formatCode="0.00"/>
      <fill>
        <patternFill patternType="solid">
          <bgColor theme="3" tint="0.79998168889431442"/>
        </patternFill>
      </fill>
    </dxf>
  </rfmt>
  <rfmt sheetId="2" sqref="R1894" start="0" length="0">
    <dxf>
      <font>
        <sz val="12"/>
        <color theme="1"/>
        <name val="Arial"/>
        <family val="2"/>
        <scheme val="none"/>
      </font>
      <numFmt numFmtId="2" formatCode="0.00"/>
      <fill>
        <patternFill patternType="solid">
          <bgColor theme="3" tint="0.79998168889431442"/>
        </patternFill>
      </fill>
    </dxf>
  </rfmt>
  <rrc rId="6300" sId="2" ref="Q1:Q1048576" action="insertCol">
    <undo index="65535" exp="area" ref3D="1" dr="$A$2:$XFD$2" dn="Z_76F21132_E21C_4D9F_8E24_456BC967E70D_.wvu.PrintTitles" sId="2"/>
    <undo index="65535" exp="area" ref3D="1" dr="$A$2:$XFD$2" dn="Z_9DC6467B_AE31_4A24_936A_03CCCA0C107D_.wvu.PrintTitles" sId="2"/>
    <undo index="65535" exp="area" ref3D="1" dr="$A$2:$XFD$2" dn="Z_FC7BEBEA_9A89_4726_BCEF_101025680359_.wvu.PrintTitles" sId="2"/>
    <undo index="65535" exp="area" ref3D="1" dr="$A$2:$XFD$2" dn="Z_F75A0FC8_0A1B_4DE0_9A32_5143F6752B3E_.wvu.PrintTitles" sId="2"/>
    <undo index="65535" exp="area" ref3D="1" dr="$A$2:$XFD$2" dn="Z_C30444E2_62EB_45C8_95D9_07DAF1D9D8AC_.wvu.PrintTitles" sId="2"/>
    <undo index="65535" exp="area" ref3D="1" dr="$A$2:$XFD$2" dn="Z_A4812406_2100_4335_8B92_771D5826C943_.wvu.PrintTitles" sId="2"/>
    <undo index="65535" exp="area" ref3D="1" dr="$A$4:$XFD$1007" dn="Z_A4812406_2100_4335_8B92_771D5826C943_.wvu.Rows" sId="2"/>
    <undo index="65535" exp="area" ref3D="1" dr="$A$2:$XFD$2" dn="Z_97F3D65C_7623_4FBA_9661_A690EDAFD1E2_.wvu.PrintTitles" sId="2"/>
    <undo index="65535" exp="area" ref3D="1" dr="$A$4:$XFD$1459" dn="Z_FC7BEBEA_9A89_4726_BCEF_101025680359_.wvu.Rows" sId="2"/>
    <undo index="65535" exp="area" ref3D="1" dr="$A$4:$XFD$1398" dn="Z_F75A0FC8_0A1B_4DE0_9A32_5143F6752B3E_.wvu.Rows" sId="2"/>
    <undo index="65535" exp="area" ref3D="1" dr="$A$2:$XFD$2" dn="Z_A57A51A4_0B0B_45EF_9CF5_7793D540860C_.wvu.PrintTitles" sId="2"/>
    <undo index="65535" exp="area" ref3D="1" dr="$A$2:$XFD$2" dn="Z_F4471BBB_EC57_4FA3_8628_F16227A0D3A9_.wvu.PrintTitles" sId="2"/>
    <undo index="65535" exp="area" ref3D="1" dr="$A$4:$XFD$1868" dn="Z_76F21132_E21C_4D9F_8E24_456BC967E70D_.wvu.Rows" sId="2"/>
    <undo index="65535" exp="area" ref3D="1" dr="$A$4:$XFD$1459" dn="Z_9DC6467B_AE31_4A24_936A_03CCCA0C107D_.wvu.Rows" sId="2"/>
    <undo index="65535" exp="area" ref3D="1" dr="$A$2:$XFD$2" dn="Z_80E8011E_8CC6_40AA_A1BE_46C0FB529EE2_.wvu.PrintTitles" sId="2"/>
    <undo index="65535" exp="area" ref3D="1" dr="$A$2:$XFD$2" dn="Z_5CCB14D7_39B9_453A_BF20_39B53EFE65BB_.wvu.PrintTitles" sId="2"/>
    <undo index="65535" exp="area" ref3D="1" dr="$A$2:$XFD$2" dn="Impression_des_titres" sId="2"/>
    <undo index="65535" exp="area" ref3D="1" dr="$A$2:$XFD$2" dn="Z_2435F7F2_EE5A_4126_B252_DA33D70C025A_.wvu.PrintTitles" sId="2"/>
    <undo index="65535" exp="area" ref3D="1" dr="$A$2:$XFD$2" dn="Z_4C9D2519_F351_4370_8B73_98AEDC51CDAA_.wvu.PrintTitles" sId="2"/>
    <undo index="65535" exp="area" ref3D="1" dr="$A$2:$XFD$2" dn="Z_4920D62B_2CDE_46D7_AD9B_0909E1F7FBDE_.wvu.PrintTitles" sId="2"/>
    <undo index="65535" exp="area" ref3D="1" dr="$A$2:$XFD$2" dn="Z_3D2D1F7E_3BA2_4E28_AEE8_A30B0E3A69FB_.wvu.PrintTitles" sId="2"/>
  </rrc>
  <rcc rId="6301" sId="2">
    <nc r="Q2" t="inlineStr">
      <is>
        <t>Cenco ap 24h</t>
      </is>
    </nc>
  </rcc>
  <rfmt sheetId="2" sqref="Q2" start="0" length="2147483647">
    <dxf>
      <font>
        <color rgb="FFFF0000"/>
      </font>
    </dxf>
  </rfmt>
  <rrc rId="6302" sId="2" ref="T1:T1048576" action="deleteCol">
    <undo index="65535" exp="area" ref3D="1" dr="$A$2:$XFD$2" dn="Z_76F21132_E21C_4D9F_8E24_456BC967E70D_.wvu.PrintTitles" sId="2"/>
    <undo index="65535" exp="area" ref3D="1" dr="$A$2:$XFD$2" dn="Z_9DC6467B_AE31_4A24_936A_03CCCA0C107D_.wvu.PrintTitles" sId="2"/>
    <undo index="65535" exp="area" ref3D="1" dr="$A$2:$XFD$2" dn="Z_FC7BEBEA_9A89_4726_BCEF_101025680359_.wvu.PrintTitles" sId="2"/>
    <undo index="65535" exp="area" ref3D="1" dr="$A$2:$XFD$2" dn="Z_F75A0FC8_0A1B_4DE0_9A32_5143F6752B3E_.wvu.PrintTitles" sId="2"/>
    <undo index="65535" exp="area" ref3D="1" dr="$A$2:$XFD$2" dn="Z_C30444E2_62EB_45C8_95D9_07DAF1D9D8AC_.wvu.PrintTitles" sId="2"/>
    <undo index="65535" exp="area" ref3D="1" dr="$A$2:$XFD$2" dn="Z_A4812406_2100_4335_8B92_771D5826C943_.wvu.PrintTitles" sId="2"/>
    <undo index="65535" exp="area" ref3D="1" dr="$A$4:$XFD$1007" dn="Z_A4812406_2100_4335_8B92_771D5826C943_.wvu.Rows" sId="2"/>
    <undo index="65535" exp="area" ref3D="1" dr="$A$2:$XFD$2" dn="Z_97F3D65C_7623_4FBA_9661_A690EDAFD1E2_.wvu.PrintTitles" sId="2"/>
    <undo index="65535" exp="area" ref3D="1" dr="$A$4:$XFD$1459" dn="Z_FC7BEBEA_9A89_4726_BCEF_101025680359_.wvu.Rows" sId="2"/>
    <undo index="65535" exp="area" ref3D="1" dr="$A$4:$XFD$1398" dn="Z_F75A0FC8_0A1B_4DE0_9A32_5143F6752B3E_.wvu.Rows" sId="2"/>
    <undo index="65535" exp="area" ref3D="1" dr="$A$2:$XFD$2" dn="Z_A57A51A4_0B0B_45EF_9CF5_7793D540860C_.wvu.PrintTitles" sId="2"/>
    <undo index="65535" exp="area" ref3D="1" dr="$A$2:$XFD$2" dn="Z_F4471BBB_EC57_4FA3_8628_F16227A0D3A9_.wvu.PrintTitles" sId="2"/>
    <undo index="65535" exp="area" ref3D="1" dr="$A$4:$XFD$1868" dn="Z_76F21132_E21C_4D9F_8E24_456BC967E70D_.wvu.Rows" sId="2"/>
    <undo index="65535" exp="area" ref3D="1" dr="$A$4:$XFD$1459" dn="Z_9DC6467B_AE31_4A24_936A_03CCCA0C107D_.wvu.Rows" sId="2"/>
    <undo index="65535" exp="area" ref3D="1" dr="$A$2:$XFD$2" dn="Z_80E8011E_8CC6_40AA_A1BE_46C0FB529EE2_.wvu.PrintTitles" sId="2"/>
    <undo index="65535" exp="area" ref3D="1" dr="$A$2:$XFD$2" dn="Z_5CCB14D7_39B9_453A_BF20_39B53EFE65BB_.wvu.PrintTitles" sId="2"/>
    <undo index="65535" exp="area" ref3D="1" dr="$A$2:$XFD$2" dn="Impression_des_titres" sId="2"/>
    <undo index="65535" exp="area" ref3D="1" dr="$A$2:$XFD$2" dn="Z_2435F7F2_EE5A_4126_B252_DA33D70C025A_.wvu.PrintTitles" sId="2"/>
    <undo index="65535" exp="area" ref3D="1" dr="$A$2:$XFD$2" dn="Z_4C9D2519_F351_4370_8B73_98AEDC51CDAA_.wvu.PrintTitles" sId="2"/>
    <undo index="65535" exp="area" ref3D="1" dr="$A$2:$XFD$2" dn="Z_4920D62B_2CDE_46D7_AD9B_0909E1F7FBDE_.wvu.PrintTitles" sId="2"/>
    <undo index="65535" exp="area" ref3D="1" dr="$A$2:$XFD$2" dn="Z_3D2D1F7E_3BA2_4E28_AEE8_A30B0E3A69FB_.wvu.PrintTitles" sId="2"/>
    <rfmt sheetId="2" xfDxf="1" sqref="T1:T1048576" start="0" length="0">
      <dxf>
        <alignment horizontal="center" vertical="center"/>
      </dxf>
    </rfmt>
    <rfmt sheetId="2" sqref="T1" start="0" length="0">
      <dxf>
        <font>
          <b/>
          <sz val="10"/>
          <color auto="1"/>
          <name val="Arial"/>
          <family val="2"/>
          <scheme val="none"/>
        </font>
        <fill>
          <patternFill patternType="solid">
            <bgColor theme="7" tint="0.59999389629810485"/>
          </patternFill>
        </fill>
        <alignment horizontal="left"/>
        <border outline="0">
          <top style="medium">
            <color indexed="64"/>
          </top>
          <bottom style="medium">
            <color indexed="64"/>
          </bottom>
        </border>
      </dxf>
    </rfmt>
    <rcc rId="0" sId="2" dxf="1">
      <nc r="T2" t="inlineStr">
        <is>
          <t>Cenco ap 24h</t>
        </is>
      </nc>
      <ndxf>
        <font>
          <b/>
          <sz val="11"/>
          <color auto="1"/>
          <name val="Arial"/>
          <family val="2"/>
          <scheme val="none"/>
        </font>
        <fill>
          <patternFill patternType="solid">
            <bgColor theme="7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T3" start="0" length="0">
      <dxf>
        <font>
          <b/>
          <sz val="11"/>
          <color auto="1"/>
          <name val="Arial"/>
          <family val="2"/>
          <scheme val="none"/>
        </font>
        <fill>
          <patternFill patternType="solid">
            <bgColor theme="7" tint="0.59999389629810485"/>
          </patternFill>
        </fill>
        <alignment wrapText="1"/>
      </dxf>
    </rfmt>
    <rfmt sheetId="2" sqref="T70" start="0" length="0">
      <dxf/>
    </rfmt>
    <rfmt sheetId="2" sqref="T133" start="0" length="0">
      <dxf/>
    </rfmt>
    <rfmt sheetId="2" sqref="T191" start="0" length="0">
      <dxf/>
    </rfmt>
    <rfmt sheetId="2" sqref="T247" start="0" length="0">
      <dxf/>
    </rfmt>
    <rfmt sheetId="2" sqref="T312" start="0" length="0">
      <dxf/>
    </rfmt>
    <rfmt sheetId="2" sqref="T371" start="0" length="0">
      <dxf/>
    </rfmt>
    <rfmt sheetId="2" sqref="T432" start="0" length="0">
      <dxf/>
    </rfmt>
    <rfmt sheetId="2" sqref="T496" start="0" length="0">
      <dxf/>
    </rfmt>
    <rfmt sheetId="2" sqref="T563" start="0" length="0">
      <dxf/>
    </rfmt>
    <rfmt sheetId="2" sqref="T570" start="0" length="0">
      <dxf/>
    </rfmt>
    <rfmt sheetId="2" sqref="T571" start="0" length="0">
      <dxf/>
    </rfmt>
    <rfmt sheetId="2" sqref="T901" start="0" length="0">
      <dxf/>
    </rfmt>
    <rfmt sheetId="2" sqref="T1582" start="0" length="0">
      <dxf>
        <alignment wrapText="1"/>
      </dxf>
    </rfmt>
    <rfmt sheetId="2" sqref="T187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87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87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87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87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87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87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87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87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88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88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88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88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8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88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88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88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888" start="0" length="0">
      <dxf>
        <fill>
          <patternFill patternType="solid">
            <bgColor theme="0" tint="-0.34998626667073579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889" start="0" length="0">
      <dxf>
        <fill>
          <patternFill patternType="solid">
            <bgColor theme="0" tint="-0.34998626667073579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890" start="0" length="0">
      <dxf>
        <fill>
          <patternFill patternType="solid">
            <bgColor theme="0" tint="-0.34998626667073579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891" start="0" length="0">
      <dxf>
        <fill>
          <patternFill patternType="solid">
            <bgColor theme="0" tint="-0.34998626667073579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892" start="0" length="0">
      <dxf>
        <fill>
          <patternFill patternType="solid">
            <bgColor theme="0" tint="-0.34998626667073579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89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89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89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89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89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89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89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0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0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0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0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0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0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0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1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2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2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2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2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2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3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3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3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3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37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38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39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40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41" start="0" length="0">
      <dxf>
        <fill>
          <patternFill patternType="solid">
            <bgColor theme="0" tint="-0.34998626667073579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42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43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44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45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46" start="0" length="0">
      <dxf>
        <fill>
          <patternFill patternType="solid">
            <bgColor theme="0" tint="-0.34998626667073579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47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48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49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50" start="0" length="0">
      <dxf>
        <fill>
          <patternFill patternType="solid">
            <bgColor theme="0" tint="-0.34998626667073579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51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52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56" start="0" length="0">
      <dxf>
        <fill>
          <patternFill patternType="solid">
            <bgColor theme="0" tint="-0.34998626667073579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57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58" start="0" length="0">
      <dxf>
        <fill>
          <patternFill patternType="solid">
            <bgColor theme="0" tint="-0.34998626667073579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59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60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61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62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64" start="0" length="0">
      <dxf>
        <fill>
          <patternFill patternType="solid">
            <bgColor theme="0" tint="-0.34998626667073579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65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66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67" start="0" length="0">
      <dxf>
        <fill>
          <patternFill patternType="solid">
            <bgColor theme="0" tint="-0.34998626667073579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68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69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70" start="0" length="0">
      <dxf>
        <fill>
          <patternFill patternType="solid">
            <bgColor theme="0" tint="-0.34998626667073579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71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72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73" start="0" length="0">
      <dxf>
        <fill>
          <patternFill patternType="solid">
            <bgColor theme="0" tint="-0.34998626667073579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75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76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77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78" start="0" length="0">
      <dxf>
        <fill>
          <patternFill patternType="solid">
            <bgColor theme="0" tint="-0.34998626667073579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79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80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81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82" start="0" length="0">
      <dxf>
        <fill>
          <patternFill patternType="solid">
            <bgColor theme="0" tint="-0.34998626667073579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83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84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85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86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2" sqref="Q1893" start="0" length="0">
    <dxf>
      <font>
        <b/>
        <sz val="12"/>
        <color theme="1"/>
        <name val="Arial"/>
        <family val="2"/>
        <scheme val="none"/>
      </font>
      <numFmt numFmtId="168" formatCode="0.0"/>
      <fill>
        <patternFill patternType="solid">
          <bgColor rgb="FFFFFF00"/>
        </patternFill>
      </fill>
    </dxf>
  </rfmt>
  <rfmt sheetId="2" sqref="Q1894" start="0" length="0">
    <dxf>
      <font>
        <b/>
        <sz val="12"/>
        <color theme="1"/>
        <name val="Arial"/>
        <family val="2"/>
        <scheme val="none"/>
      </font>
      <numFmt numFmtId="168" formatCode="0.0"/>
      <fill>
        <patternFill patternType="solid">
          <bgColor rgb="FFFFFF00"/>
        </patternFill>
      </fill>
    </dxf>
  </rfmt>
  <rcc rId="6303" sId="2" numFmtId="4">
    <nc r="Q1893">
      <v>18.5</v>
    </nc>
  </rcc>
  <rcc rId="6304" sId="2" numFmtId="4">
    <nc r="R1893">
      <v>13</v>
    </nc>
  </rcc>
  <rcc rId="6305" sId="2" numFmtId="4">
    <nc r="S1893">
      <v>17</v>
    </nc>
  </rcc>
  <rcc rId="6306" sId="2" numFmtId="4">
    <nc r="Q1894">
      <v>19</v>
    </nc>
  </rcc>
  <rcc rId="6307" sId="2" numFmtId="4">
    <nc r="R1894">
      <v>13</v>
    </nc>
  </rcc>
  <rcc rId="6308" sId="2" numFmtId="4">
    <nc r="S1894">
      <v>17</v>
    </nc>
  </rcc>
  <rfmt sheetId="2" sqref="Q1894" start="0" length="2147483647">
    <dxf>
      <font>
        <color rgb="FFFF0000"/>
      </font>
    </dxf>
  </rfmt>
  <rfmt sheetId="2" sqref="Q1893" start="0" length="2147483647">
    <dxf>
      <font>
        <color rgb="FFFF0000"/>
      </font>
    </dxf>
  </rfmt>
  <rfmt sheetId="2" sqref="U1894" start="0" length="0">
    <dxf/>
  </rfmt>
  <rfmt sheetId="2" sqref="N1895:U1906">
    <dxf>
      <fill>
        <patternFill patternType="solid">
          <bgColor theme="0" tint="-0.499984740745262"/>
        </patternFill>
      </fill>
    </dxf>
  </rfmt>
  <rfmt sheetId="2" sqref="N1908:U1935">
    <dxf>
      <fill>
        <patternFill patternType="solid">
          <bgColor theme="0" tint="-0.499984740745262"/>
        </patternFill>
      </fill>
    </dxf>
  </rfmt>
  <rfmt sheetId="2" sqref="U1893" start="0" length="0">
    <dxf>
      <alignment wrapText="1"/>
    </dxf>
  </rfmt>
  <rfmt sheetId="2" sqref="U1894" start="0" length="0">
    <dxf>
      <alignment wrapText="1"/>
    </dxf>
  </rfmt>
  <rfmt sheetId="2" sqref="N1893" start="0" length="0">
    <dxf>
      <alignment wrapText="1"/>
    </dxf>
  </rfmt>
  <rcc rId="6309" sId="2">
    <nc r="N1893" t="inlineStr">
      <is>
        <t>petite
 en descente</t>
      </is>
    </nc>
  </rcc>
  <rcc rId="6310" sId="2" odxf="1" dxf="1">
    <nc r="N1894" t="inlineStr">
      <is>
        <t>petite
 en descente</t>
      </is>
    </nc>
    <ndxf>
      <alignment wrapText="1"/>
    </ndxf>
  </rcc>
  <rcc rId="6311" sId="2" odxf="1" dxf="1">
    <nc r="N1896" t="inlineStr">
      <is>
        <t>petite
 en descente</t>
      </is>
    </nc>
    <odxf>
      <fill>
        <patternFill patternType="solid">
          <bgColor theme="0" tint="-0.499984740745262"/>
        </patternFill>
      </fill>
      <alignment wrapText="0"/>
    </odxf>
    <ndxf>
      <fill>
        <patternFill patternType="none">
          <bgColor indexed="65"/>
        </patternFill>
      </fill>
      <alignment wrapText="1"/>
    </ndxf>
  </rcc>
  <rcc rId="6312" sId="2" odxf="1" dxf="1">
    <nc r="N1897" t="inlineStr">
      <is>
        <t>petite
 en descente</t>
      </is>
    </nc>
    <odxf>
      <fill>
        <patternFill patternType="solid">
          <bgColor theme="0" tint="-0.499984740745262"/>
        </patternFill>
      </fill>
      <alignment wrapText="0"/>
    </odxf>
    <ndxf>
      <fill>
        <patternFill patternType="none">
          <bgColor indexed="65"/>
        </patternFill>
      </fill>
      <alignment wrapText="1"/>
    </ndxf>
  </rcc>
  <rfmt sheetId="2" sqref="Q1896" start="0" length="0">
    <dxf>
      <font>
        <b/>
        <sz val="12"/>
        <color theme="1"/>
        <name val="Arial"/>
        <family val="2"/>
        <scheme val="none"/>
      </font>
      <numFmt numFmtId="168" formatCode="0.0"/>
      <fill>
        <patternFill>
          <bgColor rgb="FFFFFF00"/>
        </patternFill>
      </fill>
    </dxf>
  </rfmt>
  <rfmt sheetId="2" sqref="R1896" start="0" length="0">
    <dxf>
      <font>
        <sz val="12"/>
        <color theme="1"/>
        <name val="Arial"/>
        <family val="2"/>
        <scheme val="none"/>
      </font>
      <numFmt numFmtId="2" formatCode="0.00"/>
      <fill>
        <patternFill>
          <bgColor theme="3" tint="0.79998168889431442"/>
        </patternFill>
      </fill>
    </dxf>
  </rfmt>
  <rfmt sheetId="2" sqref="S1896" start="0" length="0">
    <dxf>
      <font>
        <sz val="12"/>
        <color theme="1"/>
        <name val="Arial"/>
        <family val="2"/>
        <scheme val="none"/>
      </font>
      <numFmt numFmtId="2" formatCode="0.00"/>
      <fill>
        <patternFill>
          <bgColor theme="3" tint="0.79998168889431442"/>
        </patternFill>
      </fill>
    </dxf>
  </rfmt>
  <rfmt sheetId="2" sqref="Q1897" start="0" length="0">
    <dxf>
      <font>
        <b/>
        <sz val="12"/>
        <color theme="1"/>
        <name val="Arial"/>
        <family val="2"/>
        <scheme val="none"/>
      </font>
      <numFmt numFmtId="168" formatCode="0.0"/>
      <fill>
        <patternFill>
          <bgColor rgb="FFFFFF00"/>
        </patternFill>
      </fill>
    </dxf>
  </rfmt>
  <rfmt sheetId="2" sqref="R1897" start="0" length="0">
    <dxf>
      <font>
        <sz val="12"/>
        <color theme="1"/>
        <name val="Arial"/>
        <family val="2"/>
        <scheme val="none"/>
      </font>
      <numFmt numFmtId="2" formatCode="0.00"/>
      <fill>
        <patternFill>
          <bgColor theme="3" tint="0.79998168889431442"/>
        </patternFill>
      </fill>
    </dxf>
  </rfmt>
  <rfmt sheetId="2" sqref="S1897" start="0" length="0">
    <dxf>
      <font>
        <sz val="12"/>
        <color theme="1"/>
        <name val="Arial"/>
        <family val="2"/>
        <scheme val="none"/>
      </font>
      <numFmt numFmtId="2" formatCode="0.00"/>
      <fill>
        <patternFill>
          <bgColor theme="3" tint="0.79998168889431442"/>
        </patternFill>
      </fill>
    </dxf>
  </rfmt>
  <rcc rId="6313" sId="2" numFmtId="4">
    <nc r="Q1896">
      <v>4</v>
    </nc>
  </rcc>
  <rcc rId="6314" sId="2" numFmtId="4">
    <nc r="R1896">
      <v>1</v>
    </nc>
  </rcc>
  <rcc rId="6315" sId="2" numFmtId="4">
    <nc r="S1896">
      <v>5</v>
    </nc>
  </rcc>
  <rcc rId="6316" sId="2" numFmtId="4">
    <nc r="Q1897">
      <v>7</v>
    </nc>
  </rcc>
  <rcc rId="6317" sId="2" numFmtId="4">
    <nc r="R1897">
      <v>1</v>
    </nc>
  </rcc>
  <rcc rId="6318" sId="2" numFmtId="4">
    <nc r="S1897">
      <v>5</v>
    </nc>
  </rcc>
  <rfmt sheetId="2" sqref="O1896" start="0" length="0">
    <dxf>
      <fill>
        <patternFill patternType="none">
          <bgColor indexed="65"/>
        </patternFill>
      </fill>
    </dxf>
  </rfmt>
  <rfmt sheetId="2" sqref="P1896" start="0" length="0">
    <dxf>
      <fill>
        <patternFill patternType="none">
          <bgColor indexed="65"/>
        </patternFill>
      </fill>
    </dxf>
  </rfmt>
  <rfmt sheetId="2" sqref="O1897" start="0" length="0">
    <dxf>
      <fill>
        <patternFill patternType="none">
          <bgColor indexed="65"/>
        </patternFill>
      </fill>
    </dxf>
  </rfmt>
  <rfmt sheetId="2" sqref="P1897" start="0" length="0">
    <dxf>
      <fill>
        <patternFill patternType="none">
          <bgColor indexed="65"/>
        </patternFill>
      </fill>
    </dxf>
  </rfmt>
  <rfmt sheetId="2" sqref="U1896" start="0" length="0">
    <dxf>
      <fill>
        <patternFill patternType="none">
          <bgColor indexed="65"/>
        </patternFill>
      </fill>
      <alignment wrapText="1"/>
    </dxf>
  </rfmt>
  <rfmt sheetId="2" sqref="U1897" start="0" length="0">
    <dxf>
      <fill>
        <patternFill patternType="none">
          <bgColor indexed="65"/>
        </patternFill>
      </fill>
      <alignment wrapText="1"/>
    </dxf>
  </rfmt>
  <rfmt sheetId="2" sqref="Q1897" start="0" length="2147483647">
    <dxf>
      <font>
        <color rgb="FFFF0000"/>
      </font>
    </dxf>
  </rfmt>
  <rcc rId="6319" sId="2">
    <nc r="U1893" t="inlineStr">
      <is>
        <t xml:space="preserve">pb de recette plus que d'essai
</t>
      </is>
    </nc>
  </rcc>
  <rcc rId="6320" sId="2">
    <nc r="U1894" t="inlineStr">
      <is>
        <t xml:space="preserve">pb de recette plus que d'essai
</t>
      </is>
    </nc>
  </rcc>
  <rfmt sheetId="2" sqref="U1897" start="0" length="2147483647">
    <dxf>
      <font>
        <color rgb="FFFF0000"/>
      </font>
    </dxf>
  </rfmt>
  <rcc rId="6321" sId="2">
    <nc r="O1938" t="inlineStr">
      <is>
        <t>pectine</t>
      </is>
    </nc>
  </rcc>
  <rcc rId="6322" sId="2">
    <nc r="O1939" t="inlineStr">
      <is>
        <t>pectine</t>
      </is>
    </nc>
  </rcc>
  <rcc rId="6323" sId="2">
    <nc r="O1940" t="inlineStr">
      <is>
        <t>pectine</t>
      </is>
    </nc>
  </rcc>
  <rcc rId="6324" sId="2">
    <nc r="O1942" t="inlineStr">
      <is>
        <t>pectine</t>
      </is>
    </nc>
  </rcc>
  <rcc rId="6325" sId="2">
    <nc r="O1943" t="inlineStr">
      <is>
        <t>pectine</t>
      </is>
    </nc>
  </rcc>
  <rcc rId="6326" sId="2">
    <nc r="O1944" t="inlineStr">
      <is>
        <t>pectine</t>
      </is>
    </nc>
  </rcc>
  <rcc rId="6327" sId="2">
    <nc r="O1945" t="inlineStr">
      <is>
        <t>pectine</t>
      </is>
    </nc>
  </rcc>
  <rcc rId="6328" sId="2">
    <nc r="O1947" t="inlineStr">
      <is>
        <t>pectine</t>
      </is>
    </nc>
  </rcc>
  <rcc rId="6329" sId="2">
    <nc r="O1949" t="inlineStr">
      <is>
        <t>pectine</t>
      </is>
    </nc>
  </rcc>
  <rcc rId="6330" sId="2">
    <nc r="O1951" t="inlineStr">
      <is>
        <t>pectine</t>
      </is>
    </nc>
  </rcc>
  <rcc rId="6331" sId="2">
    <nc r="O1952" t="inlineStr">
      <is>
        <t>pectine</t>
      </is>
    </nc>
  </rcc>
  <rfmt sheetId="2" sqref="Q1938" start="0" length="0">
    <dxf>
      <font>
        <b/>
        <sz val="12"/>
        <color theme="1"/>
        <name val="Arial"/>
        <family val="2"/>
        <scheme val="none"/>
      </font>
      <numFmt numFmtId="168" formatCode="0.0"/>
      <fill>
        <patternFill>
          <bgColor rgb="FFFFFF00"/>
        </patternFill>
      </fill>
    </dxf>
  </rfmt>
  <rfmt sheetId="2" sqref="R1938" start="0" length="0">
    <dxf>
      <font>
        <sz val="12"/>
        <color theme="1"/>
        <name val="Arial"/>
        <family val="2"/>
        <scheme val="none"/>
      </font>
      <numFmt numFmtId="2" formatCode="0.00"/>
      <fill>
        <patternFill>
          <bgColor theme="3" tint="0.79998168889431442"/>
        </patternFill>
      </fill>
    </dxf>
  </rfmt>
  <rfmt sheetId="2" sqref="S1938" start="0" length="0">
    <dxf>
      <font>
        <sz val="12"/>
        <color theme="1"/>
        <name val="Arial"/>
        <family val="2"/>
        <scheme val="none"/>
      </font>
      <numFmt numFmtId="2" formatCode="0.00"/>
      <fill>
        <patternFill>
          <bgColor theme="3" tint="0.79998168889431442"/>
        </patternFill>
      </fill>
    </dxf>
  </rfmt>
  <rfmt sheetId="2" sqref="Q1939" start="0" length="0">
    <dxf>
      <font>
        <b/>
        <sz val="12"/>
        <color theme="1"/>
        <name val="Arial"/>
        <family val="2"/>
        <scheme val="none"/>
      </font>
      <numFmt numFmtId="168" formatCode="0.0"/>
      <fill>
        <patternFill>
          <bgColor rgb="FFFFFF00"/>
        </patternFill>
      </fill>
    </dxf>
  </rfmt>
  <rfmt sheetId="2" sqref="R1939" start="0" length="0">
    <dxf>
      <font>
        <sz val="12"/>
        <color theme="1"/>
        <name val="Arial"/>
        <family val="2"/>
        <scheme val="none"/>
      </font>
      <numFmt numFmtId="2" formatCode="0.00"/>
      <fill>
        <patternFill>
          <bgColor theme="3" tint="0.79998168889431442"/>
        </patternFill>
      </fill>
    </dxf>
  </rfmt>
  <rfmt sheetId="2" sqref="S1939" start="0" length="0">
    <dxf>
      <font>
        <sz val="12"/>
        <color theme="1"/>
        <name val="Arial"/>
        <family val="2"/>
        <scheme val="none"/>
      </font>
      <numFmt numFmtId="2" formatCode="0.00"/>
      <fill>
        <patternFill>
          <bgColor theme="3" tint="0.79998168889431442"/>
        </patternFill>
      </fill>
    </dxf>
  </rfmt>
  <rfmt sheetId="2" sqref="Q1940" start="0" length="0">
    <dxf>
      <font>
        <b/>
        <sz val="12"/>
        <color theme="1"/>
        <name val="Arial"/>
        <family val="2"/>
        <scheme val="none"/>
      </font>
      <numFmt numFmtId="168" formatCode="0.0"/>
      <fill>
        <patternFill>
          <bgColor rgb="FFFFFF00"/>
        </patternFill>
      </fill>
    </dxf>
  </rfmt>
  <rfmt sheetId="2" sqref="R1940" start="0" length="0">
    <dxf>
      <font>
        <sz val="12"/>
        <color theme="1"/>
        <name val="Arial"/>
        <family val="2"/>
        <scheme val="none"/>
      </font>
      <numFmt numFmtId="2" formatCode="0.00"/>
      <fill>
        <patternFill>
          <bgColor theme="3" tint="0.79998168889431442"/>
        </patternFill>
      </fill>
    </dxf>
  </rfmt>
  <rfmt sheetId="2" sqref="S1940" start="0" length="0">
    <dxf>
      <font>
        <sz val="12"/>
        <color theme="1"/>
        <name val="Arial"/>
        <family val="2"/>
        <scheme val="none"/>
      </font>
      <numFmt numFmtId="2" formatCode="0.00"/>
      <fill>
        <patternFill>
          <bgColor theme="3" tint="0.79998168889431442"/>
        </patternFill>
      </fill>
    </dxf>
  </rfmt>
  <rcc rId="6332" sId="2" numFmtId="4">
    <nc r="Q1938">
      <v>5</v>
    </nc>
  </rcc>
  <rcc rId="6333" sId="2" numFmtId="4">
    <nc r="R1938">
      <v>3</v>
    </nc>
  </rcc>
  <rcc rId="6334" sId="2" numFmtId="4">
    <nc r="S1938">
      <v>7</v>
    </nc>
  </rcc>
  <rcc rId="6335" sId="2" numFmtId="4">
    <nc r="Q1939">
      <v>5.5</v>
    </nc>
  </rcc>
  <rcc rId="6336" sId="2" numFmtId="4">
    <nc r="R1939">
      <v>3</v>
    </nc>
  </rcc>
  <rcc rId="6337" sId="2" numFmtId="4">
    <nc r="S1939">
      <v>7</v>
    </nc>
  </rcc>
  <rcc rId="6338" sId="2" numFmtId="4">
    <nc r="Q1940">
      <v>4.5</v>
    </nc>
  </rcc>
  <rcc rId="6339" sId="2" numFmtId="4">
    <nc r="R1940">
      <v>3</v>
    </nc>
  </rcc>
  <rcc rId="6340" sId="2" numFmtId="4">
    <nc r="S1940">
      <v>7</v>
    </nc>
  </rcc>
  <rcc rId="6341" sId="2">
    <oc r="N1937" t="inlineStr">
      <is>
        <t>Petite</t>
      </is>
    </oc>
    <nc r="N1937"/>
  </rcc>
  <rcc rId="6342" sId="2">
    <oc r="P1937" t="inlineStr">
      <is>
        <t>OK</t>
      </is>
    </oc>
    <nc r="P1937"/>
  </rcc>
  <rfmt sheetId="2" sqref="N1937:U1937">
    <dxf>
      <fill>
        <patternFill>
          <bgColor theme="0" tint="-0.499984740745262"/>
        </patternFill>
      </fill>
    </dxf>
  </rfmt>
  <rcc rId="6343" sId="2">
    <nc r="P1938" t="inlineStr">
      <is>
        <t>ok</t>
      </is>
    </nc>
  </rcc>
  <rcc rId="6344" sId="2">
    <nc r="P1939" t="inlineStr">
      <is>
        <t>ok</t>
      </is>
    </nc>
  </rcc>
  <rcc rId="6345" sId="2">
    <nc r="P1940" t="inlineStr">
      <is>
        <t>ok</t>
      </is>
    </nc>
  </rcc>
  <rfmt sheetId="2" sqref="Q1942" start="0" length="0">
    <dxf>
      <font>
        <b/>
        <sz val="12"/>
        <color theme="1"/>
        <name val="Arial"/>
        <family val="2"/>
        <scheme val="none"/>
      </font>
      <numFmt numFmtId="168" formatCode="0.0"/>
      <fill>
        <patternFill>
          <bgColor rgb="FFFFFF00"/>
        </patternFill>
      </fill>
    </dxf>
  </rfmt>
  <rfmt sheetId="2" sqref="R1942" start="0" length="0">
    <dxf>
      <font>
        <sz val="12"/>
        <color theme="1"/>
        <name val="Arial"/>
        <family val="2"/>
        <scheme val="none"/>
      </font>
      <numFmt numFmtId="2" formatCode="0.00"/>
      <fill>
        <patternFill>
          <bgColor theme="3" tint="0.79998168889431442"/>
        </patternFill>
      </fill>
    </dxf>
  </rfmt>
  <rfmt sheetId="2" sqref="S1942" start="0" length="0">
    <dxf>
      <font>
        <sz val="12"/>
        <color theme="1"/>
        <name val="Arial"/>
        <family val="2"/>
        <scheme val="none"/>
      </font>
      <numFmt numFmtId="2" formatCode="0.00"/>
      <fill>
        <patternFill>
          <bgColor theme="3" tint="0.79998168889431442"/>
        </patternFill>
      </fill>
    </dxf>
  </rfmt>
  <rfmt sheetId="2" sqref="Q1943" start="0" length="0">
    <dxf>
      <font>
        <b/>
        <sz val="12"/>
        <color theme="1"/>
        <name val="Arial"/>
        <family val="2"/>
        <scheme val="none"/>
      </font>
      <numFmt numFmtId="168" formatCode="0.0"/>
      <fill>
        <patternFill>
          <bgColor rgb="FFFFFF00"/>
        </patternFill>
      </fill>
    </dxf>
  </rfmt>
  <rfmt sheetId="2" sqref="R1943" start="0" length="0">
    <dxf>
      <font>
        <sz val="12"/>
        <color theme="1"/>
        <name val="Arial"/>
        <family val="2"/>
        <scheme val="none"/>
      </font>
      <numFmt numFmtId="2" formatCode="0.00"/>
      <fill>
        <patternFill>
          <bgColor theme="3" tint="0.79998168889431442"/>
        </patternFill>
      </fill>
    </dxf>
  </rfmt>
  <rfmt sheetId="2" sqref="S1943" start="0" length="0">
    <dxf>
      <font>
        <sz val="12"/>
        <color theme="1"/>
        <name val="Arial"/>
        <family val="2"/>
        <scheme val="none"/>
      </font>
      <numFmt numFmtId="2" formatCode="0.00"/>
      <fill>
        <patternFill>
          <bgColor theme="3" tint="0.79998168889431442"/>
        </patternFill>
      </fill>
    </dxf>
  </rfmt>
  <rfmt sheetId="2" sqref="Q1944" start="0" length="0">
    <dxf>
      <font>
        <b/>
        <sz val="12"/>
        <color theme="1"/>
        <name val="Arial"/>
        <family val="2"/>
        <scheme val="none"/>
      </font>
      <numFmt numFmtId="168" formatCode="0.0"/>
      <fill>
        <patternFill>
          <bgColor rgb="FFFFFF00"/>
        </patternFill>
      </fill>
    </dxf>
  </rfmt>
  <rfmt sheetId="2" sqref="R1944" start="0" length="0">
    <dxf>
      <font>
        <sz val="12"/>
        <color theme="1"/>
        <name val="Arial"/>
        <family val="2"/>
        <scheme val="none"/>
      </font>
      <numFmt numFmtId="2" formatCode="0.00"/>
      <fill>
        <patternFill>
          <bgColor theme="3" tint="0.79998168889431442"/>
        </patternFill>
      </fill>
    </dxf>
  </rfmt>
  <rfmt sheetId="2" sqref="S1944" start="0" length="0">
    <dxf>
      <font>
        <sz val="12"/>
        <color theme="1"/>
        <name val="Arial"/>
        <family val="2"/>
        <scheme val="none"/>
      </font>
      <numFmt numFmtId="2" formatCode="0.00"/>
      <fill>
        <patternFill>
          <bgColor theme="3" tint="0.79998168889431442"/>
        </patternFill>
      </fill>
    </dxf>
  </rfmt>
  <rfmt sheetId="2" sqref="Q1945" start="0" length="0">
    <dxf>
      <font>
        <b/>
        <sz val="12"/>
        <color theme="1"/>
        <name val="Arial"/>
        <family val="2"/>
        <scheme val="none"/>
      </font>
      <numFmt numFmtId="168" formatCode="0.0"/>
      <fill>
        <patternFill>
          <bgColor rgb="FFFFFF00"/>
        </patternFill>
      </fill>
    </dxf>
  </rfmt>
  <rfmt sheetId="2" sqref="R1945" start="0" length="0">
    <dxf>
      <font>
        <sz val="12"/>
        <color theme="1"/>
        <name val="Arial"/>
        <family val="2"/>
        <scheme val="none"/>
      </font>
      <numFmt numFmtId="2" formatCode="0.00"/>
      <fill>
        <patternFill>
          <bgColor theme="3" tint="0.79998168889431442"/>
        </patternFill>
      </fill>
    </dxf>
  </rfmt>
  <rfmt sheetId="2" sqref="S1945" start="0" length="0">
    <dxf>
      <font>
        <sz val="12"/>
        <color theme="1"/>
        <name val="Arial"/>
        <family val="2"/>
        <scheme val="none"/>
      </font>
      <numFmt numFmtId="2" formatCode="0.00"/>
      <fill>
        <patternFill>
          <bgColor theme="3" tint="0.79998168889431442"/>
        </patternFill>
      </fill>
    </dxf>
  </rfmt>
  <rcc rId="6346" sId="2" numFmtId="4">
    <nc r="Q1942">
      <v>1</v>
    </nc>
  </rcc>
  <rcc rId="6347" sId="2" numFmtId="4">
    <nc r="R1942">
      <v>1</v>
    </nc>
  </rcc>
  <rcc rId="6348" sId="2" numFmtId="4">
    <nc r="S1942">
      <v>5</v>
    </nc>
  </rcc>
  <rcc rId="6349" sId="2" numFmtId="4">
    <nc r="Q1943">
      <v>1</v>
    </nc>
  </rcc>
  <rcc rId="6350" sId="2" numFmtId="4">
    <nc r="R1943">
      <v>1</v>
    </nc>
  </rcc>
  <rcc rId="6351" sId="2" numFmtId="4">
    <nc r="S1943">
      <v>5</v>
    </nc>
  </rcc>
  <rcc rId="6352" sId="2" numFmtId="4">
    <nc r="Q1944">
      <v>1</v>
    </nc>
  </rcc>
  <rcc rId="6353" sId="2" numFmtId="4">
    <nc r="R1944">
      <v>1</v>
    </nc>
  </rcc>
  <rcc rId="6354" sId="2" numFmtId="4">
    <nc r="S1944">
      <v>5</v>
    </nc>
  </rcc>
  <rcc rId="6355" sId="2" numFmtId="4">
    <nc r="Q1945">
      <v>1.5</v>
    </nc>
  </rcc>
  <rcc rId="6356" sId="2" numFmtId="4">
    <nc r="R1945">
      <v>1</v>
    </nc>
  </rcc>
  <rcc rId="6357" sId="2" numFmtId="4">
    <nc r="S1945">
      <v>5</v>
    </nc>
  </rcc>
  <rcc rId="6358" sId="2">
    <nc r="P1942" t="inlineStr">
      <is>
        <t>ok</t>
      </is>
    </nc>
  </rcc>
  <rcc rId="6359" sId="2">
    <nc r="P1943" t="inlineStr">
      <is>
        <t>ok</t>
      </is>
    </nc>
  </rcc>
  <rcc rId="6360" sId="2">
    <nc r="P1944" t="inlineStr">
      <is>
        <t>ok</t>
      </is>
    </nc>
  </rcc>
  <rcc rId="6361" sId="2">
    <nc r="P1945" t="inlineStr">
      <is>
        <t>ok</t>
      </is>
    </nc>
  </rcc>
  <rfmt sheetId="2" sqref="Q1947" start="0" length="0">
    <dxf>
      <font>
        <b/>
        <sz val="12"/>
        <color theme="1"/>
        <name val="Arial"/>
        <family val="2"/>
        <scheme val="none"/>
      </font>
      <numFmt numFmtId="168" formatCode="0.0"/>
      <fill>
        <patternFill>
          <bgColor rgb="FFFFFF00"/>
        </patternFill>
      </fill>
    </dxf>
  </rfmt>
  <rfmt sheetId="2" sqref="R1947" start="0" length="0">
    <dxf>
      <font>
        <sz val="12"/>
        <color theme="1"/>
        <name val="Arial"/>
        <family val="2"/>
        <scheme val="none"/>
      </font>
      <numFmt numFmtId="2" formatCode="0.00"/>
      <fill>
        <patternFill>
          <bgColor theme="3" tint="0.79998168889431442"/>
        </patternFill>
      </fill>
    </dxf>
  </rfmt>
  <rfmt sheetId="2" sqref="S1947" start="0" length="0">
    <dxf>
      <font>
        <sz val="12"/>
        <color theme="1"/>
        <name val="Arial"/>
        <family val="2"/>
        <scheme val="none"/>
      </font>
      <numFmt numFmtId="2" formatCode="0.00"/>
      <fill>
        <patternFill>
          <bgColor theme="3" tint="0.79998168889431442"/>
        </patternFill>
      </fill>
    </dxf>
  </rfmt>
  <rcc rId="6362" sId="2" numFmtId="4">
    <nc r="Q1947">
      <v>5.5</v>
    </nc>
  </rcc>
  <rcc rId="6363" sId="2" numFmtId="4">
    <nc r="R1947">
      <v>3</v>
    </nc>
  </rcc>
  <rcc rId="6364" sId="2" numFmtId="4">
    <nc r="S1947">
      <v>7</v>
    </nc>
  </rcc>
  <rcc rId="6365" sId="2" odxf="1" dxf="1">
    <oc r="N1948" t="inlineStr">
      <is>
        <t>Petite</t>
      </is>
    </oc>
    <nc r="N1948"/>
    <odxf>
      <fill>
        <patternFill>
          <bgColor theme="7" tint="0.59999389629810485"/>
        </patternFill>
      </fill>
    </odxf>
    <ndxf>
      <fill>
        <patternFill>
          <bgColor theme="0" tint="-0.34998626667073579"/>
        </patternFill>
      </fill>
    </ndxf>
  </rcc>
  <rfmt sheetId="2" sqref="O1948" start="0" length="0">
    <dxf>
      <fill>
        <patternFill>
          <bgColor theme="0" tint="-0.34998626667073579"/>
        </patternFill>
      </fill>
    </dxf>
  </rfmt>
  <rfmt sheetId="2" sqref="P1948" start="0" length="0">
    <dxf>
      <fill>
        <patternFill>
          <bgColor theme="0" tint="-0.34998626667073579"/>
        </patternFill>
      </fill>
    </dxf>
  </rfmt>
  <rfmt sheetId="2" sqref="Q1948" start="0" length="0">
    <dxf>
      <fill>
        <patternFill>
          <bgColor theme="0" tint="-0.34998626667073579"/>
        </patternFill>
      </fill>
    </dxf>
  </rfmt>
  <rfmt sheetId="2" sqref="R1948" start="0" length="0">
    <dxf>
      <fill>
        <patternFill>
          <bgColor theme="0" tint="-0.34998626667073579"/>
        </patternFill>
      </fill>
    </dxf>
  </rfmt>
  <rfmt sheetId="2" sqref="S1948" start="0" length="0">
    <dxf>
      <fill>
        <patternFill>
          <bgColor theme="0" tint="-0.34998626667073579"/>
        </patternFill>
      </fill>
    </dxf>
  </rfmt>
  <rfmt sheetId="2" sqref="T1948" start="0" length="0">
    <dxf>
      <fill>
        <patternFill>
          <bgColor theme="0" tint="-0.34998626667073579"/>
        </patternFill>
      </fill>
    </dxf>
  </rfmt>
  <rfmt sheetId="2" sqref="U1948" start="0" length="0">
    <dxf>
      <fill>
        <patternFill>
          <bgColor theme="0" tint="-0.34998626667073579"/>
        </patternFill>
      </fill>
    </dxf>
  </rfmt>
  <rfmt sheetId="2" sqref="Q1949" start="0" length="0">
    <dxf>
      <font>
        <b/>
        <sz val="12"/>
        <color theme="1"/>
        <name val="Arial"/>
        <family val="2"/>
        <scheme val="none"/>
      </font>
      <numFmt numFmtId="168" formatCode="0.0"/>
      <fill>
        <patternFill>
          <bgColor rgb="FFFFFF00"/>
        </patternFill>
      </fill>
    </dxf>
  </rfmt>
  <rfmt sheetId="2" sqref="R1949" start="0" length="0">
    <dxf>
      <font>
        <sz val="12"/>
        <color theme="1"/>
        <name val="Arial"/>
        <family val="2"/>
        <scheme val="none"/>
      </font>
      <numFmt numFmtId="2" formatCode="0.00"/>
      <fill>
        <patternFill>
          <bgColor theme="3" tint="0.79998168889431442"/>
        </patternFill>
      </fill>
    </dxf>
  </rfmt>
  <rfmt sheetId="2" sqref="S1949" start="0" length="0">
    <dxf>
      <font>
        <sz val="12"/>
        <color theme="1"/>
        <name val="Arial"/>
        <family val="2"/>
        <scheme val="none"/>
      </font>
      <numFmt numFmtId="2" formatCode="0.00"/>
      <fill>
        <patternFill>
          <bgColor theme="3" tint="0.79998168889431442"/>
        </patternFill>
      </fill>
    </dxf>
  </rfmt>
  <rcc rId="6366" sId="2" numFmtId="4">
    <nc r="Q1949">
      <v>9</v>
    </nc>
  </rcc>
  <rcc rId="6367" sId="2" numFmtId="4">
    <nc r="R1949">
      <v>8</v>
    </nc>
  </rcc>
  <rcc rId="6368" sId="2" numFmtId="4">
    <nc r="S1949">
      <v>12</v>
    </nc>
  </rcc>
  <rfmt sheetId="2" sqref="Q1951" start="0" length="0">
    <dxf>
      <font>
        <b/>
        <sz val="12"/>
        <color theme="1"/>
        <name val="Arial"/>
        <family val="2"/>
        <scheme val="none"/>
      </font>
      <numFmt numFmtId="168" formatCode="0.0"/>
      <fill>
        <patternFill>
          <bgColor rgb="FFFFFF00"/>
        </patternFill>
      </fill>
    </dxf>
  </rfmt>
  <rfmt sheetId="2" sqref="R1951" start="0" length="0">
    <dxf>
      <font>
        <sz val="12"/>
        <color theme="1"/>
        <name val="Arial"/>
        <family val="2"/>
        <scheme val="none"/>
      </font>
      <numFmt numFmtId="2" formatCode="0.00"/>
      <fill>
        <patternFill>
          <bgColor theme="3" tint="0.79998168889431442"/>
        </patternFill>
      </fill>
    </dxf>
  </rfmt>
  <rfmt sheetId="2" sqref="S1951" start="0" length="0">
    <dxf>
      <font>
        <sz val="12"/>
        <color theme="1"/>
        <name val="Arial"/>
        <family val="2"/>
        <scheme val="none"/>
      </font>
      <numFmt numFmtId="2" formatCode="0.00"/>
      <fill>
        <patternFill>
          <bgColor theme="3" tint="0.79998168889431442"/>
        </patternFill>
      </fill>
    </dxf>
  </rfmt>
  <rfmt sheetId="2" sqref="Q1952" start="0" length="0">
    <dxf>
      <font>
        <b/>
        <sz val="12"/>
        <color theme="1"/>
        <name val="Arial"/>
        <family val="2"/>
        <scheme val="none"/>
      </font>
      <numFmt numFmtId="168" formatCode="0.0"/>
      <fill>
        <patternFill>
          <bgColor rgb="FFFFFF00"/>
        </patternFill>
      </fill>
    </dxf>
  </rfmt>
  <rfmt sheetId="2" sqref="R1952" start="0" length="0">
    <dxf>
      <font>
        <sz val="12"/>
        <color theme="1"/>
        <name val="Arial"/>
        <family val="2"/>
        <scheme val="none"/>
      </font>
      <numFmt numFmtId="2" formatCode="0.00"/>
      <fill>
        <patternFill>
          <bgColor theme="3" tint="0.79998168889431442"/>
        </patternFill>
      </fill>
    </dxf>
  </rfmt>
  <rfmt sheetId="2" sqref="S1952" start="0" length="0">
    <dxf>
      <font>
        <sz val="12"/>
        <color theme="1"/>
        <name val="Arial"/>
        <family val="2"/>
        <scheme val="none"/>
      </font>
      <numFmt numFmtId="2" formatCode="0.00"/>
      <fill>
        <patternFill>
          <bgColor theme="3" tint="0.79998168889431442"/>
        </patternFill>
      </fill>
    </dxf>
  </rfmt>
  <rcc rId="6369" sId="2" numFmtId="4">
    <nc r="Q1951">
      <v>7.5</v>
    </nc>
  </rcc>
  <rcc rId="6370" sId="2" numFmtId="4">
    <nc r="R1951">
      <v>7</v>
    </nc>
  </rcc>
  <rcc rId="6371" sId="2" numFmtId="4">
    <nc r="S1951">
      <v>11</v>
    </nc>
  </rcc>
  <rcc rId="6372" sId="2" numFmtId="4">
    <nc r="Q1952">
      <v>8.5</v>
    </nc>
  </rcc>
  <rcc rId="6373" sId="2" numFmtId="4">
    <nc r="R1952">
      <v>7</v>
    </nc>
  </rcc>
  <rcc rId="6374" sId="2" numFmtId="4">
    <nc r="S1952">
      <v>11</v>
    </nc>
  </rcc>
  <rcc rId="6375" sId="2">
    <nc r="P1947" t="inlineStr">
      <is>
        <t>ok</t>
      </is>
    </nc>
  </rcc>
  <rcc rId="6376" sId="2">
    <nc r="P1949" t="inlineStr">
      <is>
        <t>ok</t>
      </is>
    </nc>
  </rcc>
  <rcc rId="6377" sId="2">
    <nc r="P1951" t="inlineStr">
      <is>
        <t>ok</t>
      </is>
    </nc>
  </rcc>
  <rcc rId="6378" sId="2">
    <nc r="P1952" t="inlineStr">
      <is>
        <t>ok</t>
      </is>
    </nc>
  </rcc>
  <rcc rId="6379" sId="2">
    <oc r="N1957" t="inlineStr">
      <is>
        <t>NORMALE</t>
      </is>
    </oc>
    <nc r="N1957" t="inlineStr">
      <is>
        <t>pas de Silverson</t>
      </is>
    </nc>
  </rcc>
  <rfmt sheetId="2" sqref="N1957">
    <dxf>
      <alignment horizontal="left"/>
    </dxf>
  </rfmt>
  <rcc rId="6380" sId="2">
    <nc r="U1897" t="inlineStr">
      <is>
        <t>A refaire avec arret à 70°c endescente</t>
      </is>
    </nc>
  </rcc>
  <rfmt sheetId="2" sqref="N1907" start="0" length="0">
    <dxf>
      <fill>
        <patternFill patternType="solid">
          <bgColor theme="0" tint="-0.499984740745262"/>
        </patternFill>
      </fill>
    </dxf>
  </rfmt>
  <rfmt sheetId="2" sqref="O1907" start="0" length="0">
    <dxf>
      <fill>
        <patternFill patternType="solid">
          <bgColor theme="0" tint="-0.499984740745262"/>
        </patternFill>
      </fill>
    </dxf>
  </rfmt>
  <rfmt sheetId="2" sqref="P1907" start="0" length="0">
    <dxf>
      <fill>
        <patternFill patternType="solid">
          <bgColor theme="0" tint="-0.499984740745262"/>
        </patternFill>
      </fill>
    </dxf>
  </rfmt>
  <rfmt sheetId="2" sqref="Q1907" start="0" length="0">
    <dxf>
      <fill>
        <patternFill patternType="solid">
          <bgColor theme="0" tint="-0.499984740745262"/>
        </patternFill>
      </fill>
    </dxf>
  </rfmt>
  <rfmt sheetId="2" sqref="R1907" start="0" length="0">
    <dxf>
      <fill>
        <patternFill patternType="solid">
          <bgColor theme="0" tint="-0.499984740745262"/>
        </patternFill>
      </fill>
    </dxf>
  </rfmt>
  <rfmt sheetId="2" sqref="S1907" start="0" length="0">
    <dxf>
      <fill>
        <patternFill patternType="solid">
          <bgColor theme="0" tint="-0.499984740745262"/>
        </patternFill>
      </fill>
    </dxf>
  </rfmt>
  <rfmt sheetId="2" sqref="T1907" start="0" length="0">
    <dxf>
      <fill>
        <patternFill patternType="solid">
          <bgColor theme="0" tint="-0.499984740745262"/>
        </patternFill>
      </fill>
    </dxf>
  </rfmt>
  <rfmt sheetId="2" sqref="U1907" start="0" length="0">
    <dxf>
      <fill>
        <patternFill patternType="solid">
          <bgColor theme="0" tint="-0.499984740745262"/>
        </patternFill>
      </fill>
    </dxf>
  </rfmt>
  <rfmt sheetId="2" sqref="N1928:U1928">
    <dxf>
      <fill>
        <patternFill patternType="none">
          <bgColor auto="1"/>
        </patternFill>
      </fill>
    </dxf>
  </rfmt>
  <rfmt sheetId="2" sqref="N1914:U1917">
    <dxf>
      <fill>
        <patternFill patternType="none">
          <bgColor auto="1"/>
        </patternFill>
      </fill>
    </dxf>
  </rfmt>
  <rcc rId="6381" sId="2">
    <nc r="N1959" t="inlineStr">
      <is>
        <t>normale</t>
      </is>
    </nc>
  </rcc>
  <rcc rId="6382" sId="2" odxf="1" dxf="1">
    <nc r="N1960" t="inlineStr">
      <is>
        <t>normale</t>
      </is>
    </nc>
    <odxf/>
    <ndxf/>
  </rcc>
  <rcc rId="6383" sId="2" odxf="1" dxf="1">
    <nc r="N1961" t="inlineStr">
      <is>
        <t>normale</t>
      </is>
    </nc>
    <odxf/>
    <ndxf/>
  </rcc>
  <rcc rId="6384" sId="2" odxf="1" dxf="1">
    <nc r="N1962" t="inlineStr">
      <is>
        <t>normale</t>
      </is>
    </nc>
    <odxf/>
    <ndxf/>
  </rcc>
  <rfmt sheetId="2" sqref="O1959" start="0" length="0">
    <dxf>
      <fill>
        <patternFill>
          <bgColor theme="0" tint="-0.34998626667073579"/>
        </patternFill>
      </fill>
    </dxf>
  </rfmt>
  <rfmt sheetId="2" sqref="P1959" start="0" length="0">
    <dxf>
      <fill>
        <patternFill>
          <bgColor theme="0" tint="-0.34998626667073579"/>
        </patternFill>
      </fill>
    </dxf>
  </rfmt>
  <rfmt sheetId="2" sqref="Q1959" start="0" length="0">
    <dxf>
      <fill>
        <patternFill>
          <bgColor theme="0" tint="-0.34998626667073579"/>
        </patternFill>
      </fill>
    </dxf>
  </rfmt>
  <rfmt sheetId="2" sqref="R1959" start="0" length="0">
    <dxf>
      <fill>
        <patternFill>
          <bgColor theme="0" tint="-0.34998626667073579"/>
        </patternFill>
      </fill>
    </dxf>
  </rfmt>
  <rfmt sheetId="2" sqref="S1959" start="0" length="0">
    <dxf>
      <fill>
        <patternFill>
          <bgColor theme="0" tint="-0.34998626667073579"/>
        </patternFill>
      </fill>
    </dxf>
  </rfmt>
  <rfmt sheetId="2" sqref="T1959" start="0" length="0">
    <dxf>
      <fill>
        <patternFill>
          <bgColor theme="0" tint="-0.34998626667073579"/>
        </patternFill>
      </fill>
    </dxf>
  </rfmt>
  <rfmt sheetId="2" sqref="U1959" start="0" length="0">
    <dxf>
      <fill>
        <patternFill>
          <bgColor theme="0" tint="-0.34998626667073579"/>
        </patternFill>
      </fill>
    </dxf>
  </rfmt>
  <rfmt sheetId="2" sqref="O1960" start="0" length="0">
    <dxf>
      <fill>
        <patternFill>
          <bgColor theme="0" tint="-0.34998626667073579"/>
        </patternFill>
      </fill>
    </dxf>
  </rfmt>
  <rfmt sheetId="2" sqref="P1960" start="0" length="0">
    <dxf>
      <fill>
        <patternFill>
          <bgColor theme="0" tint="-0.34998626667073579"/>
        </patternFill>
      </fill>
    </dxf>
  </rfmt>
  <rfmt sheetId="2" sqref="Q1960" start="0" length="0">
    <dxf>
      <fill>
        <patternFill>
          <bgColor theme="0" tint="-0.34998626667073579"/>
        </patternFill>
      </fill>
    </dxf>
  </rfmt>
  <rfmt sheetId="2" sqref="R1960" start="0" length="0">
    <dxf>
      <fill>
        <patternFill>
          <bgColor theme="0" tint="-0.34998626667073579"/>
        </patternFill>
      </fill>
    </dxf>
  </rfmt>
  <rfmt sheetId="2" sqref="S1960" start="0" length="0">
    <dxf>
      <fill>
        <patternFill>
          <bgColor theme="0" tint="-0.34998626667073579"/>
        </patternFill>
      </fill>
    </dxf>
  </rfmt>
  <rfmt sheetId="2" sqref="T1960" start="0" length="0">
    <dxf>
      <fill>
        <patternFill>
          <bgColor theme="0" tint="-0.34998626667073579"/>
        </patternFill>
      </fill>
    </dxf>
  </rfmt>
  <rfmt sheetId="2" sqref="U1960" start="0" length="0">
    <dxf>
      <fill>
        <patternFill>
          <bgColor theme="0" tint="-0.34998626667073579"/>
        </patternFill>
      </fill>
    </dxf>
  </rfmt>
  <rfmt sheetId="2" sqref="O1961" start="0" length="0">
    <dxf>
      <fill>
        <patternFill>
          <bgColor theme="0" tint="-0.34998626667073579"/>
        </patternFill>
      </fill>
    </dxf>
  </rfmt>
  <rfmt sheetId="2" sqref="P1961" start="0" length="0">
    <dxf>
      <fill>
        <patternFill>
          <bgColor theme="0" tint="-0.34998626667073579"/>
        </patternFill>
      </fill>
    </dxf>
  </rfmt>
  <rfmt sheetId="2" sqref="Q1961" start="0" length="0">
    <dxf>
      <fill>
        <patternFill>
          <bgColor theme="0" tint="-0.34998626667073579"/>
        </patternFill>
      </fill>
    </dxf>
  </rfmt>
  <rfmt sheetId="2" sqref="R1961" start="0" length="0">
    <dxf>
      <fill>
        <patternFill>
          <bgColor theme="0" tint="-0.34998626667073579"/>
        </patternFill>
      </fill>
    </dxf>
  </rfmt>
  <rfmt sheetId="2" sqref="S1961" start="0" length="0">
    <dxf>
      <fill>
        <patternFill>
          <bgColor theme="0" tint="-0.34998626667073579"/>
        </patternFill>
      </fill>
    </dxf>
  </rfmt>
  <rfmt sheetId="2" sqref="T1961" start="0" length="0">
    <dxf>
      <fill>
        <patternFill>
          <bgColor theme="0" tint="-0.34998626667073579"/>
        </patternFill>
      </fill>
    </dxf>
  </rfmt>
  <rfmt sheetId="2" sqref="U1961" start="0" length="0">
    <dxf>
      <fill>
        <patternFill>
          <bgColor theme="0" tint="-0.34998626667073579"/>
        </patternFill>
      </fill>
    </dxf>
  </rfmt>
  <rfmt sheetId="2" sqref="O1962" start="0" length="0">
    <dxf>
      <fill>
        <patternFill>
          <bgColor theme="0" tint="-0.34998626667073579"/>
        </patternFill>
      </fill>
    </dxf>
  </rfmt>
  <rfmt sheetId="2" sqref="P1962" start="0" length="0">
    <dxf>
      <fill>
        <patternFill>
          <bgColor theme="0" tint="-0.34998626667073579"/>
        </patternFill>
      </fill>
    </dxf>
  </rfmt>
  <rfmt sheetId="2" sqref="Q1962" start="0" length="0">
    <dxf>
      <fill>
        <patternFill>
          <bgColor theme="0" tint="-0.34998626667073579"/>
        </patternFill>
      </fill>
    </dxf>
  </rfmt>
  <rfmt sheetId="2" sqref="R1962" start="0" length="0">
    <dxf>
      <fill>
        <patternFill>
          <bgColor theme="0" tint="-0.34998626667073579"/>
        </patternFill>
      </fill>
    </dxf>
  </rfmt>
  <rfmt sheetId="2" sqref="S1962" start="0" length="0">
    <dxf>
      <fill>
        <patternFill>
          <bgColor theme="0" tint="-0.34998626667073579"/>
        </patternFill>
      </fill>
    </dxf>
  </rfmt>
  <rfmt sheetId="2" sqref="T1962" start="0" length="0">
    <dxf>
      <fill>
        <patternFill>
          <bgColor theme="0" tint="-0.34998626667073579"/>
        </patternFill>
      </fill>
    </dxf>
  </rfmt>
  <rfmt sheetId="2" sqref="U1962" start="0" length="0">
    <dxf>
      <fill>
        <patternFill>
          <bgColor theme="0" tint="-0.34998626667073579"/>
        </patternFill>
      </fill>
    </dxf>
  </rfmt>
  <rcc rId="6385" sId="2" odxf="1" dxf="1">
    <nc r="N1929" t="inlineStr">
      <is>
        <t>normale</t>
      </is>
    </nc>
    <odxf>
      <fill>
        <patternFill>
          <bgColor theme="0" tint="-0.499984740745262"/>
        </patternFill>
      </fill>
    </odxf>
    <ndxf>
      <fill>
        <patternFill>
          <bgColor theme="7" tint="0.59999389629810485"/>
        </patternFill>
      </fill>
    </ndxf>
  </rcc>
  <rfmt sheetId="2" sqref="O1929" start="0" length="0">
    <dxf>
      <fill>
        <patternFill>
          <bgColor theme="0" tint="-0.34998626667073579"/>
        </patternFill>
      </fill>
    </dxf>
  </rfmt>
  <rfmt sheetId="2" sqref="P1929" start="0" length="0">
    <dxf>
      <fill>
        <patternFill>
          <bgColor theme="0" tint="-0.34998626667073579"/>
        </patternFill>
      </fill>
    </dxf>
  </rfmt>
  <rfmt sheetId="2" sqref="Q1929" start="0" length="0">
    <dxf>
      <fill>
        <patternFill>
          <bgColor theme="0" tint="-0.34998626667073579"/>
        </patternFill>
      </fill>
    </dxf>
  </rfmt>
  <rfmt sheetId="2" sqref="R1929" start="0" length="0">
    <dxf>
      <fill>
        <patternFill>
          <bgColor theme="0" tint="-0.34998626667073579"/>
        </patternFill>
      </fill>
    </dxf>
  </rfmt>
  <rfmt sheetId="2" sqref="S1929" start="0" length="0">
    <dxf>
      <fill>
        <patternFill>
          <bgColor theme="0" tint="-0.34998626667073579"/>
        </patternFill>
      </fill>
    </dxf>
  </rfmt>
  <rfmt sheetId="2" sqref="T1929" start="0" length="0">
    <dxf>
      <fill>
        <patternFill>
          <bgColor theme="0" tint="-0.34998626667073579"/>
        </patternFill>
      </fill>
    </dxf>
  </rfmt>
  <rfmt sheetId="2" sqref="U1929" start="0" length="0">
    <dxf>
      <fill>
        <patternFill>
          <bgColor theme="0" tint="-0.34998626667073579"/>
        </patternFill>
      </fill>
    </dxf>
  </rfmt>
  <rcc rId="6386" sId="2" odxf="1" dxf="1">
    <nc r="N1930" t="inlineStr">
      <is>
        <t>normale</t>
      </is>
    </nc>
    <odxf>
      <fill>
        <patternFill>
          <bgColor theme="0" tint="-0.499984740745262"/>
        </patternFill>
      </fill>
    </odxf>
    <ndxf>
      <fill>
        <patternFill>
          <bgColor theme="7" tint="0.59999389629810485"/>
        </patternFill>
      </fill>
    </ndxf>
  </rcc>
  <rfmt sheetId="2" sqref="O1930" start="0" length="0">
    <dxf>
      <fill>
        <patternFill>
          <bgColor theme="0" tint="-0.34998626667073579"/>
        </patternFill>
      </fill>
    </dxf>
  </rfmt>
  <rfmt sheetId="2" sqref="P1930" start="0" length="0">
    <dxf>
      <fill>
        <patternFill>
          <bgColor theme="0" tint="-0.34998626667073579"/>
        </patternFill>
      </fill>
    </dxf>
  </rfmt>
  <rfmt sheetId="2" sqref="Q1930" start="0" length="0">
    <dxf>
      <fill>
        <patternFill>
          <bgColor theme="0" tint="-0.34998626667073579"/>
        </patternFill>
      </fill>
    </dxf>
  </rfmt>
  <rfmt sheetId="2" sqref="R1930" start="0" length="0">
    <dxf>
      <fill>
        <patternFill>
          <bgColor theme="0" tint="-0.34998626667073579"/>
        </patternFill>
      </fill>
    </dxf>
  </rfmt>
  <rfmt sheetId="2" sqref="S1930" start="0" length="0">
    <dxf>
      <fill>
        <patternFill>
          <bgColor theme="0" tint="-0.34998626667073579"/>
        </patternFill>
      </fill>
    </dxf>
  </rfmt>
  <rfmt sheetId="2" sqref="T1930" start="0" length="0">
    <dxf>
      <fill>
        <patternFill>
          <bgColor theme="0" tint="-0.34998626667073579"/>
        </patternFill>
      </fill>
    </dxf>
  </rfmt>
  <rfmt sheetId="2" sqref="U1930" start="0" length="0">
    <dxf>
      <fill>
        <patternFill>
          <bgColor theme="0" tint="-0.34998626667073579"/>
        </patternFill>
      </fill>
    </dxf>
  </rfmt>
  <rcc rId="6387" sId="2" odxf="1" dxf="1">
    <nc r="N1931" t="inlineStr">
      <is>
        <t>normale</t>
      </is>
    </nc>
    <odxf>
      <fill>
        <patternFill>
          <bgColor theme="0" tint="-0.499984740745262"/>
        </patternFill>
      </fill>
    </odxf>
    <ndxf>
      <fill>
        <patternFill>
          <bgColor theme="7" tint="0.59999389629810485"/>
        </patternFill>
      </fill>
    </ndxf>
  </rcc>
  <rfmt sheetId="2" sqref="O1931" start="0" length="0">
    <dxf>
      <fill>
        <patternFill>
          <bgColor theme="0" tint="-0.34998626667073579"/>
        </patternFill>
      </fill>
    </dxf>
  </rfmt>
  <rfmt sheetId="2" sqref="P1931" start="0" length="0">
    <dxf>
      <fill>
        <patternFill>
          <bgColor theme="0" tint="-0.34998626667073579"/>
        </patternFill>
      </fill>
    </dxf>
  </rfmt>
  <rfmt sheetId="2" sqref="Q1931" start="0" length="0">
    <dxf>
      <fill>
        <patternFill>
          <bgColor theme="0" tint="-0.34998626667073579"/>
        </patternFill>
      </fill>
    </dxf>
  </rfmt>
  <rfmt sheetId="2" sqref="R1931" start="0" length="0">
    <dxf>
      <fill>
        <patternFill>
          <bgColor theme="0" tint="-0.34998626667073579"/>
        </patternFill>
      </fill>
    </dxf>
  </rfmt>
  <rfmt sheetId="2" sqref="S1931" start="0" length="0">
    <dxf>
      <fill>
        <patternFill>
          <bgColor theme="0" tint="-0.34998626667073579"/>
        </patternFill>
      </fill>
    </dxf>
  </rfmt>
  <rfmt sheetId="2" sqref="T1931" start="0" length="0">
    <dxf>
      <fill>
        <patternFill>
          <bgColor theme="0" tint="-0.34998626667073579"/>
        </patternFill>
      </fill>
    </dxf>
  </rfmt>
  <rfmt sheetId="2" sqref="U1931" start="0" length="0">
    <dxf>
      <fill>
        <patternFill>
          <bgColor theme="0" tint="-0.34998626667073579"/>
        </patternFill>
      </fill>
    </dxf>
  </rfmt>
  <rcc rId="6388" sId="2" odxf="1" dxf="1">
    <nc r="N1932" t="inlineStr">
      <is>
        <t>normale</t>
      </is>
    </nc>
    <odxf>
      <fill>
        <patternFill>
          <bgColor theme="0" tint="-0.499984740745262"/>
        </patternFill>
      </fill>
    </odxf>
    <ndxf>
      <fill>
        <patternFill>
          <bgColor theme="7" tint="0.59999389629810485"/>
        </patternFill>
      </fill>
    </ndxf>
  </rcc>
  <rfmt sheetId="2" sqref="O1932" start="0" length="0">
    <dxf>
      <fill>
        <patternFill>
          <bgColor theme="0" tint="-0.34998626667073579"/>
        </patternFill>
      </fill>
    </dxf>
  </rfmt>
  <rfmt sheetId="2" sqref="P1932" start="0" length="0">
    <dxf>
      <fill>
        <patternFill>
          <bgColor theme="0" tint="-0.34998626667073579"/>
        </patternFill>
      </fill>
    </dxf>
  </rfmt>
  <rfmt sheetId="2" sqref="Q1932" start="0" length="0">
    <dxf>
      <fill>
        <patternFill>
          <bgColor theme="0" tint="-0.34998626667073579"/>
        </patternFill>
      </fill>
    </dxf>
  </rfmt>
  <rfmt sheetId="2" sqref="R1932" start="0" length="0">
    <dxf>
      <fill>
        <patternFill>
          <bgColor theme="0" tint="-0.34998626667073579"/>
        </patternFill>
      </fill>
    </dxf>
  </rfmt>
  <rfmt sheetId="2" sqref="S1932" start="0" length="0">
    <dxf>
      <fill>
        <patternFill>
          <bgColor theme="0" tint="-0.34998626667073579"/>
        </patternFill>
      </fill>
    </dxf>
  </rfmt>
  <rfmt sheetId="2" sqref="T1932" start="0" length="0">
    <dxf>
      <fill>
        <patternFill>
          <bgColor theme="0" tint="-0.34998626667073579"/>
        </patternFill>
      </fill>
    </dxf>
  </rfmt>
  <rfmt sheetId="2" sqref="U1932" start="0" length="0">
    <dxf>
      <fill>
        <patternFill>
          <bgColor theme="0" tint="-0.34998626667073579"/>
        </patternFill>
      </fill>
    </dxf>
  </rfmt>
  <rcc rId="6389" sId="2" odxf="1" dxf="1">
    <nc r="N1933" t="inlineStr">
      <is>
        <t>normale</t>
      </is>
    </nc>
    <odxf>
      <fill>
        <patternFill>
          <bgColor theme="0" tint="-0.499984740745262"/>
        </patternFill>
      </fill>
    </odxf>
    <ndxf>
      <fill>
        <patternFill>
          <bgColor theme="7" tint="0.59999389629810485"/>
        </patternFill>
      </fill>
    </ndxf>
  </rcc>
  <rfmt sheetId="2" sqref="O1933" start="0" length="0">
    <dxf>
      <fill>
        <patternFill>
          <bgColor theme="0" tint="-0.34998626667073579"/>
        </patternFill>
      </fill>
    </dxf>
  </rfmt>
  <rfmt sheetId="2" sqref="P1933" start="0" length="0">
    <dxf>
      <fill>
        <patternFill>
          <bgColor theme="0" tint="-0.34998626667073579"/>
        </patternFill>
      </fill>
    </dxf>
  </rfmt>
  <rfmt sheetId="2" sqref="Q1933" start="0" length="0">
    <dxf>
      <fill>
        <patternFill>
          <bgColor theme="0" tint="-0.34998626667073579"/>
        </patternFill>
      </fill>
    </dxf>
  </rfmt>
  <rfmt sheetId="2" sqref="R1933" start="0" length="0">
    <dxf>
      <fill>
        <patternFill>
          <bgColor theme="0" tint="-0.34998626667073579"/>
        </patternFill>
      </fill>
    </dxf>
  </rfmt>
  <rfmt sheetId="2" sqref="S1933" start="0" length="0">
    <dxf>
      <fill>
        <patternFill>
          <bgColor theme="0" tint="-0.34998626667073579"/>
        </patternFill>
      </fill>
    </dxf>
  </rfmt>
  <rfmt sheetId="2" sqref="T1933" start="0" length="0">
    <dxf>
      <fill>
        <patternFill>
          <bgColor theme="0" tint="-0.34998626667073579"/>
        </patternFill>
      </fill>
    </dxf>
  </rfmt>
  <rfmt sheetId="2" sqref="U1933" start="0" length="0">
    <dxf>
      <fill>
        <patternFill>
          <bgColor theme="0" tint="-0.34998626667073579"/>
        </patternFill>
      </fill>
    </dxf>
  </rfmt>
  <rcc rId="6390" sId="2" odxf="1" dxf="1">
    <nc r="N1934" t="inlineStr">
      <is>
        <t>normale</t>
      </is>
    </nc>
    <odxf>
      <fill>
        <patternFill>
          <bgColor theme="0" tint="-0.499984740745262"/>
        </patternFill>
      </fill>
    </odxf>
    <ndxf>
      <fill>
        <patternFill>
          <bgColor theme="7" tint="0.59999389629810485"/>
        </patternFill>
      </fill>
    </ndxf>
  </rcc>
  <rfmt sheetId="2" sqref="O1934" start="0" length="0">
    <dxf>
      <fill>
        <patternFill>
          <bgColor theme="0" tint="-0.34998626667073579"/>
        </patternFill>
      </fill>
    </dxf>
  </rfmt>
  <rfmt sheetId="2" sqref="P1934" start="0" length="0">
    <dxf>
      <fill>
        <patternFill>
          <bgColor theme="0" tint="-0.34998626667073579"/>
        </patternFill>
      </fill>
    </dxf>
  </rfmt>
  <rfmt sheetId="2" sqref="Q1934" start="0" length="0">
    <dxf>
      <fill>
        <patternFill>
          <bgColor theme="0" tint="-0.34998626667073579"/>
        </patternFill>
      </fill>
    </dxf>
  </rfmt>
  <rfmt sheetId="2" sqref="R1934" start="0" length="0">
    <dxf>
      <fill>
        <patternFill>
          <bgColor theme="0" tint="-0.34998626667073579"/>
        </patternFill>
      </fill>
    </dxf>
  </rfmt>
  <rfmt sheetId="2" sqref="S1934" start="0" length="0">
    <dxf>
      <fill>
        <patternFill>
          <bgColor theme="0" tint="-0.34998626667073579"/>
        </patternFill>
      </fill>
    </dxf>
  </rfmt>
  <rfmt sheetId="2" sqref="T1934" start="0" length="0">
    <dxf>
      <fill>
        <patternFill>
          <bgColor theme="0" tint="-0.34998626667073579"/>
        </patternFill>
      </fill>
    </dxf>
  </rfmt>
  <rfmt sheetId="2" sqref="U1934" start="0" length="0">
    <dxf>
      <fill>
        <patternFill>
          <bgColor theme="0" tint="-0.34998626667073579"/>
        </patternFill>
      </fill>
    </dxf>
  </rfmt>
  <rcc rId="6391" sId="2" odxf="1" dxf="1">
    <nc r="N1935" t="inlineStr">
      <is>
        <t>normale</t>
      </is>
    </nc>
    <odxf>
      <fill>
        <patternFill>
          <bgColor theme="0" tint="-0.499984740745262"/>
        </patternFill>
      </fill>
    </odxf>
    <ndxf>
      <fill>
        <patternFill>
          <bgColor theme="7" tint="0.59999389629810485"/>
        </patternFill>
      </fill>
    </ndxf>
  </rcc>
  <rfmt sheetId="2" sqref="O1935" start="0" length="0">
    <dxf>
      <fill>
        <patternFill>
          <bgColor theme="0" tint="-0.34998626667073579"/>
        </patternFill>
      </fill>
    </dxf>
  </rfmt>
  <rfmt sheetId="2" sqref="P1935" start="0" length="0">
    <dxf>
      <fill>
        <patternFill>
          <bgColor theme="0" tint="-0.34998626667073579"/>
        </patternFill>
      </fill>
    </dxf>
  </rfmt>
  <rfmt sheetId="2" sqref="Q1935" start="0" length="0">
    <dxf>
      <fill>
        <patternFill>
          <bgColor theme="0" tint="-0.34998626667073579"/>
        </patternFill>
      </fill>
    </dxf>
  </rfmt>
  <rfmt sheetId="2" sqref="R1935" start="0" length="0">
    <dxf>
      <fill>
        <patternFill>
          <bgColor theme="0" tint="-0.34998626667073579"/>
        </patternFill>
      </fill>
    </dxf>
  </rfmt>
  <rfmt sheetId="2" sqref="S1935" start="0" length="0">
    <dxf>
      <fill>
        <patternFill>
          <bgColor theme="0" tint="-0.34998626667073579"/>
        </patternFill>
      </fill>
    </dxf>
  </rfmt>
  <rfmt sheetId="2" sqref="T1935" start="0" length="0">
    <dxf>
      <fill>
        <patternFill>
          <bgColor theme="0" tint="-0.34998626667073579"/>
        </patternFill>
      </fill>
    </dxf>
  </rfmt>
  <rfmt sheetId="2" sqref="U1935" start="0" length="0">
    <dxf>
      <fill>
        <patternFill>
          <bgColor theme="0" tint="-0.34998626667073579"/>
        </patternFill>
      </fill>
    </dxf>
  </rfmt>
  <rcc rId="6392" sId="2" odxf="1" dxf="1">
    <nc r="N1918" t="inlineStr">
      <is>
        <t>normale</t>
      </is>
    </nc>
    <odxf>
      <fill>
        <patternFill>
          <bgColor theme="0" tint="-0.499984740745262"/>
        </patternFill>
      </fill>
    </odxf>
    <ndxf>
      <fill>
        <patternFill>
          <bgColor theme="7" tint="0.59999389629810485"/>
        </patternFill>
      </fill>
    </ndxf>
  </rcc>
  <rfmt sheetId="2" sqref="O1918" start="0" length="0">
    <dxf>
      <fill>
        <patternFill>
          <bgColor theme="0" tint="-0.34998626667073579"/>
        </patternFill>
      </fill>
    </dxf>
  </rfmt>
  <rfmt sheetId="2" sqref="P1918" start="0" length="0">
    <dxf>
      <fill>
        <patternFill>
          <bgColor theme="0" tint="-0.34998626667073579"/>
        </patternFill>
      </fill>
    </dxf>
  </rfmt>
  <rfmt sheetId="2" sqref="Q1918" start="0" length="0">
    <dxf>
      <fill>
        <patternFill>
          <bgColor theme="0" tint="-0.34998626667073579"/>
        </patternFill>
      </fill>
    </dxf>
  </rfmt>
  <rfmt sheetId="2" sqref="R1918" start="0" length="0">
    <dxf>
      <fill>
        <patternFill>
          <bgColor theme="0" tint="-0.34998626667073579"/>
        </patternFill>
      </fill>
    </dxf>
  </rfmt>
  <rfmt sheetId="2" sqref="S1918" start="0" length="0">
    <dxf>
      <fill>
        <patternFill>
          <bgColor theme="0" tint="-0.34998626667073579"/>
        </patternFill>
      </fill>
    </dxf>
  </rfmt>
  <rfmt sheetId="2" sqref="T1918" start="0" length="0">
    <dxf>
      <fill>
        <patternFill>
          <bgColor theme="0" tint="-0.34998626667073579"/>
        </patternFill>
      </fill>
    </dxf>
  </rfmt>
  <rfmt sheetId="2" sqref="U1918" start="0" length="0">
    <dxf>
      <fill>
        <patternFill>
          <bgColor theme="0" tint="-0.34998626667073579"/>
        </patternFill>
      </fill>
    </dxf>
  </rfmt>
  <rcc rId="6393" sId="2" odxf="1" dxf="1">
    <nc r="N1919" t="inlineStr">
      <is>
        <t>normale</t>
      </is>
    </nc>
    <odxf>
      <fill>
        <patternFill>
          <bgColor theme="0" tint="-0.499984740745262"/>
        </patternFill>
      </fill>
    </odxf>
    <ndxf>
      <fill>
        <patternFill>
          <bgColor theme="7" tint="0.59999389629810485"/>
        </patternFill>
      </fill>
    </ndxf>
  </rcc>
  <rfmt sheetId="2" sqref="O1919" start="0" length="0">
    <dxf>
      <fill>
        <patternFill>
          <bgColor theme="0" tint="-0.34998626667073579"/>
        </patternFill>
      </fill>
    </dxf>
  </rfmt>
  <rfmt sheetId="2" sqref="P1919" start="0" length="0">
    <dxf>
      <fill>
        <patternFill>
          <bgColor theme="0" tint="-0.34998626667073579"/>
        </patternFill>
      </fill>
    </dxf>
  </rfmt>
  <rfmt sheetId="2" sqref="Q1919" start="0" length="0">
    <dxf>
      <fill>
        <patternFill>
          <bgColor theme="0" tint="-0.34998626667073579"/>
        </patternFill>
      </fill>
    </dxf>
  </rfmt>
  <rfmt sheetId="2" sqref="R1919" start="0" length="0">
    <dxf>
      <fill>
        <patternFill>
          <bgColor theme="0" tint="-0.34998626667073579"/>
        </patternFill>
      </fill>
    </dxf>
  </rfmt>
  <rfmt sheetId="2" sqref="S1919" start="0" length="0">
    <dxf>
      <fill>
        <patternFill>
          <bgColor theme="0" tint="-0.34998626667073579"/>
        </patternFill>
      </fill>
    </dxf>
  </rfmt>
  <rfmt sheetId="2" sqref="T1919" start="0" length="0">
    <dxf>
      <fill>
        <patternFill>
          <bgColor theme="0" tint="-0.34998626667073579"/>
        </patternFill>
      </fill>
    </dxf>
  </rfmt>
  <rfmt sheetId="2" sqref="U1919" start="0" length="0">
    <dxf>
      <fill>
        <patternFill>
          <bgColor theme="0" tint="-0.34998626667073579"/>
        </patternFill>
      </fill>
    </dxf>
  </rfmt>
  <rcc rId="6394" sId="2" odxf="1" dxf="1">
    <nc r="N1920" t="inlineStr">
      <is>
        <t>normale</t>
      </is>
    </nc>
    <odxf>
      <fill>
        <patternFill>
          <bgColor theme="0" tint="-0.499984740745262"/>
        </patternFill>
      </fill>
    </odxf>
    <ndxf>
      <fill>
        <patternFill>
          <bgColor theme="7" tint="0.59999389629810485"/>
        </patternFill>
      </fill>
    </ndxf>
  </rcc>
  <rfmt sheetId="2" sqref="O1920" start="0" length="0">
    <dxf>
      <fill>
        <patternFill>
          <bgColor theme="0" tint="-0.34998626667073579"/>
        </patternFill>
      </fill>
    </dxf>
  </rfmt>
  <rfmt sheetId="2" sqref="P1920" start="0" length="0">
    <dxf>
      <fill>
        <patternFill>
          <bgColor theme="0" tint="-0.34998626667073579"/>
        </patternFill>
      </fill>
    </dxf>
  </rfmt>
  <rfmt sheetId="2" sqref="Q1920" start="0" length="0">
    <dxf>
      <fill>
        <patternFill>
          <bgColor theme="0" tint="-0.34998626667073579"/>
        </patternFill>
      </fill>
    </dxf>
  </rfmt>
  <rfmt sheetId="2" sqref="R1920" start="0" length="0">
    <dxf>
      <fill>
        <patternFill>
          <bgColor theme="0" tint="-0.34998626667073579"/>
        </patternFill>
      </fill>
    </dxf>
  </rfmt>
  <rfmt sheetId="2" sqref="S1920" start="0" length="0">
    <dxf>
      <fill>
        <patternFill>
          <bgColor theme="0" tint="-0.34998626667073579"/>
        </patternFill>
      </fill>
    </dxf>
  </rfmt>
  <rfmt sheetId="2" sqref="T1920" start="0" length="0">
    <dxf>
      <fill>
        <patternFill>
          <bgColor theme="0" tint="-0.34998626667073579"/>
        </patternFill>
      </fill>
    </dxf>
  </rfmt>
  <rfmt sheetId="2" sqref="U1920" start="0" length="0">
    <dxf>
      <fill>
        <patternFill>
          <bgColor theme="0" tint="-0.34998626667073579"/>
        </patternFill>
      </fill>
    </dxf>
  </rfmt>
  <rcc rId="6395" sId="2" odxf="1" dxf="1">
    <nc r="N1921" t="inlineStr">
      <is>
        <t>normale</t>
      </is>
    </nc>
    <odxf>
      <fill>
        <patternFill>
          <bgColor theme="0" tint="-0.499984740745262"/>
        </patternFill>
      </fill>
    </odxf>
    <ndxf>
      <fill>
        <patternFill>
          <bgColor theme="7" tint="0.59999389629810485"/>
        </patternFill>
      </fill>
    </ndxf>
  </rcc>
  <rfmt sheetId="2" sqref="O1921" start="0" length="0">
    <dxf>
      <fill>
        <patternFill>
          <bgColor theme="0" tint="-0.34998626667073579"/>
        </patternFill>
      </fill>
    </dxf>
  </rfmt>
  <rfmt sheetId="2" sqref="P1921" start="0" length="0">
    <dxf>
      <fill>
        <patternFill>
          <bgColor theme="0" tint="-0.34998626667073579"/>
        </patternFill>
      </fill>
    </dxf>
  </rfmt>
  <rfmt sheetId="2" sqref="Q1921" start="0" length="0">
    <dxf>
      <fill>
        <patternFill>
          <bgColor theme="0" tint="-0.34998626667073579"/>
        </patternFill>
      </fill>
    </dxf>
  </rfmt>
  <rfmt sheetId="2" sqref="R1921" start="0" length="0">
    <dxf>
      <fill>
        <patternFill>
          <bgColor theme="0" tint="-0.34998626667073579"/>
        </patternFill>
      </fill>
    </dxf>
  </rfmt>
  <rfmt sheetId="2" sqref="S1921" start="0" length="0">
    <dxf>
      <fill>
        <patternFill>
          <bgColor theme="0" tint="-0.34998626667073579"/>
        </patternFill>
      </fill>
    </dxf>
  </rfmt>
  <rfmt sheetId="2" sqref="T1921" start="0" length="0">
    <dxf>
      <fill>
        <patternFill>
          <bgColor theme="0" tint="-0.34998626667073579"/>
        </patternFill>
      </fill>
    </dxf>
  </rfmt>
  <rfmt sheetId="2" sqref="U1921" start="0" length="0">
    <dxf>
      <fill>
        <patternFill>
          <bgColor theme="0" tint="-0.34998626667073579"/>
        </patternFill>
      </fill>
    </dxf>
  </rfmt>
  <rcc rId="6396" sId="2" odxf="1" dxf="1">
    <nc r="N1922" t="inlineStr">
      <is>
        <t>normale</t>
      </is>
    </nc>
    <odxf>
      <fill>
        <patternFill>
          <bgColor theme="0" tint="-0.499984740745262"/>
        </patternFill>
      </fill>
    </odxf>
    <ndxf>
      <fill>
        <patternFill>
          <bgColor theme="7" tint="0.59999389629810485"/>
        </patternFill>
      </fill>
    </ndxf>
  </rcc>
  <rfmt sheetId="2" sqref="O1922" start="0" length="0">
    <dxf>
      <fill>
        <patternFill>
          <bgColor theme="0" tint="-0.34998626667073579"/>
        </patternFill>
      </fill>
    </dxf>
  </rfmt>
  <rfmt sheetId="2" sqref="P1922" start="0" length="0">
    <dxf>
      <fill>
        <patternFill>
          <bgColor theme="0" tint="-0.34998626667073579"/>
        </patternFill>
      </fill>
    </dxf>
  </rfmt>
  <rfmt sheetId="2" sqref="Q1922" start="0" length="0">
    <dxf>
      <fill>
        <patternFill>
          <bgColor theme="0" tint="-0.34998626667073579"/>
        </patternFill>
      </fill>
    </dxf>
  </rfmt>
  <rfmt sheetId="2" sqref="R1922" start="0" length="0">
    <dxf>
      <fill>
        <patternFill>
          <bgColor theme="0" tint="-0.34998626667073579"/>
        </patternFill>
      </fill>
    </dxf>
  </rfmt>
  <rfmt sheetId="2" sqref="S1922" start="0" length="0">
    <dxf>
      <fill>
        <patternFill>
          <bgColor theme="0" tint="-0.34998626667073579"/>
        </patternFill>
      </fill>
    </dxf>
  </rfmt>
  <rfmt sheetId="2" sqref="T1922" start="0" length="0">
    <dxf>
      <fill>
        <patternFill>
          <bgColor theme="0" tint="-0.34998626667073579"/>
        </patternFill>
      </fill>
    </dxf>
  </rfmt>
  <rfmt sheetId="2" sqref="U1922" start="0" length="0">
    <dxf>
      <fill>
        <patternFill>
          <bgColor theme="0" tint="-0.34998626667073579"/>
        </patternFill>
      </fill>
    </dxf>
  </rfmt>
  <rcc rId="6397" sId="2" odxf="1" dxf="1">
    <nc r="N1923" t="inlineStr">
      <is>
        <t>normale</t>
      </is>
    </nc>
    <odxf>
      <fill>
        <patternFill>
          <bgColor theme="0" tint="-0.499984740745262"/>
        </patternFill>
      </fill>
    </odxf>
    <ndxf>
      <fill>
        <patternFill>
          <bgColor theme="7" tint="0.59999389629810485"/>
        </patternFill>
      </fill>
    </ndxf>
  </rcc>
  <rfmt sheetId="2" sqref="O1923" start="0" length="0">
    <dxf>
      <fill>
        <patternFill>
          <bgColor theme="0" tint="-0.34998626667073579"/>
        </patternFill>
      </fill>
    </dxf>
  </rfmt>
  <rfmt sheetId="2" sqref="P1923" start="0" length="0">
    <dxf>
      <fill>
        <patternFill>
          <bgColor theme="0" tint="-0.34998626667073579"/>
        </patternFill>
      </fill>
    </dxf>
  </rfmt>
  <rfmt sheetId="2" sqref="Q1923" start="0" length="0">
    <dxf>
      <fill>
        <patternFill>
          <bgColor theme="0" tint="-0.34998626667073579"/>
        </patternFill>
      </fill>
    </dxf>
  </rfmt>
  <rfmt sheetId="2" sqref="R1923" start="0" length="0">
    <dxf>
      <fill>
        <patternFill>
          <bgColor theme="0" tint="-0.34998626667073579"/>
        </patternFill>
      </fill>
    </dxf>
  </rfmt>
  <rfmt sheetId="2" sqref="S1923" start="0" length="0">
    <dxf>
      <fill>
        <patternFill>
          <bgColor theme="0" tint="-0.34998626667073579"/>
        </patternFill>
      </fill>
    </dxf>
  </rfmt>
  <rfmt sheetId="2" sqref="T1923" start="0" length="0">
    <dxf>
      <fill>
        <patternFill>
          <bgColor theme="0" tint="-0.34998626667073579"/>
        </patternFill>
      </fill>
    </dxf>
  </rfmt>
  <rfmt sheetId="2" sqref="U1923" start="0" length="0">
    <dxf>
      <fill>
        <patternFill>
          <bgColor theme="0" tint="-0.34998626667073579"/>
        </patternFill>
      </fill>
    </dxf>
  </rfmt>
  <rcc rId="6398" sId="2" odxf="1" dxf="1">
    <nc r="N1924" t="inlineStr">
      <is>
        <t>normale</t>
      </is>
    </nc>
    <odxf>
      <fill>
        <patternFill>
          <bgColor theme="0" tint="-0.499984740745262"/>
        </patternFill>
      </fill>
    </odxf>
    <ndxf>
      <fill>
        <patternFill>
          <bgColor theme="7" tint="0.59999389629810485"/>
        </patternFill>
      </fill>
    </ndxf>
  </rcc>
  <rfmt sheetId="2" sqref="O1924" start="0" length="0">
    <dxf>
      <fill>
        <patternFill>
          <bgColor theme="0" tint="-0.34998626667073579"/>
        </patternFill>
      </fill>
    </dxf>
  </rfmt>
  <rfmt sheetId="2" sqref="P1924" start="0" length="0">
    <dxf>
      <fill>
        <patternFill>
          <bgColor theme="0" tint="-0.34998626667073579"/>
        </patternFill>
      </fill>
    </dxf>
  </rfmt>
  <rfmt sheetId="2" sqref="Q1924" start="0" length="0">
    <dxf>
      <fill>
        <patternFill>
          <bgColor theme="0" tint="-0.34998626667073579"/>
        </patternFill>
      </fill>
    </dxf>
  </rfmt>
  <rfmt sheetId="2" sqref="R1924" start="0" length="0">
    <dxf>
      <fill>
        <patternFill>
          <bgColor theme="0" tint="-0.34998626667073579"/>
        </patternFill>
      </fill>
    </dxf>
  </rfmt>
  <rfmt sheetId="2" sqref="S1924" start="0" length="0">
    <dxf>
      <fill>
        <patternFill>
          <bgColor theme="0" tint="-0.34998626667073579"/>
        </patternFill>
      </fill>
    </dxf>
  </rfmt>
  <rfmt sheetId="2" sqref="T1924" start="0" length="0">
    <dxf>
      <fill>
        <patternFill>
          <bgColor theme="0" tint="-0.34998626667073579"/>
        </patternFill>
      </fill>
    </dxf>
  </rfmt>
  <rfmt sheetId="2" sqref="U1924" start="0" length="0">
    <dxf>
      <fill>
        <patternFill>
          <bgColor theme="0" tint="-0.34998626667073579"/>
        </patternFill>
      </fill>
    </dxf>
  </rfmt>
  <rcc rId="6399" sId="2" odxf="1" dxf="1">
    <nc r="N1925" t="inlineStr">
      <is>
        <t>normale</t>
      </is>
    </nc>
    <odxf>
      <fill>
        <patternFill>
          <bgColor theme="0" tint="-0.499984740745262"/>
        </patternFill>
      </fill>
    </odxf>
    <ndxf>
      <fill>
        <patternFill>
          <bgColor theme="7" tint="0.59999389629810485"/>
        </patternFill>
      </fill>
    </ndxf>
  </rcc>
  <rfmt sheetId="2" sqref="O1925" start="0" length="0">
    <dxf>
      <fill>
        <patternFill>
          <bgColor theme="0" tint="-0.34998626667073579"/>
        </patternFill>
      </fill>
    </dxf>
  </rfmt>
  <rfmt sheetId="2" sqref="P1925" start="0" length="0">
    <dxf>
      <fill>
        <patternFill>
          <bgColor theme="0" tint="-0.34998626667073579"/>
        </patternFill>
      </fill>
    </dxf>
  </rfmt>
  <rfmt sheetId="2" sqref="Q1925" start="0" length="0">
    <dxf>
      <fill>
        <patternFill>
          <bgColor theme="0" tint="-0.34998626667073579"/>
        </patternFill>
      </fill>
    </dxf>
  </rfmt>
  <rfmt sheetId="2" sqref="R1925" start="0" length="0">
    <dxf>
      <fill>
        <patternFill>
          <bgColor theme="0" tint="-0.34998626667073579"/>
        </patternFill>
      </fill>
    </dxf>
  </rfmt>
  <rfmt sheetId="2" sqref="S1925" start="0" length="0">
    <dxf>
      <fill>
        <patternFill>
          <bgColor theme="0" tint="-0.34998626667073579"/>
        </patternFill>
      </fill>
    </dxf>
  </rfmt>
  <rfmt sheetId="2" sqref="T1925" start="0" length="0">
    <dxf>
      <fill>
        <patternFill>
          <bgColor theme="0" tint="-0.34998626667073579"/>
        </patternFill>
      </fill>
    </dxf>
  </rfmt>
  <rfmt sheetId="2" sqref="U1925" start="0" length="0">
    <dxf>
      <fill>
        <patternFill>
          <bgColor theme="0" tint="-0.34998626667073579"/>
        </patternFill>
      </fill>
    </dxf>
  </rfmt>
  <rcc rId="6400" sId="2" odxf="1" dxf="1">
    <nc r="N1926" t="inlineStr">
      <is>
        <t>normale</t>
      </is>
    </nc>
    <odxf>
      <fill>
        <patternFill>
          <bgColor theme="0" tint="-0.499984740745262"/>
        </patternFill>
      </fill>
    </odxf>
    <ndxf>
      <fill>
        <patternFill>
          <bgColor theme="7" tint="0.59999389629810485"/>
        </patternFill>
      </fill>
    </ndxf>
  </rcc>
  <rfmt sheetId="2" sqref="O1926" start="0" length="0">
    <dxf>
      <fill>
        <patternFill>
          <bgColor theme="0" tint="-0.34998626667073579"/>
        </patternFill>
      </fill>
    </dxf>
  </rfmt>
  <rfmt sheetId="2" sqref="P1926" start="0" length="0">
    <dxf>
      <fill>
        <patternFill>
          <bgColor theme="0" tint="-0.34998626667073579"/>
        </patternFill>
      </fill>
    </dxf>
  </rfmt>
  <rfmt sheetId="2" sqref="Q1926" start="0" length="0">
    <dxf>
      <fill>
        <patternFill>
          <bgColor theme="0" tint="-0.34998626667073579"/>
        </patternFill>
      </fill>
    </dxf>
  </rfmt>
  <rfmt sheetId="2" sqref="R1926" start="0" length="0">
    <dxf>
      <fill>
        <patternFill>
          <bgColor theme="0" tint="-0.34998626667073579"/>
        </patternFill>
      </fill>
    </dxf>
  </rfmt>
  <rfmt sheetId="2" sqref="S1926" start="0" length="0">
    <dxf>
      <fill>
        <patternFill>
          <bgColor theme="0" tint="-0.34998626667073579"/>
        </patternFill>
      </fill>
    </dxf>
  </rfmt>
  <rfmt sheetId="2" sqref="T1926" start="0" length="0">
    <dxf>
      <fill>
        <patternFill>
          <bgColor theme="0" tint="-0.34998626667073579"/>
        </patternFill>
      </fill>
    </dxf>
  </rfmt>
  <rfmt sheetId="2" sqref="U1926" start="0" length="0">
    <dxf>
      <fill>
        <patternFill>
          <bgColor theme="0" tint="-0.34998626667073579"/>
        </patternFill>
      </fill>
    </dxf>
  </rfmt>
  <rcc rId="6401" sId="2" odxf="1" dxf="1">
    <nc r="N1927" t="inlineStr">
      <is>
        <t>normale</t>
      </is>
    </nc>
    <odxf>
      <fill>
        <patternFill>
          <bgColor theme="0" tint="-0.499984740745262"/>
        </patternFill>
      </fill>
    </odxf>
    <ndxf>
      <fill>
        <patternFill>
          <bgColor theme="7" tint="0.59999389629810485"/>
        </patternFill>
      </fill>
    </ndxf>
  </rcc>
  <rfmt sheetId="2" sqref="O1927" start="0" length="0">
    <dxf>
      <fill>
        <patternFill>
          <bgColor theme="0" tint="-0.34998626667073579"/>
        </patternFill>
      </fill>
    </dxf>
  </rfmt>
  <rfmt sheetId="2" sqref="P1927" start="0" length="0">
    <dxf>
      <fill>
        <patternFill>
          <bgColor theme="0" tint="-0.34998626667073579"/>
        </patternFill>
      </fill>
    </dxf>
  </rfmt>
  <rfmt sheetId="2" sqref="Q1927" start="0" length="0">
    <dxf>
      <fill>
        <patternFill>
          <bgColor theme="0" tint="-0.34998626667073579"/>
        </patternFill>
      </fill>
    </dxf>
  </rfmt>
  <rfmt sheetId="2" sqref="R1927" start="0" length="0">
    <dxf>
      <fill>
        <patternFill>
          <bgColor theme="0" tint="-0.34998626667073579"/>
        </patternFill>
      </fill>
    </dxf>
  </rfmt>
  <rfmt sheetId="2" sqref="S1927" start="0" length="0">
    <dxf>
      <fill>
        <patternFill>
          <bgColor theme="0" tint="-0.34998626667073579"/>
        </patternFill>
      </fill>
    </dxf>
  </rfmt>
  <rfmt sheetId="2" sqref="T1927" start="0" length="0">
    <dxf>
      <fill>
        <patternFill>
          <bgColor theme="0" tint="-0.34998626667073579"/>
        </patternFill>
      </fill>
    </dxf>
  </rfmt>
  <rfmt sheetId="2" sqref="U1927" start="0" length="0">
    <dxf>
      <fill>
        <patternFill>
          <bgColor theme="0" tint="-0.34998626667073579"/>
        </patternFill>
      </fill>
    </dxf>
  </rfmt>
  <rfmt sheetId="2" sqref="N1957" start="0" length="2147483647">
    <dxf>
      <font>
        <color rgb="FFFF0000"/>
      </font>
    </dxf>
  </rfmt>
  <rfmt sheetId="2" sqref="N1965" start="0" length="2147483647">
    <dxf>
      <font>
        <color rgb="FFFF0000"/>
      </font>
    </dxf>
  </rfmt>
  <rfmt sheetId="2" sqref="N1951:N1952" start="0" length="2147483647">
    <dxf>
      <font>
        <color rgb="FFFF0000"/>
      </font>
    </dxf>
  </rfmt>
  <rfmt sheetId="2" sqref="N1949" start="0" length="2147483647">
    <dxf>
      <font>
        <color rgb="FFFF0000"/>
      </font>
    </dxf>
  </rfmt>
  <rfmt sheetId="2" sqref="N1947" start="0" length="2147483647">
    <dxf>
      <font>
        <color rgb="FFFF0000"/>
      </font>
    </dxf>
  </rfmt>
  <rfmt sheetId="2" sqref="N1942:N1945" start="0" length="2147483647">
    <dxf>
      <font>
        <color rgb="FFFF0000"/>
      </font>
    </dxf>
  </rfmt>
  <rfmt sheetId="2" sqref="N1938:N1940" start="0" length="2147483647">
    <dxf>
      <font>
        <color rgb="FFFF0000"/>
      </font>
    </dxf>
  </rfmt>
  <rfmt sheetId="2" sqref="N1966" start="0" length="0">
    <dxf>
      <font>
        <sz val="10"/>
        <color rgb="FFFF0000"/>
        <name val="Arial"/>
        <family val="2"/>
        <scheme val="none"/>
      </font>
    </dxf>
  </rfmt>
  <rfmt sheetId="2" sqref="N1968" start="0" length="0">
    <dxf>
      <font>
        <sz val="10"/>
        <color rgb="FFFF0000"/>
        <name val="Arial"/>
        <family val="2"/>
        <scheme val="none"/>
      </font>
    </dxf>
  </rfmt>
  <rfmt sheetId="2" sqref="N1969" start="0" length="0">
    <dxf>
      <font>
        <sz val="10"/>
        <color rgb="FFFF0000"/>
        <name val="Arial"/>
        <family val="2"/>
        <scheme val="none"/>
      </font>
    </dxf>
  </rfmt>
  <rfmt sheetId="2" sqref="N1971" start="0" length="0">
    <dxf/>
  </rfmt>
  <rfmt sheetId="2" sqref="O1971" start="0" length="0">
    <dxf>
      <fill>
        <patternFill>
          <bgColor theme="0" tint="-0.34998626667073579"/>
        </patternFill>
      </fill>
    </dxf>
  </rfmt>
  <rfmt sheetId="2" sqref="P1971" start="0" length="0">
    <dxf>
      <fill>
        <patternFill>
          <bgColor theme="0" tint="-0.34998626667073579"/>
        </patternFill>
      </fill>
    </dxf>
  </rfmt>
  <rfmt sheetId="2" sqref="Q1971" start="0" length="0">
    <dxf>
      <fill>
        <patternFill>
          <bgColor theme="0" tint="-0.34998626667073579"/>
        </patternFill>
      </fill>
    </dxf>
  </rfmt>
  <rfmt sheetId="2" sqref="R1971" start="0" length="0">
    <dxf>
      <fill>
        <patternFill>
          <bgColor theme="0" tint="-0.34998626667073579"/>
        </patternFill>
      </fill>
    </dxf>
  </rfmt>
  <rfmt sheetId="2" sqref="S1971" start="0" length="0">
    <dxf>
      <fill>
        <patternFill>
          <bgColor theme="0" tint="-0.34998626667073579"/>
        </patternFill>
      </fill>
    </dxf>
  </rfmt>
  <rfmt sheetId="2" sqref="T1971" start="0" length="0">
    <dxf>
      <fill>
        <patternFill>
          <bgColor theme="0" tint="-0.34998626667073579"/>
        </patternFill>
      </fill>
    </dxf>
  </rfmt>
  <rfmt sheetId="2" sqref="U1971" start="0" length="0">
    <dxf>
      <fill>
        <patternFill>
          <bgColor theme="0" tint="-0.34998626667073579"/>
        </patternFill>
      </fill>
    </dxf>
  </rfmt>
  <rfmt sheetId="2" sqref="N1972" start="0" length="0">
    <dxf/>
  </rfmt>
  <rfmt sheetId="2" sqref="O1972" start="0" length="0">
    <dxf>
      <fill>
        <patternFill>
          <bgColor theme="0" tint="-0.34998626667073579"/>
        </patternFill>
      </fill>
    </dxf>
  </rfmt>
  <rfmt sheetId="2" sqref="P1972" start="0" length="0">
    <dxf>
      <fill>
        <patternFill>
          <bgColor theme="0" tint="-0.34998626667073579"/>
        </patternFill>
      </fill>
    </dxf>
  </rfmt>
  <rfmt sheetId="2" sqref="Q1972" start="0" length="0">
    <dxf>
      <fill>
        <patternFill>
          <bgColor theme="0" tint="-0.34998626667073579"/>
        </patternFill>
      </fill>
    </dxf>
  </rfmt>
  <rfmt sheetId="2" sqref="R1972" start="0" length="0">
    <dxf>
      <fill>
        <patternFill>
          <bgColor theme="0" tint="-0.34998626667073579"/>
        </patternFill>
      </fill>
    </dxf>
  </rfmt>
  <rfmt sheetId="2" sqref="S1972" start="0" length="0">
    <dxf>
      <fill>
        <patternFill>
          <bgColor theme="0" tint="-0.34998626667073579"/>
        </patternFill>
      </fill>
    </dxf>
  </rfmt>
  <rfmt sheetId="2" sqref="T1972" start="0" length="0">
    <dxf>
      <fill>
        <patternFill>
          <bgColor theme="0" tint="-0.34998626667073579"/>
        </patternFill>
      </fill>
    </dxf>
  </rfmt>
  <rfmt sheetId="2" sqref="U1972" start="0" length="0">
    <dxf>
      <fill>
        <patternFill>
          <bgColor theme="0" tint="-0.34998626667073579"/>
        </patternFill>
      </fill>
    </dxf>
  </rfmt>
  <rcc rId="6402" sId="2">
    <nc r="N1971" t="inlineStr">
      <is>
        <t>normale ( Buche pPicard)</t>
      </is>
    </nc>
  </rcc>
  <rfmt sheetId="2" sqref="N1971">
    <dxf>
      <alignment horizontal="left"/>
    </dxf>
  </rfmt>
  <rcc rId="6403" sId="2" odxf="1" dxf="1">
    <nc r="N1972" t="inlineStr">
      <is>
        <t>normale ( Buche pPicard)</t>
      </is>
    </nc>
    <ndxf>
      <alignment horizontal="left"/>
    </ndxf>
  </rcc>
  <rfmt sheetId="2" sqref="N1975" start="0" length="0">
    <dxf>
      <font>
        <sz val="10"/>
        <color rgb="FFFF0000"/>
        <name val="Arial"/>
        <family val="2"/>
        <scheme val="none"/>
      </font>
    </dxf>
  </rfmt>
  <rfmt sheetId="2" sqref="N1976" start="0" length="0">
    <dxf>
      <font>
        <sz val="10"/>
        <color rgb="FFFF0000"/>
        <name val="Arial"/>
        <family val="2"/>
        <scheme val="none"/>
      </font>
    </dxf>
  </rfmt>
  <rfmt sheetId="2" sqref="N1977" start="0" length="0">
    <dxf>
      <font>
        <sz val="10"/>
        <color rgb="FFFF0000"/>
        <name val="Arial"/>
        <family val="2"/>
        <scheme val="none"/>
      </font>
    </dxf>
  </rfmt>
  <rfmt sheetId="2" sqref="N1979" start="0" length="0">
    <dxf>
      <font>
        <sz val="10"/>
        <color rgb="FFFF0000"/>
        <name val="Arial"/>
        <family val="2"/>
        <scheme val="none"/>
      </font>
    </dxf>
  </rfmt>
  <rfmt sheetId="2" sqref="N1980" start="0" length="0">
    <dxf>
      <font>
        <sz val="10"/>
        <color rgb="FFFF0000"/>
        <name val="Arial"/>
        <family val="2"/>
        <scheme val="none"/>
      </font>
    </dxf>
  </rfmt>
  <rfmt sheetId="2" sqref="N1981" start="0" length="0">
    <dxf>
      <font>
        <sz val="10"/>
        <color rgb="FFFF0000"/>
        <name val="Arial"/>
        <family val="2"/>
        <scheme val="none"/>
      </font>
    </dxf>
  </rfmt>
  <rfmt sheetId="2" sqref="N1983" start="0" length="0">
    <dxf>
      <font>
        <sz val="10"/>
        <color rgb="FFFF0000"/>
        <name val="Arial"/>
        <family val="2"/>
        <scheme val="none"/>
      </font>
    </dxf>
  </rfmt>
  <rfmt sheetId="2" sqref="N1984" start="0" length="0">
    <dxf>
      <font>
        <sz val="10"/>
        <color rgb="FFFF0000"/>
        <name val="Arial"/>
        <family val="2"/>
        <scheme val="none"/>
      </font>
    </dxf>
  </rfmt>
  <rfmt sheetId="2" sqref="N1985" start="0" length="0">
    <dxf>
      <font>
        <sz val="10"/>
        <color rgb="FFFF0000"/>
        <name val="Arial"/>
        <family val="2"/>
        <scheme val="none"/>
      </font>
    </dxf>
  </rfmt>
  <rfmt sheetId="2" sqref="N1986" start="0" length="0">
    <dxf>
      <font>
        <sz val="10"/>
        <color rgb="FFFF0000"/>
        <name val="Arial"/>
        <family val="2"/>
        <scheme val="none"/>
      </font>
    </dxf>
  </rfmt>
  <rcc rId="6404" sId="2">
    <nc r="O1965" t="inlineStr">
      <is>
        <t>pectine</t>
      </is>
    </nc>
  </rcc>
  <rcc rId="6405" sId="2">
    <nc r="O1966" t="inlineStr">
      <is>
        <t>pectine</t>
      </is>
    </nc>
  </rcc>
  <rcc rId="6406" sId="2">
    <nc r="O1968" t="inlineStr">
      <is>
        <t>pectine</t>
      </is>
    </nc>
  </rcc>
  <rcc rId="6407" sId="2">
    <nc r="O1969" t="inlineStr">
      <is>
        <t>pectine</t>
      </is>
    </nc>
  </rcc>
  <rcc rId="6408" sId="2">
    <nc r="O1975" t="inlineStr">
      <is>
        <t>pectine</t>
      </is>
    </nc>
  </rcc>
  <rcc rId="6409" sId="2">
    <nc r="O1976" t="inlineStr">
      <is>
        <t>pectine</t>
      </is>
    </nc>
  </rcc>
  <rcc rId="6410" sId="2">
    <nc r="O1977" t="inlineStr">
      <is>
        <t>pectine</t>
      </is>
    </nc>
  </rcc>
  <rcc rId="6411" sId="2">
    <nc r="O1979" t="inlineStr">
      <is>
        <t>pectine</t>
      </is>
    </nc>
  </rcc>
  <rcc rId="6412" sId="2">
    <nc r="O1980" t="inlineStr">
      <is>
        <t>pectine</t>
      </is>
    </nc>
  </rcc>
  <rcc rId="6413" sId="2">
    <nc r="O1981" t="inlineStr">
      <is>
        <t>pectine</t>
      </is>
    </nc>
  </rcc>
  <rcc rId="6414" sId="2">
    <nc r="O1983" t="inlineStr">
      <is>
        <t>pectine</t>
      </is>
    </nc>
  </rcc>
  <rcc rId="6415" sId="2">
    <nc r="O1984" t="inlineStr">
      <is>
        <t>pectine</t>
      </is>
    </nc>
  </rcc>
  <rcc rId="6416" sId="2">
    <nc r="O1985" t="inlineStr">
      <is>
        <t>pectine</t>
      </is>
    </nc>
  </rcc>
  <rcc rId="6417" sId="2">
    <nc r="O1986" t="inlineStr">
      <is>
        <t>pectine</t>
      </is>
    </nc>
  </rcc>
  <rfmt sheetId="2" sqref="N1957">
    <dxf>
      <alignment horizontal="center"/>
    </dxf>
  </rfmt>
  <rfmt sheetId="2" sqref="N1975" start="0" length="0">
    <dxf>
      <alignment wrapText="1"/>
    </dxf>
  </rfmt>
  <rcc rId="6418" sId="2">
    <nc r="N1975" t="inlineStr">
      <is>
        <t>petite    
descente normale  à 75</t>
      </is>
    </nc>
  </rcc>
  <rcc rId="6419" sId="2" odxf="1" dxf="1">
    <nc r="N1976" t="inlineStr">
      <is>
        <t>petite    
descente normale  à 75</t>
      </is>
    </nc>
    <ndxf>
      <alignment wrapText="1"/>
    </ndxf>
  </rcc>
  <rcc rId="6420" sId="2" odxf="1" dxf="1">
    <nc r="N1977" t="inlineStr">
      <is>
        <t>petite    
descente normale  à 75</t>
      </is>
    </nc>
    <ndxf>
      <alignment wrapText="1"/>
    </ndxf>
  </rcc>
  <rcc rId="6421" sId="2" odxf="1" dxf="1">
    <nc r="N1979" t="inlineStr">
      <is>
        <t>petite    
descente normale  à 75</t>
      </is>
    </nc>
    <ndxf>
      <alignment wrapText="1"/>
    </ndxf>
  </rcc>
  <rcc rId="6422" sId="2" odxf="1" dxf="1">
    <nc r="N1980" t="inlineStr">
      <is>
        <t>petite    
descente normale  à 75</t>
      </is>
    </nc>
    <ndxf>
      <alignment wrapText="1"/>
    </ndxf>
  </rcc>
  <rcc rId="6423" sId="2" odxf="1" dxf="1">
    <nc r="N1981" t="inlineStr">
      <is>
        <t>petite    
descente normale  à 75</t>
      </is>
    </nc>
    <ndxf>
      <alignment wrapText="1"/>
    </ndxf>
  </rcc>
  <rcc rId="6424" sId="2" odxf="1" dxf="1">
    <nc r="N1983" t="inlineStr">
      <is>
        <t>petite    
descente normale  à 75</t>
      </is>
    </nc>
    <ndxf>
      <alignment wrapText="1"/>
    </ndxf>
  </rcc>
  <rcc rId="6425" sId="2" odxf="1" dxf="1">
    <nc r="N1984" t="inlineStr">
      <is>
        <t>petite    
descente normale  à 75</t>
      </is>
    </nc>
    <ndxf>
      <alignment wrapText="1"/>
    </ndxf>
  </rcc>
  <rcc rId="6426" sId="2" odxf="1" dxf="1">
    <nc r="N1985" t="inlineStr">
      <is>
        <t>petite    
descente normale  à 75</t>
      </is>
    </nc>
    <ndxf>
      <alignment wrapText="1"/>
    </ndxf>
  </rcc>
  <rcc rId="6427" sId="2" odxf="1" dxf="1">
    <nc r="N1986" t="inlineStr">
      <is>
        <t>petite    
descente normale  à 75</t>
      </is>
    </nc>
    <ndxf>
      <alignment wrapText="1"/>
    </ndxf>
  </rcc>
  <rcc rId="6428" sId="2" odxf="1" dxf="1">
    <nc r="N1965" t="inlineStr">
      <is>
        <t>petite
descente de 80 à 70</t>
      </is>
    </nc>
    <ndxf>
      <alignment wrapText="1"/>
    </ndxf>
  </rcc>
  <rcc rId="6429" sId="2" odxf="1" dxf="1">
    <nc r="N1966" t="inlineStr">
      <is>
        <t>petite
descente de 80 à 70</t>
      </is>
    </nc>
    <ndxf>
      <alignment wrapText="1"/>
    </ndxf>
  </rcc>
  <rcc rId="6430" sId="2" odxf="1" dxf="1">
    <nc r="N1968" t="inlineStr">
      <is>
        <t>petite
montée de 50 à 75</t>
      </is>
    </nc>
    <ndxf>
      <alignment wrapText="1"/>
    </ndxf>
  </rcc>
  <rcc rId="6431" sId="2" odxf="1" dxf="1">
    <nc r="N1969" t="inlineStr">
      <is>
        <t>petite
montée de 50 à 75</t>
      </is>
    </nc>
    <ndxf>
      <alignment wrapText="1"/>
    </ndxf>
  </rcc>
  <rcmt sheetId="2" cell="Q1893" guid="{5E14D1C4-D57E-482D-A457-EFC6CE4BA85A}" author="Auteur" newLength="18"/>
  <rcmt sheetId="2" cell="Q1894" guid="{1F49E17B-BCDA-413D-8AFD-DDFF79350FF4}" author="Auteur" newLength="18"/>
  <rcv guid="{76F21132-E21C-4D9F-8E24-456BC967E70D}" action="delete"/>
  <rdn rId="0" localSheetId="2" customView="1" name="Z_76F21132_E21C_4D9F_8E24_456BC967E70D_.wvu.PrintArea" hidden="1" oldHidden="1">
    <formula>PHS!$A$2:$U$1986</formula>
    <oldFormula>PHS!$A$2:$U$1986</oldFormula>
  </rdn>
  <rdn rId="0" localSheetId="2" customView="1" name="Z_76F21132_E21C_4D9F_8E24_456BC967E70D_.wvu.PrintTitles" hidden="1" oldHidden="1">
    <formula>PHS!$2:$2</formula>
    <oldFormula>PHS!$2:$2</oldFormula>
  </rdn>
  <rdn rId="0" localSheetId="2" customView="1" name="Z_76F21132_E21C_4D9F_8E24_456BC967E70D_.wvu.Rows" hidden="1" oldHidden="1">
    <formula>PHS!$4:$1868</formula>
    <oldFormula>PHS!$4:$1868</oldFormula>
  </rdn>
  <rdn rId="0" localSheetId="3" customView="1" name="Z_76F21132_E21C_4D9F_8E24_456BC967E70D_.wvu.FilterData" hidden="1" oldHidden="1">
    <formula>Feuil2!$B$1:$C$218</formula>
    <oldFormula>Feuil2!$B$1:$C$218</oldFormula>
  </rdn>
  <rcv guid="{76F21132-E21C-4D9F-8E24-456BC967E70D}" action="add"/>
</revisions>
</file>

<file path=xl/revisions/revisionLog3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75A0FC8-0A1B-4DE0-9A32-5143F6752B3E}" action="delete"/>
  <rdn rId="0" localSheetId="2" customView="1" name="Z_F75A0FC8_0A1B_4DE0_9A32_5143F6752B3E_.wvu.PrintArea" hidden="1" oldHidden="1">
    <formula>PHS!$A$595:$I$625</formula>
    <oldFormula>PHS!$A$595:$I$625</oldFormula>
  </rdn>
  <rdn rId="0" localSheetId="2" customView="1" name="Z_F75A0FC8_0A1B_4DE0_9A32_5143F6752B3E_.wvu.PrintTitles" hidden="1" oldHidden="1">
    <formula>PHS!$2:$2</formula>
    <oldFormula>PHS!$2:$2</oldFormula>
  </rdn>
  <rdn rId="0" localSheetId="2" customView="1" name="Z_F75A0FC8_0A1B_4DE0_9A32_5143F6752B3E_.wvu.Rows" hidden="1" oldHidden="1">
    <formula>PHS!$4:$1398</formula>
    <oldFormula>PHS!$4:$1398</oldFormula>
  </rdn>
  <rdn rId="0" localSheetId="3" customView="1" name="Z_F75A0FC8_0A1B_4DE0_9A32_5143F6752B3E_.wvu.FilterData" hidden="1" oldHidden="1">
    <formula>Feuil2!$B$1:$C$218</formula>
    <oldFormula>Feuil2!$B$1:$C$218</oldFormula>
  </rdn>
  <rcv guid="{F75A0FC8-0A1B-4DE0-9A32-5143F6752B3E}" action="add"/>
</revisions>
</file>

<file path=xl/revisions/revisionLog3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CCB14D7-39B9-453A-BF20-39B53EFE65BB}" action="delete"/>
  <rdn rId="0" localSheetId="2" customView="1" name="Z_5CCB14D7_39B9_453A_BF20_39B53EFE65BB_.wvu.PrintArea" hidden="1" oldHidden="1">
    <formula>PHS!$A$1523:$I$1559</formula>
    <oldFormula>PHS!$A$1523:$I$1559</oldFormula>
  </rdn>
  <rdn rId="0" localSheetId="2" customView="1" name="Z_5CCB14D7_39B9_453A_BF20_39B53EFE65BB_.wvu.PrintTitles" hidden="1" oldHidden="1">
    <formula>PHS!$2:$2</formula>
    <oldFormula>PHS!$2:$2</oldFormula>
  </rdn>
  <rdn rId="0" localSheetId="3" customView="1" name="Z_5CCB14D7_39B9_453A_BF20_39B53EFE65BB_.wvu.FilterData" hidden="1" oldHidden="1">
    <formula>Feuil2!$B$1:$C$218</formula>
    <oldFormula>Feuil2!$B$1:$C$218</oldFormula>
  </rdn>
  <rcv guid="{5CCB14D7-39B9-453A-BF20-39B53EFE65BB}" action="add"/>
</revisions>
</file>

<file path=xl/revisions/revisionLog3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43" sId="2" numFmtId="23">
    <oc r="G1955">
      <v>43731.25</v>
    </oc>
    <nc r="G1955">
      <v>43731.291666666664</v>
    </nc>
  </rcc>
  <rcv guid="{80E8011E-8CC6-40AA-A1BE-46C0FB529EE2}" action="delete"/>
  <rdn rId="0" localSheetId="2" customView="1" name="Z_80E8011E_8CC6_40AA_A1BE_46C0FB529EE2_.wvu.PrintArea" hidden="1" oldHidden="1">
    <formula>PHS!$B$203:$I$226</formula>
    <oldFormula>PHS!$B$203:$I$226</oldFormula>
  </rdn>
  <rdn rId="0" localSheetId="2" customView="1" name="Z_80E8011E_8CC6_40AA_A1BE_46C0FB529EE2_.wvu.PrintTitles" hidden="1" oldHidden="1">
    <formula>PHS!$2:$2</formula>
    <oldFormula>PHS!$2:$2</oldFormula>
  </rdn>
  <rdn rId="0" localSheetId="3" customView="1" name="Z_80E8011E_8CC6_40AA_A1BE_46C0FB529EE2_.wvu.FilterData" hidden="1" oldHidden="1">
    <formula>Feuil2!$B$1:$C$218</formula>
    <oldFormula>Feuil2!$B$1:$C$218</oldFormula>
  </rdn>
  <rcv guid="{80E8011E-8CC6-40AA-A1BE-46C0FB529EE2}" action="add"/>
</revisions>
</file>

<file path=xl/revisions/revisionLog3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75A0FC8-0A1B-4DE0-9A32-5143F6752B3E}" action="delete"/>
  <rdn rId="0" localSheetId="2" customView="1" name="Z_F75A0FC8_0A1B_4DE0_9A32_5143F6752B3E_.wvu.PrintArea" hidden="1" oldHidden="1">
    <formula>PHS!$A$595:$I$625</formula>
    <oldFormula>PHS!$A$595:$I$625</oldFormula>
  </rdn>
  <rdn rId="0" localSheetId="2" customView="1" name="Z_F75A0FC8_0A1B_4DE0_9A32_5143F6752B3E_.wvu.PrintTitles" hidden="1" oldHidden="1">
    <formula>PHS!$2:$2</formula>
    <oldFormula>PHS!$2:$2</oldFormula>
  </rdn>
  <rdn rId="0" localSheetId="2" customView="1" name="Z_F75A0FC8_0A1B_4DE0_9A32_5143F6752B3E_.wvu.Rows" hidden="1" oldHidden="1">
    <formula>PHS!$4:$1398</formula>
    <oldFormula>PHS!$4:$1398</oldFormula>
  </rdn>
  <rdn rId="0" localSheetId="3" customView="1" name="Z_F75A0FC8_0A1B_4DE0_9A32_5143F6752B3E_.wvu.FilterData" hidden="1" oldHidden="1">
    <formula>Feuil2!$B$1:$C$218</formula>
    <oldFormula>Feuil2!$B$1:$C$218</oldFormula>
  </rdn>
  <rcv guid="{F75A0FC8-0A1B-4DE0-9A32-5143F6752B3E}" action="add"/>
</revisions>
</file>

<file path=xl/revisions/revisionLog3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51" sId="2" ref="A1970:XFD1970" action="insertRow"/>
  <rrc rId="6452" sId="2" ref="A1971:XFD1971" action="insertRow"/>
  <rfmt sheetId="2" sqref="B1970" start="0" length="0">
    <dxf>
      <font>
        <b/>
        <sz val="12"/>
        <color rgb="FFFF0000"/>
        <name val="Verdana"/>
      </font>
      <numFmt numFmtId="0" formatCode="General"/>
      <fill>
        <patternFill>
          <bgColor theme="9" tint="0.59999389629810485"/>
        </patternFill>
      </fill>
      <alignment horizontal="center" vertical="center" wrapText="1"/>
    </dxf>
  </rfmt>
  <rfmt sheetId="2" sqref="C1970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alignment horizontal="center" vertical="center" wrapText="1"/>
    </dxf>
  </rfmt>
  <rcc rId="6453" sId="2" odxf="1" dxf="1">
    <nc r="D1970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000000"/>
        <name val="Verdana"/>
      </font>
      <fill>
        <patternFill>
          <bgColor theme="9" tint="0.59999389629810485"/>
        </patternFill>
      </fill>
    </ndxf>
  </rcc>
  <rfmt sheetId="2" sqref="E1970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</dxf>
  </rfmt>
  <rfmt sheetId="2" sqref="F1970" start="0" length="0">
    <dxf>
      <font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cc rId="6454" sId="2">
    <nc r="G1970">
      <f>IFERROR(IF(ISERROR(SEARCH("dfgg",$B1969)),IF(H1970="",G1969+ROUNDUP(VLOOKUP(D1970,Feuil2!$B$2:$C$252,2,FALSE)*6,0)/6/24,G1969+ROUNDUP(VLOOKUP(D1970,Feuil2!$B$2:$C$252,2,FALSE)*6,0)/6/24+$I$2),G1969+(11/12/24)),"")</f>
    </nc>
  </rcc>
  <rfmt sheetId="2" sqref="H1970" start="0" length="0">
    <dxf>
      <font>
        <b val="0"/>
        <sz val="12"/>
        <color indexed="10"/>
        <name val="Calibri"/>
        <scheme val="minor"/>
      </font>
      <fill>
        <patternFill patternType="none">
          <bgColor indexed="65"/>
        </patternFill>
      </fill>
    </dxf>
  </rfmt>
  <rfmt sheetId="2" sqref="I1970" start="0" length="0">
    <dxf>
      <font>
        <sz val="12"/>
        <name val="MS Sans Serif"/>
      </font>
    </dxf>
  </rfmt>
  <rfmt sheetId="2" sqref="N1970" start="0" length="0">
    <dxf>
      <font>
        <sz val="10"/>
        <color auto="1"/>
        <name val="Arial"/>
        <family val="2"/>
        <scheme val="none"/>
      </font>
      <fill>
        <patternFill>
          <bgColor theme="0" tint="-0.34998626667073579"/>
        </patternFill>
      </fill>
      <alignment wrapText="0"/>
    </dxf>
  </rfmt>
  <rfmt sheetId="2" sqref="O1970" start="0" length="0">
    <dxf>
      <fill>
        <patternFill>
          <bgColor theme="0" tint="-0.34998626667073579"/>
        </patternFill>
      </fill>
    </dxf>
  </rfmt>
  <rfmt sheetId="2" sqref="P1970" start="0" length="0">
    <dxf>
      <fill>
        <patternFill>
          <bgColor theme="0" tint="-0.34998626667073579"/>
        </patternFill>
      </fill>
    </dxf>
  </rfmt>
  <rfmt sheetId="2" sqref="Q1970" start="0" length="0">
    <dxf>
      <fill>
        <patternFill>
          <bgColor theme="0" tint="-0.34998626667073579"/>
        </patternFill>
      </fill>
    </dxf>
  </rfmt>
  <rfmt sheetId="2" sqref="R1970" start="0" length="0">
    <dxf>
      <fill>
        <patternFill>
          <bgColor theme="0" tint="-0.34998626667073579"/>
        </patternFill>
      </fill>
    </dxf>
  </rfmt>
  <rfmt sheetId="2" sqref="S1970" start="0" length="0">
    <dxf>
      <fill>
        <patternFill>
          <bgColor theme="0" tint="-0.34998626667073579"/>
        </patternFill>
      </fill>
    </dxf>
  </rfmt>
  <rfmt sheetId="2" sqref="T1970" start="0" length="0">
    <dxf>
      <fill>
        <patternFill>
          <bgColor theme="0" tint="-0.34998626667073579"/>
        </patternFill>
      </fill>
    </dxf>
  </rfmt>
  <rfmt sheetId="2" sqref="U1970" start="0" length="0">
    <dxf>
      <fill>
        <patternFill>
          <bgColor theme="0" tint="-0.34998626667073579"/>
        </patternFill>
      </fill>
    </dxf>
  </rfmt>
  <rfmt sheetId="2" sqref="B1971" start="0" length="0">
    <dxf>
      <font>
        <b/>
        <sz val="12"/>
        <color rgb="FFFF0000"/>
        <name val="Verdana"/>
      </font>
      <numFmt numFmtId="0" formatCode="General"/>
      <fill>
        <patternFill>
          <bgColor theme="9" tint="0.59999389629810485"/>
        </patternFill>
      </fill>
      <alignment horizontal="center" vertical="center" wrapText="1"/>
    </dxf>
  </rfmt>
  <rfmt sheetId="2" sqref="C1971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  <alignment horizontal="center" vertical="center" wrapText="1"/>
    </dxf>
  </rfmt>
  <rcc rId="6455" sId="2" odxf="1" dxf="1">
    <nc r="D1971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000000"/>
        <name val="Verdana"/>
      </font>
      <fill>
        <patternFill>
          <bgColor theme="9" tint="0.59999389629810485"/>
        </patternFill>
      </fill>
    </ndxf>
  </rcc>
  <rfmt sheetId="2" sqref="E1971" start="0" length="0">
    <dxf>
      <font>
        <b/>
        <sz val="12"/>
        <color rgb="FF000000"/>
        <name val="Verdana"/>
      </font>
      <fill>
        <patternFill>
          <bgColor theme="9" tint="0.59999389629810485"/>
        </patternFill>
      </fill>
    </dxf>
  </rfmt>
  <rfmt sheetId="2" sqref="F1971" start="0" length="0">
    <dxf>
      <font>
        <sz val="12"/>
        <color indexed="10"/>
        <name val="Calibri"/>
        <scheme val="minor"/>
      </font>
      <fill>
        <patternFill patternType="solid">
          <bgColor theme="9" tint="0.59999389629810485"/>
        </patternFill>
      </fill>
    </dxf>
  </rfmt>
  <rcc rId="6456" sId="2">
    <nc r="G1971">
      <f>IFERROR(IF(ISERROR(SEARCH("dfgg",$B1970)),IF(H1971="",G1970+ROUNDUP(VLOOKUP(D1971,Feuil2!$B$2:$C$252,2,FALSE)*6,0)/6/24,G1970+ROUNDUP(VLOOKUP(D1971,Feuil2!$B$2:$C$252,2,FALSE)*6,0)/6/24+$I$2),G1970+(11/12/24)),"")</f>
    </nc>
  </rcc>
  <rfmt sheetId="2" sqref="H1971" start="0" length="0">
    <dxf>
      <font>
        <b val="0"/>
        <sz val="12"/>
        <color indexed="10"/>
        <name val="Calibri"/>
        <scheme val="minor"/>
      </font>
      <fill>
        <patternFill patternType="none">
          <bgColor indexed="65"/>
        </patternFill>
      </fill>
    </dxf>
  </rfmt>
  <rfmt sheetId="2" sqref="I1971" start="0" length="0">
    <dxf>
      <font>
        <sz val="12"/>
        <name val="MS Sans Serif"/>
      </font>
    </dxf>
  </rfmt>
  <rfmt sheetId="2" sqref="N1971" start="0" length="0">
    <dxf>
      <font>
        <sz val="10"/>
        <color auto="1"/>
        <name val="Arial"/>
        <family val="2"/>
        <scheme val="none"/>
      </font>
      <fill>
        <patternFill>
          <bgColor theme="0" tint="-0.34998626667073579"/>
        </patternFill>
      </fill>
      <alignment wrapText="0"/>
    </dxf>
  </rfmt>
  <rfmt sheetId="2" sqref="O1971" start="0" length="0">
    <dxf>
      <fill>
        <patternFill>
          <bgColor theme="0" tint="-0.34998626667073579"/>
        </patternFill>
      </fill>
    </dxf>
  </rfmt>
  <rfmt sheetId="2" sqref="P1971" start="0" length="0">
    <dxf>
      <fill>
        <patternFill>
          <bgColor theme="0" tint="-0.34998626667073579"/>
        </patternFill>
      </fill>
    </dxf>
  </rfmt>
  <rfmt sheetId="2" sqref="Q1971" start="0" length="0">
    <dxf>
      <fill>
        <patternFill>
          <bgColor theme="0" tint="-0.34998626667073579"/>
        </patternFill>
      </fill>
    </dxf>
  </rfmt>
  <rfmt sheetId="2" sqref="R1971" start="0" length="0">
    <dxf>
      <fill>
        <patternFill>
          <bgColor theme="0" tint="-0.34998626667073579"/>
        </patternFill>
      </fill>
    </dxf>
  </rfmt>
  <rfmt sheetId="2" sqref="S1971" start="0" length="0">
    <dxf>
      <fill>
        <patternFill>
          <bgColor theme="0" tint="-0.34998626667073579"/>
        </patternFill>
      </fill>
    </dxf>
  </rfmt>
  <rfmt sheetId="2" sqref="T1971" start="0" length="0">
    <dxf>
      <fill>
        <patternFill>
          <bgColor theme="0" tint="-0.34998626667073579"/>
        </patternFill>
      </fill>
    </dxf>
  </rfmt>
  <rfmt sheetId="2" sqref="U1971" start="0" length="0">
    <dxf>
      <fill>
        <patternFill>
          <bgColor theme="0" tint="-0.34998626667073579"/>
        </patternFill>
      </fill>
    </dxf>
  </rfmt>
  <rrc rId="6457" sId="2" ref="A1972:XFD1972" action="insertRow"/>
  <rcc rId="6458" sId="2" odxf="1" dxf="1">
    <nc r="B1972" t="inlineStr">
      <is>
        <t>SCE Framboise C14 FUT/0351</t>
      </is>
    </nc>
    <odxf>
      <font>
        <b/>
        <sz val="12"/>
        <color rgb="FFFF0000"/>
        <name val="Verdana"/>
      </font>
      <fill>
        <patternFill>
          <bgColor theme="9" tint="0.59999389629810485"/>
        </patternFill>
      </fill>
    </odxf>
    <ndxf>
      <font>
        <b val="0"/>
        <sz val="11"/>
        <color rgb="FFFF0000"/>
        <name val="Verdana"/>
      </font>
      <fill>
        <patternFill>
          <bgColor rgb="FFFFFFFF"/>
        </patternFill>
      </fill>
    </ndxf>
  </rcc>
  <rfmt sheetId="2" sqref="C1972" start="0" length="0">
    <dxf>
      <font>
        <b val="0"/>
        <sz val="11"/>
        <color rgb="FF000000"/>
        <name val="Verdana"/>
      </font>
      <fill>
        <patternFill>
          <bgColor rgb="FFFFC000"/>
        </patternFill>
      </fill>
    </dxf>
  </rfmt>
  <rcc rId="6459" sId="2" odxf="1" dxf="1">
    <nc r="D1972">
      <v>22000266</v>
    </nc>
    <odxf>
      <font>
        <b/>
        <sz val="12"/>
        <color rgb="FF000000"/>
        <name val="Verdana"/>
      </font>
      <fill>
        <patternFill>
          <bgColor theme="9" tint="0.59999389629810485"/>
        </patternFill>
      </fill>
    </odxf>
    <ndxf>
      <font>
        <b val="0"/>
        <sz val="11"/>
        <color rgb="FF000000"/>
        <name val="Verdana"/>
      </font>
      <fill>
        <patternFill>
          <bgColor rgb="FFFFFFFF"/>
        </patternFill>
      </fill>
    </ndxf>
  </rcc>
  <rfmt sheetId="2" sqref="E1972" start="0" length="0">
    <dxf>
      <font>
        <b val="0"/>
        <sz val="11"/>
        <color rgb="FF000000"/>
        <name val="Verdana"/>
      </font>
      <fill>
        <patternFill>
          <bgColor rgb="FFFFFFFF"/>
        </patternFill>
      </fill>
    </dxf>
  </rfmt>
  <rfmt sheetId="2" sqref="F1972" start="0" length="0">
    <dxf>
      <font>
        <b val="0"/>
        <sz val="12"/>
        <color indexed="10"/>
        <name val="Calibri"/>
        <scheme val="minor"/>
      </font>
      <fill>
        <patternFill patternType="none">
          <bgColor indexed="65"/>
        </patternFill>
      </fill>
    </dxf>
  </rfmt>
  <rcc rId="6460" sId="2" odxf="1" dxf="1">
    <nc r="G1972">
      <f>IFERROR(IF(ISERROR(SEARCH("dfgg",$B1971)),IF(H1972="",G1971+ROUNDUP(VLOOKUP(D1972,Feuil2!$B$2:$C$205,2,FALSE)*6,0)/6/24,G1971+ROUNDUP(VLOOKUP(D1972,Feuil2!$B$2:$C$205,2,FALSE)*6,0)/6/24+$I$2),G1971+(11/12/24)),"")</f>
    </nc>
    <odxf>
      <font>
        <sz val="11"/>
        <name val="MS Sans Serif"/>
      </font>
    </odxf>
    <ndxf>
      <font>
        <sz val="11"/>
        <name val="MS Sans Serif"/>
      </font>
    </ndxf>
  </rcc>
  <rcc rId="6461" sId="2">
    <nc r="H1972" t="inlineStr">
      <is>
        <t>Vayres</t>
      </is>
    </nc>
  </rcc>
  <rfmt sheetId="2" sqref="I1972" start="0" length="0">
    <dxf>
      <font>
        <sz val="12"/>
        <name val="MS Sans Serif"/>
      </font>
    </dxf>
  </rfmt>
  <rcc rId="6462" sId="2">
    <nc r="E1972">
      <v>800</v>
    </nc>
  </rcc>
  <rcc rId="6463" sId="2">
    <nc r="C1972">
      <v>3432476</v>
    </nc>
  </rcc>
  <rcc rId="6464" sId="2" odxf="1" dxf="1">
    <nc r="F1972" t="inlineStr">
      <is>
        <t>Nouvelle tête silverson</t>
      </is>
    </nc>
    <ndxf>
      <font>
        <b/>
        <sz val="14"/>
        <color indexed="10"/>
        <name val="Calibri"/>
        <scheme val="minor"/>
      </font>
    </ndxf>
  </rcc>
  <rfmt sheetId="2" sqref="H1972" start="0" length="2147483647">
    <dxf>
      <font>
        <b/>
      </font>
    </dxf>
  </rfmt>
  <rfmt sheetId="2" sqref="B1972" start="0" length="2147483647">
    <dxf>
      <font>
        <sz val="12"/>
      </font>
    </dxf>
  </rfmt>
  <rfmt sheetId="2" sqref="H1972" start="0" length="2147483647">
    <dxf>
      <font>
        <b val="0"/>
      </font>
    </dxf>
  </rfmt>
  <rfmt sheetId="2" sqref="H1972" start="0" length="2147483647">
    <dxf>
      <font>
        <sz val="16"/>
      </font>
    </dxf>
  </rfmt>
  <rfmt sheetId="2" sqref="H1972" start="0" length="2147483647">
    <dxf>
      <font>
        <b/>
      </font>
    </dxf>
  </rfmt>
  <rcv guid="{80E8011E-8CC6-40AA-A1BE-46C0FB529EE2}" action="delete"/>
  <rdn rId="0" localSheetId="2" customView="1" name="Z_80E8011E_8CC6_40AA_A1BE_46C0FB529EE2_.wvu.PrintArea" hidden="1" oldHidden="1">
    <formula>PHS!$B$203:$I$226</formula>
    <oldFormula>PHS!$B$203:$I$226</oldFormula>
  </rdn>
  <rdn rId="0" localSheetId="2" customView="1" name="Z_80E8011E_8CC6_40AA_A1BE_46C0FB529EE2_.wvu.PrintTitles" hidden="1" oldHidden="1">
    <formula>PHS!$2:$2</formula>
    <oldFormula>PHS!$2:$2</oldFormula>
  </rdn>
  <rdn rId="0" localSheetId="3" customView="1" name="Z_80E8011E_8CC6_40AA_A1BE_46C0FB529EE2_.wvu.FilterData" hidden="1" oldHidden="1">
    <formula>Feuil2!$B$1:$C$218</formula>
    <oldFormula>Feuil2!$B$1:$C$218</oldFormula>
  </rdn>
  <rcv guid="{80E8011E-8CC6-40AA-A1BE-46C0FB529EE2}" action="add"/>
</revisions>
</file>

<file path=xl/revisions/revisionLog3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68" sId="2" odxf="1" dxf="1">
    <nc r="N1972" t="inlineStr">
      <is>
        <t>petite
descente de 80 à 70</t>
      </is>
    </nc>
    <odxf>
      <font>
        <sz val="10"/>
        <color auto="1"/>
        <name val="Arial"/>
        <family val="2"/>
        <scheme val="none"/>
      </font>
      <fill>
        <patternFill>
          <bgColor theme="0" tint="-0.34998626667073579"/>
        </patternFill>
      </fill>
      <alignment wrapText="0"/>
    </odxf>
    <ndxf>
      <font>
        <sz val="10"/>
        <color rgb="FFFF0000"/>
        <name val="Arial"/>
        <family val="2"/>
        <scheme val="none"/>
      </font>
      <fill>
        <patternFill>
          <bgColor theme="7" tint="0.59999389629810485"/>
        </patternFill>
      </fill>
      <alignment wrapText="1"/>
    </ndxf>
  </rcc>
  <rcc rId="6469" sId="2" odxf="1" dxf="1">
    <nc r="O1972" t="inlineStr">
      <is>
        <t>pectine</t>
      </is>
    </nc>
    <odxf>
      <fill>
        <patternFill>
          <bgColor theme="0" tint="-0.34998626667073579"/>
        </patternFill>
      </fill>
    </odxf>
    <ndxf>
      <fill>
        <patternFill>
          <bgColor theme="7" tint="0.59999389629810485"/>
        </patternFill>
      </fill>
    </ndxf>
  </rcc>
  <rcc rId="6470" sId="2">
    <nc r="U1972" t="inlineStr">
      <is>
        <t>urgence Vayres</t>
      </is>
    </nc>
  </rcc>
  <rfmt sheetId="2" sqref="U1972">
    <dxf>
      <fill>
        <patternFill>
          <bgColor theme="7" tint="0.59999389629810485"/>
        </patternFill>
      </fill>
    </dxf>
  </rfmt>
</revisions>
</file>

<file path=xl/revisions/revisionLog3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H1970:H1973" start="0" length="0">
    <dxf>
      <border>
        <left/>
      </border>
    </dxf>
  </rfmt>
  <rfmt sheetId="2" sqref="H1970" start="0" length="0">
    <dxf>
      <border>
        <top/>
      </border>
    </dxf>
  </rfmt>
  <rfmt sheetId="2" sqref="H1970:H1973" start="0" length="0">
    <dxf>
      <border>
        <right/>
      </border>
    </dxf>
  </rfmt>
  <rfmt sheetId="2" sqref="H1973" start="0" length="0">
    <dxf>
      <border>
        <bottom/>
      </border>
    </dxf>
  </rfmt>
  <rfmt sheetId="2" sqref="H1969:H1974" start="0" length="0">
    <dxf>
      <border>
        <left style="thin">
          <color indexed="64"/>
        </left>
      </border>
    </dxf>
  </rfmt>
  <rfmt sheetId="2" sqref="H1969:H1974" start="0" length="0">
    <dxf>
      <border>
        <right style="thin">
          <color indexed="64"/>
        </right>
      </border>
    </dxf>
  </rfmt>
  <rfmt sheetId="2" sqref="H1969:H197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rc rId="6471" sId="2" ref="A1971:XFD1971" action="deleteRow">
    <undo index="45" exp="ref" v="1" dr="G1971" r="G1972" sId="2"/>
    <undo index="25" exp="ref" v="1" dr="G1971" r="G1972" sId="2"/>
    <undo index="9" exp="ref" v="1" dr="G1971" r="G1972" sId="2"/>
    <undo index="1" exp="ref" v="1" dr="$B1971" r="G1972" sId="2"/>
    <rfmt sheetId="2" xfDxf="1" sqref="A1971:XFD1971" start="0" length="0">
      <dxf>
        <alignment horizontal="center" vertical="center"/>
      </dxf>
    </rfmt>
    <rfmt sheetId="2" sqref="A1971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971" start="0" length="0">
      <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971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D1971" t="inlineStr">
        <is>
          <t>RINÇAGE</t>
        </is>
      </nc>
      <n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971" start="0" length="0">
      <dxf>
        <font>
          <b/>
          <sz val="12"/>
          <color rgb="FF000000"/>
          <name val="Verdana"/>
          <family val="2"/>
          <scheme val="none"/>
        </font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971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9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971">
        <f>IFERROR(IF(ISERROR(SEARCH("dfgg",$B1970)),IF(H1971="",G1970+ROUNDUP(VLOOKUP(D1971,Feuil2!$B$2:$C$252,2,FALSE)*6,0)/6/24,G1970+ROUNDUP(VLOOKUP(D1971,Feuil2!$B$2:$C$252,2,FALSE)*6,0)/6/24+$I$2),G1970+(11/12/24)),"")</f>
      </nc>
      <n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2" sqref="H1971" start="0" length="0">
      <dxf>
        <font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71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71" start="0" length="0">
      <dxf>
        <numFmt numFmtId="167" formatCode="dd\.mm\.yyyy;@"/>
      </dxf>
    </rfmt>
    <rfmt sheetId="2" sqref="N1971" start="0" length="0">
      <dxf>
        <fill>
          <patternFill patternType="solid">
            <bgColor theme="0" tint="-0.34998626667073579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O1971" start="0" length="0">
      <dxf>
        <fill>
          <patternFill patternType="solid">
            <bgColor theme="0" tint="-0.34998626667073579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1971" start="0" length="0">
      <dxf>
        <fill>
          <patternFill patternType="solid">
            <bgColor theme="0" tint="-0.34998626667073579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1971" start="0" length="0">
      <dxf>
        <fill>
          <patternFill patternType="solid">
            <bgColor theme="0" tint="-0.34998626667073579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1971" start="0" length="0">
      <dxf>
        <fill>
          <patternFill patternType="solid">
            <bgColor theme="0" tint="-0.34998626667073579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S1971" start="0" length="0">
      <dxf>
        <fill>
          <patternFill patternType="solid">
            <bgColor theme="0" tint="-0.34998626667073579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71" start="0" length="0">
      <dxf>
        <fill>
          <patternFill patternType="solid">
            <bgColor theme="0" tint="-0.34998626667073579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U1971" start="0" length="0">
      <dxf>
        <fill>
          <patternFill patternType="solid">
            <bgColor theme="0" tint="-0.34998626667073579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6472" sId="2">
    <oc r="G1971">
      <f>IFERROR(IF(ISERROR(SEARCH("dfgg",#REF!)),IF(H1971="",#REF!+ROUNDUP(VLOOKUP(D1971,Feuil2!$B$2:$C$205,2,FALSE)*6,0)/6/24,#REF!+ROUNDUP(VLOOKUP(D1971,Feuil2!$B$2:$C$205,2,FALSE)*6,0)/6/24+$I$2),#REF!+(11/12/24)),"")</f>
    </oc>
    <nc r="G1971">
      <f>IFERROR(IF(ISERROR(SEARCH("dfgg",$B1970)),IF(H1971="",G1970+ROUNDUP(VLOOKUP(D1971,Feuil2!$B$2:$C$252,2,FALSE)*6,0)/6/24,G1970+ROUNDUP(VLOOKUP(D1971,Feuil2!$B$2:$C$252,2,FALSE)*6,0)/6/24+$I$2),G1970+(11/12/24)),"")</f>
    </nc>
  </rcc>
  <rcc rId="6473" sId="2">
    <oc r="G1972">
      <f>IFERROR(IF(ISERROR(SEARCH("dfgg",$B1969)),IF(H1972="",G1969+ROUNDUP(VLOOKUP(D1972,Feuil2!$B$2:$C$252,2,FALSE)*6,0)/6/24,G1969+ROUNDUP(VLOOKUP(D1972,Feuil2!$B$2:$C$252,2,FALSE)*6,0)/6/24+$I$2),G1969+(11/12/24)),"")</f>
    </oc>
    <nc r="G1972">
      <f>IFERROR(IF(ISERROR(SEARCH("dfgg",$B1971)),IF(H1972="",G1971+ROUNDUP(VLOOKUP(D1972,Feuil2!$B$2:$C$252,2,FALSE)*6,0)/6/24,G1971+ROUNDUP(VLOOKUP(D1972,Feuil2!$B$2:$C$252,2,FALSE)*6,0)/6/24+$I$2),G1971+(11/12/24)),"")</f>
    </nc>
  </rcc>
</revisions>
</file>

<file path=xl/revisions/revisionLog3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CCB14D7-39B9-453A-BF20-39B53EFE65BB}" action="delete"/>
  <rdn rId="0" localSheetId="2" customView="1" name="Z_5CCB14D7_39B9_453A_BF20_39B53EFE65BB_.wvu.PrintArea" hidden="1" oldHidden="1">
    <formula>PHS!$A$1523:$I$1559</formula>
    <oldFormula>PHS!$A$1523:$I$1559</oldFormula>
  </rdn>
  <rdn rId="0" localSheetId="2" customView="1" name="Z_5CCB14D7_39B9_453A_BF20_39B53EFE65BB_.wvu.PrintTitles" hidden="1" oldHidden="1">
    <formula>PHS!$2:$2</formula>
    <oldFormula>PHS!$2:$2</oldFormula>
  </rdn>
  <rdn rId="0" localSheetId="3" customView="1" name="Z_5CCB14D7_39B9_453A_BF20_39B53EFE65BB_.wvu.FilterData" hidden="1" oldHidden="1">
    <formula>Feuil2!$B$1:$C$218</formula>
    <oldFormula>Feuil2!$B$1:$C$218</oldFormula>
  </rdn>
  <rcv guid="{5CCB14D7-39B9-453A-BF20-39B53EFE65BB}" action="add"/>
</revisions>
</file>

<file path=xl/revisions/revisionLog3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77" sId="2" numFmtId="23">
    <oc r="G1955">
      <v>43731.291666666664</v>
    </oc>
    <nc r="G1955">
      <v>43731.416666666664</v>
    </nc>
  </rcc>
  <rfmt sheetId="2" sqref="B1970" start="0" length="0">
    <dxf>
      <font>
        <sz val="12"/>
        <color rgb="FFFF0000"/>
        <name val="MS Sans Serif"/>
      </font>
      <fill>
        <patternFill>
          <bgColor theme="4" tint="0.59999389629810485"/>
        </patternFill>
      </fill>
    </dxf>
  </rfmt>
  <rfmt sheetId="2" sqref="C1970" start="0" length="0">
    <dxf>
      <font>
        <b val="0"/>
        <sz val="12"/>
        <color rgb="FF000000"/>
        <name val="Verdana"/>
      </font>
      <fill>
        <patternFill>
          <bgColor theme="4" tint="0.59999389629810485"/>
        </patternFill>
      </fill>
    </dxf>
  </rfmt>
  <rcc rId="6478" sId="2" odxf="1" dxf="1">
    <oc r="D1970" t="inlineStr">
      <is>
        <t>RINÇAGE</t>
      </is>
    </oc>
    <nc r="D1970" t="inlineStr">
      <is>
        <t>NEP</t>
      </is>
    </nc>
    <odxf>
      <font>
        <sz val="12"/>
        <color rgb="FF000000"/>
        <name val="Verdana"/>
      </font>
      <fill>
        <patternFill>
          <bgColor theme="9" tint="0.59999389629810485"/>
        </patternFill>
      </fill>
    </odxf>
    <ndxf>
      <font>
        <sz val="12"/>
        <color rgb="FFFF0000"/>
        <name val="Verdana"/>
      </font>
      <fill>
        <patternFill>
          <bgColor theme="4" tint="0.59999389629810485"/>
        </patternFill>
      </fill>
    </ndxf>
  </rcc>
  <rfmt sheetId="2" sqref="E1970" start="0" length="0">
    <dxf>
      <font>
        <b val="0"/>
        <sz val="12"/>
        <color rgb="FF000000"/>
        <name val="Verdana"/>
      </font>
      <fill>
        <patternFill>
          <bgColor theme="4" tint="0.59999389629810485"/>
        </patternFill>
      </fill>
    </dxf>
  </rfmt>
  <rfmt sheetId="2" sqref="F1970" start="0" length="0">
    <dxf>
      <font>
        <b val="0"/>
        <sz val="12"/>
        <color indexed="10"/>
        <name val="Calibri"/>
        <scheme val="minor"/>
      </font>
      <fill>
        <patternFill>
          <bgColor theme="4" tint="0.59999389629810485"/>
        </patternFill>
      </fill>
    </dxf>
  </rfmt>
  <rcc rId="6479" sId="2" odxf="1" dxf="1">
    <oc r="G1970">
      <f>IFERROR(IF(ISERROR(SEARCH("dfgg",$B1969)),IF(H1970="",G1969+ROUNDUP(VLOOKUP(D1970,Feuil2!$B$2:$C$252,2,FALSE)*6,0)/6/24,G1969+ROUNDUP(VLOOKUP(D1970,Feuil2!$B$2:$C$252,2,FALSE)*6,0)/6/24+$I$2),G1969+(11/12/24)),"")</f>
    </oc>
    <nc r="G1970">
      <f>IFERROR(IF(ISERROR(SEARCH("dfgg",$B1969)),IF(H1970="",G1969+ROUNDUP(VLOOKUP(D1970,Feuil2!$B$2:$C$252,2,FALSE)*6,0)/6/24,G1969+ROUNDUP(VLOOKUP(D1970,Feuil2!$B$2:$C$252,2,FALSE)*6,0)/6/24+$I$2),G1969+(11/12/24)),"")</f>
    </nc>
    <odxf>
      <border outline="0">
        <right/>
      </border>
    </odxf>
    <ndxf>
      <border outline="0">
        <right style="thin">
          <color indexed="64"/>
        </right>
      </border>
    </ndxf>
  </rcc>
  <rfmt sheetId="2" sqref="H1970" start="0" length="0">
    <dxf>
      <font>
        <sz val="12"/>
        <color indexed="10"/>
        <name val="Calibri"/>
        <scheme val="minor"/>
      </font>
      <numFmt numFmtId="0" formatCode="General"/>
    </dxf>
  </rfmt>
  <rfmt sheetId="2" sqref="I1970" start="0" length="0">
    <dxf>
      <border outline="0">
        <left style="thin">
          <color indexed="64"/>
        </left>
      </border>
    </dxf>
  </rfmt>
  <rfmt sheetId="2" sqref="N1970" start="0" length="0">
    <dxf/>
  </rfmt>
  <rcc rId="6480" sId="2">
    <nc r="E1970" t="inlineStr">
      <is>
        <t>joint albatch</t>
      </is>
    </nc>
  </rcc>
  <rcv guid="{80E8011E-8CC6-40AA-A1BE-46C0FB529EE2}" action="delete"/>
  <rdn rId="0" localSheetId="2" customView="1" name="Z_80E8011E_8CC6_40AA_A1BE_46C0FB529EE2_.wvu.PrintArea" hidden="1" oldHidden="1">
    <formula>PHS!$B$203:$I$226</formula>
    <oldFormula>PHS!$B$203:$I$226</oldFormula>
  </rdn>
  <rdn rId="0" localSheetId="2" customView="1" name="Z_80E8011E_8CC6_40AA_A1BE_46C0FB529EE2_.wvu.PrintTitles" hidden="1" oldHidden="1">
    <formula>PHS!$2:$2</formula>
    <oldFormula>PHS!$2:$2</oldFormula>
  </rdn>
  <rdn rId="0" localSheetId="3" customView="1" name="Z_80E8011E_8CC6_40AA_A1BE_46C0FB529EE2_.wvu.FilterData" hidden="1" oldHidden="1">
    <formula>Feuil2!$B$1:$C$218</formula>
    <oldFormula>Feuil2!$B$1:$C$218</oldFormula>
  </rdn>
  <rcv guid="{80E8011E-8CC6-40AA-A1BE-46C0FB529EE2}" action="add"/>
</revisions>
</file>

<file path=xl/revisions/revisionLog3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C1:C1048576">
    <dxf>
      <alignment horizontal="center" vertical="center"/>
    </dxf>
  </rfmt>
</revisions>
</file>

<file path=xl/revisions/revisionLog3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R1965" start="0" length="0">
    <dxf>
      <font>
        <sz val="12"/>
        <color theme="1"/>
        <name val="Arial"/>
        <family val="2"/>
        <scheme val="none"/>
      </font>
      <numFmt numFmtId="2" formatCode="0.00"/>
      <fill>
        <patternFill>
          <bgColor theme="3" tint="0.79998168889431442"/>
        </patternFill>
      </fill>
    </dxf>
  </rfmt>
  <rfmt sheetId="2" sqref="S1965" start="0" length="0">
    <dxf>
      <font>
        <sz val="12"/>
        <color theme="1"/>
        <name val="Arial"/>
        <family val="2"/>
        <scheme val="none"/>
      </font>
      <numFmt numFmtId="2" formatCode="0.00"/>
      <fill>
        <patternFill>
          <bgColor theme="3" tint="0.79998168889431442"/>
        </patternFill>
      </fill>
    </dxf>
  </rfmt>
  <rfmt sheetId="2" sqref="R1966" start="0" length="0">
    <dxf>
      <font>
        <sz val="12"/>
        <color theme="1"/>
        <name val="Arial"/>
        <family val="2"/>
        <scheme val="none"/>
      </font>
      <numFmt numFmtId="2" formatCode="0.00"/>
      <fill>
        <patternFill>
          <bgColor theme="3" tint="0.79998168889431442"/>
        </patternFill>
      </fill>
    </dxf>
  </rfmt>
  <rfmt sheetId="2" sqref="S1966" start="0" length="0">
    <dxf>
      <font>
        <sz val="12"/>
        <color theme="1"/>
        <name val="Arial"/>
        <family val="2"/>
        <scheme val="none"/>
      </font>
      <numFmt numFmtId="2" formatCode="0.00"/>
      <fill>
        <patternFill>
          <bgColor theme="3" tint="0.79998168889431442"/>
        </patternFill>
      </fill>
    </dxf>
  </rfmt>
  <rcc rId="6484" sId="2" numFmtId="4">
    <nc r="R1965">
      <v>10</v>
    </nc>
  </rcc>
  <rcc rId="6485" sId="2" numFmtId="4">
    <nc r="S1965">
      <v>14</v>
    </nc>
  </rcc>
  <rcc rId="6486" sId="2" numFmtId="4">
    <nc r="R1966">
      <v>10</v>
    </nc>
  </rcc>
  <rcc rId="6487" sId="2" numFmtId="4">
    <nc r="S1966">
      <v>14</v>
    </nc>
  </rcc>
  <rcv guid="{76F21132-E21C-4D9F-8E24-456BC967E70D}" action="delete"/>
  <rdn rId="0" localSheetId="2" customView="1" name="Z_76F21132_E21C_4D9F_8E24_456BC967E70D_.wvu.PrintArea" hidden="1" oldHidden="1">
    <formula>PHS!$A$2:$U$1988</formula>
    <oldFormula>PHS!$A$2:$U$1988</oldFormula>
  </rdn>
  <rdn rId="0" localSheetId="2" customView="1" name="Z_76F21132_E21C_4D9F_8E24_456BC967E70D_.wvu.PrintTitles" hidden="1" oldHidden="1">
    <formula>PHS!$2:$2</formula>
    <oldFormula>PHS!$2:$2</oldFormula>
  </rdn>
  <rdn rId="0" localSheetId="2" customView="1" name="Z_76F21132_E21C_4D9F_8E24_456BC967E70D_.wvu.Rows" hidden="1" oldHidden="1">
    <formula>PHS!$4:$1868</formula>
    <oldFormula>PHS!$4:$1868</oldFormula>
  </rdn>
  <rdn rId="0" localSheetId="3" customView="1" name="Z_76F21132_E21C_4D9F_8E24_456BC967E70D_.wvu.FilterData" hidden="1" oldHidden="1">
    <formula>Feuil2!$B$1:$C$218</formula>
    <oldFormula>Feuil2!$B$1:$C$218</oldFormula>
  </rdn>
  <rcv guid="{76F21132-E21C-4D9F-8E24-456BC967E70D}" action="add"/>
</revisions>
</file>

<file path=xl/revisions/revisionLog3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2" sId="2" odxf="1" dxf="1" numFmtId="4">
    <nc r="Q1957">
      <v>2</v>
    </nc>
    <odxf>
      <font>
        <b val="0"/>
        <sz val="10"/>
        <color auto="1"/>
        <name val="Arial"/>
        <family val="2"/>
        <scheme val="none"/>
      </font>
      <numFmt numFmtId="0" formatCode="General"/>
      <fill>
        <patternFill>
          <bgColor theme="7" tint="0.59999389629810485"/>
        </patternFill>
      </fill>
    </odxf>
    <ndxf>
      <font>
        <b/>
        <sz val="12"/>
        <color theme="1"/>
        <name val="Arial"/>
        <family val="2"/>
        <scheme val="none"/>
      </font>
      <numFmt numFmtId="168" formatCode="0.0"/>
      <fill>
        <patternFill>
          <bgColor rgb="FFFFFF00"/>
        </patternFill>
      </fill>
    </ndxf>
  </rcc>
  <rfmt sheetId="2" sqref="R1957" start="0" length="0">
    <dxf>
      <font>
        <sz val="12"/>
        <color theme="1"/>
        <name val="Arial"/>
        <family val="2"/>
        <scheme val="none"/>
      </font>
      <numFmt numFmtId="2" formatCode="0.00"/>
      <fill>
        <patternFill>
          <bgColor theme="3" tint="0.79998168889431442"/>
        </patternFill>
      </fill>
    </dxf>
  </rfmt>
  <rfmt sheetId="2" sqref="S1957" start="0" length="0">
    <dxf>
      <font>
        <sz val="12"/>
        <color theme="1"/>
        <name val="Arial"/>
        <family val="2"/>
        <scheme val="none"/>
      </font>
      <numFmt numFmtId="2" formatCode="0.00"/>
      <fill>
        <patternFill>
          <bgColor theme="3" tint="0.79998168889431442"/>
        </patternFill>
      </fill>
    </dxf>
  </rfmt>
  <rcc rId="6493" sId="2" odxf="1" dxf="1">
    <nc r="T1957" t="inlineStr">
      <is>
        <t>ok</t>
      </is>
    </nc>
    <odxf>
      <font>
        <sz val="10"/>
        <color auto="1"/>
        <name val="Arial"/>
        <family val="2"/>
        <scheme val="none"/>
      </font>
      <numFmt numFmtId="0" formatCode="General"/>
      <fill>
        <patternFill>
          <bgColor theme="7" tint="0.59999389629810485"/>
        </patternFill>
      </fill>
    </odxf>
    <ndxf>
      <font>
        <sz val="12"/>
        <color theme="1"/>
        <name val="Arial"/>
        <family val="2"/>
        <scheme val="none"/>
      </font>
      <numFmt numFmtId="2" formatCode="0.00"/>
      <fill>
        <patternFill>
          <bgColor rgb="FFFFFF00"/>
        </patternFill>
      </fill>
    </ndxf>
  </rcc>
  <rcc rId="6494" sId="2" odxf="1" dxf="1">
    <nc r="U1957" t="inlineStr">
      <is>
        <t>ok</t>
      </is>
    </nc>
    <odxf>
      <font>
        <sz val="10"/>
        <color auto="1"/>
        <name val="Arial"/>
        <family val="2"/>
        <scheme val="none"/>
      </font>
      <numFmt numFmtId="0" formatCode="General"/>
      <fill>
        <patternFill>
          <bgColor theme="7" tint="0.59999389629810485"/>
        </patternFill>
      </fill>
    </odxf>
    <ndxf>
      <font>
        <sz val="12"/>
        <color theme="1"/>
        <name val="Arial"/>
        <family val="2"/>
        <scheme val="none"/>
      </font>
      <numFmt numFmtId="2" formatCode="0.00"/>
      <fill>
        <patternFill>
          <bgColor rgb="FFFFFF00"/>
        </patternFill>
      </fill>
    </ndxf>
  </rcc>
  <rcc rId="6495" sId="2" odxf="1" dxf="1">
    <nc r="V1957" t="inlineStr">
      <is>
        <t>ok dérogation</t>
      </is>
    </nc>
    <odxf>
      <font>
        <sz val="10"/>
        <color auto="1"/>
        <name val="Arial"/>
        <family val="2"/>
        <scheme val="none"/>
      </font>
      <alignment horizontal="center" vertical="center" wrapText="0"/>
      <border outline="0">
        <left/>
        <right/>
        <top/>
        <bottom/>
      </border>
    </odxf>
    <ndxf>
      <font>
        <sz val="12"/>
        <color theme="1"/>
        <name val="Arial"/>
        <family val="2"/>
        <scheme val="none"/>
      </font>
      <alignment horizontal="general"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6" sId="2">
    <nc r="Q1959">
      <v>4</v>
    </nc>
  </rcc>
  <rcc rId="6497" sId="2">
    <nc r="Q1960">
      <v>3.5</v>
    </nc>
  </rcc>
  <rcc rId="6498" sId="2">
    <nc r="Q1961">
      <v>4</v>
    </nc>
  </rcc>
  <rcc rId="6499" sId="2">
    <nc r="Q1962">
      <v>3</v>
    </nc>
  </rcc>
  <rcc rId="6500" sId="2" numFmtId="4">
    <nc r="R1957">
      <v>2</v>
    </nc>
  </rcc>
  <rcc rId="6501" sId="2" numFmtId="4">
    <nc r="S1957">
      <v>6</v>
    </nc>
  </rcc>
  <rfmt sheetId="2" sqref="Q1959:Q1960">
    <dxf>
      <fill>
        <patternFill>
          <bgColor rgb="FFFFFF00"/>
        </patternFill>
      </fill>
    </dxf>
  </rfmt>
  <rfmt sheetId="2" sqref="Q1959:Q1960" start="0" length="2147483647">
    <dxf>
      <font>
        <sz val="16"/>
      </font>
    </dxf>
  </rfmt>
  <rfmt sheetId="2" sqref="Q1957" start="0" length="2147483647">
    <dxf>
      <font>
        <sz val="16"/>
      </font>
    </dxf>
  </rfmt>
  <rfmt sheetId="2" sqref="Q1957" start="0" length="2147483647">
    <dxf>
      <font>
        <b val="0"/>
      </font>
    </dxf>
  </rfmt>
  <rcc rId="6502" sId="2">
    <nc r="R1959">
      <v>1</v>
    </nc>
  </rcc>
  <rcc rId="6503" sId="2">
    <nc r="S1959">
      <v>5</v>
    </nc>
  </rcc>
  <rcc rId="6504" sId="2">
    <nc r="R1960">
      <v>1</v>
    </nc>
  </rcc>
  <rcc rId="6505" sId="2">
    <nc r="S1960">
      <v>5</v>
    </nc>
  </rcc>
  <rfmt sheetId="2" sqref="N1957:U1962" start="0" length="2147483647">
    <dxf>
      <font>
        <sz val="16"/>
      </font>
    </dxf>
  </rfmt>
  <rcc rId="6506" sId="2">
    <nc r="T1959" t="inlineStr">
      <is>
        <t>ok</t>
      </is>
    </nc>
  </rcc>
  <rcc rId="6507" sId="2">
    <nc r="U1959" t="inlineStr">
      <is>
        <t>ok</t>
      </is>
    </nc>
  </rcc>
  <rcc rId="6508" sId="2">
    <nc r="T1960" t="inlineStr">
      <is>
        <t>ok</t>
      </is>
    </nc>
  </rcc>
  <rcc rId="6509" sId="2">
    <nc r="U1960" t="inlineStr">
      <is>
        <t>ok</t>
      </is>
    </nc>
  </rcc>
  <rfmt sheetId="2" sqref="T1959:T1960">
    <dxf>
      <fill>
        <patternFill>
          <bgColor rgb="FFFFFF00"/>
        </patternFill>
      </fill>
    </dxf>
  </rfmt>
  <rfmt sheetId="2" sqref="U1959:U1960">
    <dxf>
      <fill>
        <patternFill>
          <bgColor rgb="FFFFFF00"/>
        </patternFill>
      </fill>
    </dxf>
  </rfmt>
  <rfmt sheetId="2" sqref="Q1961:Q1962">
    <dxf>
      <fill>
        <patternFill>
          <bgColor rgb="FFFFFF00"/>
        </patternFill>
      </fill>
    </dxf>
  </rfmt>
  <rcc rId="6510" sId="2">
    <nc r="R1961">
      <v>1</v>
    </nc>
  </rcc>
  <rcc rId="6511" sId="2">
    <nc r="R1962">
      <v>1</v>
    </nc>
  </rcc>
  <rcc rId="6512" sId="2">
    <nc r="S1962">
      <v>5</v>
    </nc>
  </rcc>
  <rcc rId="6513" sId="2">
    <nc r="S1961">
      <v>5</v>
    </nc>
  </rcc>
  <rcc rId="6514" sId="2" odxf="1" dxf="1">
    <nc r="T1961" t="inlineStr">
      <is>
        <t>ok</t>
      </is>
    </nc>
    <odxf>
      <fill>
        <patternFill>
          <bgColor theme="0" tint="-0.34998626667073579"/>
        </patternFill>
      </fill>
    </odxf>
    <ndxf>
      <fill>
        <patternFill>
          <bgColor rgb="FFFFFF00"/>
        </patternFill>
      </fill>
    </ndxf>
  </rcc>
  <rcc rId="6515" sId="2" odxf="1" dxf="1">
    <nc r="T1962" t="inlineStr">
      <is>
        <t>ok</t>
      </is>
    </nc>
    <odxf>
      <fill>
        <patternFill>
          <bgColor theme="0" tint="-0.34998626667073579"/>
        </patternFill>
      </fill>
    </odxf>
    <ndxf>
      <fill>
        <patternFill>
          <bgColor rgb="FFFFFF00"/>
        </patternFill>
      </fill>
    </ndxf>
  </rcc>
  <rcc rId="6516" sId="2" odxf="1" dxf="1">
    <nc r="U1961" t="inlineStr">
      <is>
        <t>ok</t>
      </is>
    </nc>
    <odxf>
      <fill>
        <patternFill>
          <bgColor theme="0" tint="-0.34998626667073579"/>
        </patternFill>
      </fill>
    </odxf>
    <ndxf>
      <fill>
        <patternFill>
          <bgColor rgb="FFFFFF00"/>
        </patternFill>
      </fill>
    </ndxf>
  </rcc>
  <rcc rId="6517" sId="2" odxf="1" dxf="1">
    <nc r="U1962" t="inlineStr">
      <is>
        <t>ok</t>
      </is>
    </nc>
    <odxf>
      <fill>
        <patternFill>
          <bgColor theme="0" tint="-0.34998626667073579"/>
        </patternFill>
      </fill>
    </odxf>
    <ndxf>
      <fill>
        <patternFill>
          <bgColor rgb="FFFFFF00"/>
        </patternFill>
      </fill>
    </ndxf>
  </rcc>
  <rfmt sheetId="2" sqref="V1957">
    <dxf>
      <alignment horizontal="center"/>
    </dxf>
  </rfmt>
  <rfmt sheetId="2" sqref="V1957">
    <dxf>
      <alignment vertical="center"/>
    </dxf>
  </rfmt>
  <rfmt sheetId="2" sqref="V1957" start="0" length="2147483647">
    <dxf>
      <font>
        <sz val="16"/>
      </font>
    </dxf>
  </rfmt>
  <rcc rId="6518" sId="2">
    <nc r="V1961" t="inlineStr">
      <is>
        <t>avec recyclage</t>
      </is>
    </nc>
  </rcc>
  <rcc rId="6519" sId="2" odxf="1">
    <nc r="V1962" t="inlineStr">
      <is>
        <t>avec recyclage</t>
      </is>
    </nc>
    <odxf/>
  </rcc>
  <rfmt sheetId="2" sqref="V1961:V1962" start="0" length="2147483647">
    <dxf>
      <font>
        <sz val="16"/>
      </font>
    </dxf>
  </rfmt>
  <rfmt sheetId="2" sqref="N1965:U1975" start="0" length="2147483647">
    <dxf>
      <font>
        <sz val="16"/>
      </font>
    </dxf>
  </rfmt>
  <rcc rId="6520" sId="2">
    <nc r="O1957" t="inlineStr">
      <is>
        <t>amidon</t>
      </is>
    </nc>
  </rcc>
  <rcc rId="6521" sId="2">
    <nc r="O1959" t="inlineStr">
      <is>
        <t>pectine</t>
      </is>
    </nc>
  </rcc>
  <rcc rId="6522" sId="2">
    <nc r="O1960" t="inlineStr">
      <is>
        <t>pectine</t>
      </is>
    </nc>
  </rcc>
  <rcc rId="6523" sId="2">
    <nc r="O1961" t="inlineStr">
      <is>
        <t>pectine</t>
      </is>
    </nc>
  </rcc>
  <rcc rId="6524" sId="2">
    <nc r="O1962" t="inlineStr">
      <is>
        <t>pectine</t>
      </is>
    </nc>
  </rcc>
  <rcc rId="6525" sId="2">
    <nc r="Q1965">
      <v>14</v>
    </nc>
  </rcc>
  <rcc rId="6526" sId="2">
    <nc r="Q1966">
      <v>12</v>
    </nc>
  </rcc>
  <rfmt sheetId="2" sqref="Q1965:Q1966">
    <dxf>
      <fill>
        <patternFill>
          <bgColor rgb="FFFFFF00"/>
        </patternFill>
      </fill>
    </dxf>
  </rfmt>
  <rcc rId="6527" sId="2">
    <nc r="T1965" t="inlineStr">
      <is>
        <t>ok</t>
      </is>
    </nc>
  </rcc>
  <rcc rId="6528" sId="2">
    <nc r="T1966" t="inlineStr">
      <is>
        <t>ok</t>
      </is>
    </nc>
  </rcc>
  <rcc rId="6529" sId="2">
    <nc r="U1965" t="inlineStr">
      <is>
        <t>ok</t>
      </is>
    </nc>
  </rcc>
  <rcc rId="6530" sId="2">
    <nc r="U1966" t="inlineStr">
      <is>
        <t>ok</t>
      </is>
    </nc>
  </rcc>
  <rfmt sheetId="2" sqref="T1965:U1966">
    <dxf>
      <fill>
        <patternFill>
          <bgColor rgb="FFFFFF00"/>
        </patternFill>
      </fill>
    </dxf>
  </rfmt>
  <rcc rId="6531" sId="2">
    <nc r="R1971">
      <v>12</v>
    </nc>
  </rcc>
  <rcc rId="6532" sId="2">
    <nc r="S1971">
      <v>16</v>
    </nc>
  </rcc>
  <rcc rId="6533" sId="2">
    <nc r="R1974">
      <v>1</v>
    </nc>
  </rcc>
  <rcc rId="6534" sId="2">
    <nc r="S1974">
      <v>5</v>
    </nc>
  </rcc>
  <rfmt sheetId="2" sqref="T1971:T1975">
    <dxf>
      <fill>
        <patternFill>
          <bgColor rgb="FFFFFF00"/>
        </patternFill>
      </fill>
    </dxf>
  </rfmt>
  <rcc rId="6535" sId="2">
    <oc r="O1968" t="inlineStr">
      <is>
        <t>pectine</t>
      </is>
    </oc>
    <nc r="O1968"/>
  </rcc>
  <rcc rId="6536" sId="2">
    <oc r="O1969" t="inlineStr">
      <is>
        <t>pectine</t>
      </is>
    </oc>
    <nc r="O1969"/>
  </rcc>
  <rcc rId="6537" sId="2">
    <nc r="V1968" t="inlineStr">
      <is>
        <t>enrobage buche fruits rouges</t>
      </is>
    </nc>
  </rcc>
  <rfmt sheetId="2" sqref="V1968" start="0" length="2147483647">
    <dxf>
      <font>
        <sz val="12"/>
      </font>
    </dxf>
  </rfmt>
  <rcc rId="6538" sId="2" odxf="1" dxf="1">
    <nc r="V1969" t="inlineStr">
      <is>
        <t>enrobage buche fruits rouges</t>
      </is>
    </nc>
    <odxf>
      <font>
        <sz val="10"/>
        <color auto="1"/>
        <name val="Arial"/>
        <family val="2"/>
        <scheme val="none"/>
      </font>
    </odxf>
    <ndxf>
      <font>
        <sz val="12"/>
        <color auto="1"/>
        <name val="Arial"/>
        <family val="2"/>
        <scheme val="none"/>
      </font>
    </ndxf>
  </rcc>
  <rfmt sheetId="2" sqref="B1968:B1969">
    <dxf>
      <alignment horizontal="center"/>
    </dxf>
  </rfmt>
  <rcmt sheetId="2" cell="V1957" guid="{1A76EDEA-EE00-4F20-9AA9-E94BD22061FD}" author="Auteur" newLength="56"/>
  <rcv guid="{80E8011E-8CC6-40AA-A1BE-46C0FB529EE2}" action="delete"/>
  <rdn rId="0" localSheetId="2" customView="1" name="Z_80E8011E_8CC6_40AA_A1BE_46C0FB529EE2_.wvu.PrintArea" hidden="1" oldHidden="1">
    <formula>PHS!$B$203:$I$226</formula>
    <oldFormula>PHS!$B$203:$I$226</oldFormula>
  </rdn>
  <rdn rId="0" localSheetId="2" customView="1" name="Z_80E8011E_8CC6_40AA_A1BE_46C0FB529EE2_.wvu.PrintTitles" hidden="1" oldHidden="1">
    <formula>PHS!$2:$2</formula>
    <oldFormula>PHS!$2:$2</oldFormula>
  </rdn>
  <rdn rId="0" localSheetId="3" customView="1" name="Z_80E8011E_8CC6_40AA_A1BE_46C0FB529EE2_.wvu.FilterData" hidden="1" oldHidden="1">
    <formula>Feuil2!$B$1:$C$218</formula>
    <oldFormula>Feuil2!$B$1:$C$218</oldFormula>
  </rdn>
  <rcv guid="{80E8011E-8CC6-40AA-A1BE-46C0FB529EE2}" action="add"/>
</revisions>
</file>

<file path=xl/revisions/revisionLog3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N1977:O1988" start="0" length="2147483647">
    <dxf>
      <font>
        <sz val="16"/>
      </font>
    </dxf>
  </rfmt>
  <rm rId="6542" sheetId="2" source="A1984:XFD1984" destination="A1991:XFD1991" sourceSheetId="2">
    <rfmt sheetId="2" xfDxf="1" sqref="A1991:XFD1991" start="0" length="0">
      <dxf>
        <alignment horizontal="center" vertical="center"/>
      </dxf>
    </rfmt>
    <rfmt sheetId="2" sqref="A1991" start="0" length="0">
      <dxf>
        <alignment horizontal="general" vertical="bottom"/>
      </dxf>
    </rfmt>
    <rfmt sheetId="2" sqref="B1991" start="0" length="0">
      <dxf>
        <font>
          <sz val="10"/>
          <color auto="1"/>
          <name val="MS Sans Serif"/>
          <family val="2"/>
          <scheme val="none"/>
        </font>
      </dxf>
    </rfmt>
    <rfmt sheetId="2" sqref="D1991" start="0" length="0">
      <dxf>
        <alignment horizontal="general" vertical="bottom"/>
      </dxf>
    </rfmt>
    <rfmt sheetId="2" sqref="E1991" start="0" length="0">
      <dxf>
        <font>
          <sz val="10"/>
          <color auto="1"/>
          <name val="MS Sans Serif"/>
          <family val="2"/>
          <scheme val="none"/>
        </font>
      </dxf>
    </rfmt>
    <rfmt sheetId="2" sqref="F1991" start="0" length="0">
      <dxf>
        <font>
          <sz val="10"/>
          <color auto="1"/>
          <name val="MS Sans Serif"/>
          <family val="2"/>
          <scheme val="none"/>
        </font>
      </dxf>
    </rfmt>
    <rfmt sheetId="2" sqref="G1991" start="0" length="0">
      <dxf>
        <font>
          <sz val="10"/>
          <color auto="1"/>
          <name val="MS Sans Serif"/>
          <family val="2"/>
          <scheme val="none"/>
        </font>
      </dxf>
    </rfmt>
    <rfmt sheetId="2" sqref="H1991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991" start="0" length="0">
      <dxf>
        <numFmt numFmtId="167" formatCode="dd\.mm\.yyyy;@"/>
      </dxf>
    </rfmt>
  </rm>
  <rrc rId="6543" sId="2" ref="A1984:XFD1984" action="deleteRow">
    <rfmt sheetId="2" xfDxf="1" sqref="A1984:XFD1984" start="0" length="0">
      <dxf>
        <alignment horizontal="center" vertical="center"/>
      </dxf>
    </rfmt>
    <rfmt sheetId="2" sqref="A1984" start="0" length="0">
      <dxf>
        <alignment horizontal="general" vertical="bottom"/>
      </dxf>
    </rfmt>
    <rfmt sheetId="2" sqref="B1984" start="0" length="0">
      <dxf>
        <font>
          <sz val="10"/>
          <color auto="1"/>
          <name val="MS Sans Serif"/>
          <family val="2"/>
          <scheme val="none"/>
        </font>
      </dxf>
    </rfmt>
    <rfmt sheetId="2" sqref="D1984" start="0" length="0">
      <dxf>
        <alignment horizontal="general" vertical="bottom"/>
      </dxf>
    </rfmt>
    <rfmt sheetId="2" sqref="E1984" start="0" length="0">
      <dxf>
        <font>
          <sz val="10"/>
          <color auto="1"/>
          <name val="MS Sans Serif"/>
          <family val="2"/>
          <scheme val="none"/>
        </font>
      </dxf>
    </rfmt>
    <rfmt sheetId="2" sqref="F1984" start="0" length="0">
      <dxf>
        <font>
          <sz val="10"/>
          <color auto="1"/>
          <name val="MS Sans Serif"/>
          <family val="2"/>
          <scheme val="none"/>
        </font>
      </dxf>
    </rfmt>
    <rfmt sheetId="2" sqref="G1984" start="0" length="0">
      <dxf>
        <font>
          <sz val="10"/>
          <color auto="1"/>
          <name val="MS Sans Serif"/>
          <family val="2"/>
          <scheme val="none"/>
        </font>
      </dxf>
    </rfmt>
    <rfmt sheetId="2" sqref="H1984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984" start="0" length="0">
      <dxf>
        <numFmt numFmtId="167" formatCode="dd\.mm\.yyyy;@"/>
      </dxf>
    </rfmt>
  </rrc>
  <rrc rId="6544" sId="2" ref="A1985:XFD1985" action="insertRow"/>
  <rm rId="6545" sheetId="2" source="A1991:XFD1991" destination="A1985:XFD1985" sourceSheetId="2">
    <rfmt sheetId="2" xfDxf="1" sqref="A1985:XFD1985" start="0" length="0">
      <dxf>
        <alignment horizontal="center" vertical="center"/>
      </dxf>
    </rfmt>
    <rfmt sheetId="2" sqref="A1985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985" start="0" length="0">
      <dxf>
        <font>
          <sz val="12"/>
          <color auto="1"/>
          <name val="Verdana"/>
          <family val="2"/>
          <scheme val="none"/>
        </font>
        <numFmt numFmtId="30" formatCode="@"/>
        <alignment horizontal="general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985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theme="7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1985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1985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985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985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985" start="0" length="0">
      <dxf>
        <font>
          <b/>
          <sz val="12"/>
          <color indexed="10"/>
          <name val="Verdana"/>
          <family val="2"/>
          <scheme val="none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85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85" start="0" length="0">
      <dxf>
        <numFmt numFmtId="167" formatCode="dd\.mm\.yyyy;@"/>
      </dxf>
    </rfmt>
    <rfmt sheetId="2" sqref="N1985" start="0" length="0">
      <dxf>
        <font>
          <sz val="16"/>
          <color rgb="FFFF0000"/>
          <name val="Arial"/>
          <family val="2"/>
          <scheme val="none"/>
        </font>
        <fill>
          <patternFill patternType="solid">
            <bgColor theme="7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O1985" start="0" length="0">
      <dxf>
        <font>
          <sz val="16"/>
          <color auto="1"/>
          <name val="Arial"/>
          <family val="2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1985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1985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1985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S1985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85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U1985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546" sId="2">
    <oc r="G1981">
      <f>IFERROR(IF(ISERROR(SEARCH("dfgg",$B1980)),IF(H1981="",G1980+ROUNDUP(VLOOKUP(D1981,Feuil2!$B$2:$C$252,2,FALSE)*6,0)/6/24,G1980+ROUNDUP(VLOOKUP(D1981,Feuil2!$B$2:$C$252,2,FALSE)*6,0)/6/24+$I$2),G1980+(11/12/24)),"")</f>
    </oc>
    <nc r="G1981">
      <f>IFERROR(IF(ISERROR(SEARCH("dfgg",$B1980)),IF(H1981="",G1980+ROUNDUP(VLOOKUP(D1981,Feuil2!$B$2:$C$252,2,FALSE)*6,0)/6/24,G1980+ROUNDUP(VLOOKUP(D1981,Feuil2!$B$2:$C$252,2,FALSE)*6,0)/6/24+$I$2),G1980+(11/12/24)),"")</f>
    </nc>
  </rcc>
  <rcc rId="6547" sId="2">
    <oc r="G1982">
      <f>IFERROR(IF(ISERROR(SEARCH("dfgg",$B1981)),IF(H1982="",G1981+ROUNDUP(VLOOKUP(D1982,Feuil2!$B$2:$C$252,2,FALSE)*6,0)/6/24,G1981+ROUNDUP(VLOOKUP(D1982,Feuil2!$B$2:$C$252,2,FALSE)*6,0)/6/24+$I$2),G1981+(11/12/24)),"")</f>
    </oc>
    <nc r="G1982">
      <f>IFERROR(IF(ISERROR(SEARCH("dfgg",$B1981)),IF(H1982="",G1981+ROUNDUP(VLOOKUP(D1982,Feuil2!$B$2:$C$252,2,FALSE)*6,0)/6/24,G1981+ROUNDUP(VLOOKUP(D1982,Feuil2!$B$2:$C$252,2,FALSE)*6,0)/6/24+$I$2),G1981+(11/12/24)),"")</f>
    </nc>
  </rcc>
  <rcc rId="6548" sId="2">
    <oc r="G1983">
      <f>IFERROR(IF(ISERROR(SEARCH("dfgg",$B1982)),IF(H1983="",G1982+ROUNDUP(VLOOKUP(D1983,Feuil2!$B$2:$C$252,2,FALSE)*6,0)/6/24,G1982+ROUNDUP(VLOOKUP(D1983,Feuil2!$B$2:$C$252,2,FALSE)*6,0)/6/24+$I$2),G1982+(11/12/24)),"")</f>
    </oc>
    <nc r="G1983">
      <f>IFERROR(IF(ISERROR(SEARCH("dfgg",$B1982)),IF(H1983="",G1982+ROUNDUP(VLOOKUP(D1983,Feuil2!$B$2:$C$252,2,FALSE)*6,0)/6/24,G1982+ROUNDUP(VLOOKUP(D1983,Feuil2!$B$2:$C$252,2,FALSE)*6,0)/6/24+$I$2),G1982+(11/12/24)),"")</f>
    </nc>
  </rcc>
  <rcc rId="6549" sId="2">
    <oc r="G1984">
      <f>IFERROR(IF(ISERROR(SEARCH("dfgg",$B1983)),IF(H1984="",G1983+ROUNDUP(VLOOKUP(D1984,Feuil2!$B$2:$C$252,2,FALSE)*6,0)/6/24,G1983+ROUNDUP(VLOOKUP(D1984,Feuil2!$B$2:$C$252,2,FALSE)*6,0)/6/24+$I$2),G1983+(11/12/24)),"")</f>
    </oc>
    <nc r="G1984">
      <f>IFERROR(IF(ISERROR(SEARCH("dfgg",$B1983)),IF(H1984="",G1983+ROUNDUP(VLOOKUP(D1984,Feuil2!$B$2:$C$252,2,FALSE)*6,0)/6/24,G1983+ROUNDUP(VLOOKUP(D1984,Feuil2!$B$2:$C$252,2,FALSE)*6,0)/6/24+$I$2),G1983+(11/12/24)),"")</f>
    </nc>
  </rcc>
  <rcc rId="6550" sId="2">
    <oc r="G1985">
      <f>IFERROR(IF(ISERROR(SEARCH("dfgg",$B1983)),IF(H1985="",G1983+ROUNDUP(VLOOKUP(D1985,Feuil2!$B$2:$C$252,2,FALSE)*6,0)/6/24,G1983+ROUNDUP(VLOOKUP(D1985,Feuil2!$B$2:$C$252,2,FALSE)*6,0)/6/24+$I$2),G1983+(11/12/24)),"")</f>
    </oc>
    <nc r="G1985">
      <f>IFERROR(IF(ISERROR(SEARCH("dfgg",$B1984)),IF(H1985="",G1984+ROUNDUP(VLOOKUP(D1985,Feuil2!$B$2:$C$252,2,FALSE)*6,0)/6/24,G1984+ROUNDUP(VLOOKUP(D1985,Feuil2!$B$2:$C$252,2,FALSE)*6,0)/6/24+$I$2),G1984+(11/12/24)),"")</f>
    </nc>
  </rcc>
  <rcc rId="6551" sId="2">
    <oc r="G1986">
      <f>IFERROR(IF(ISERROR(SEARCH("dfgg",$B1984)),IF(H1986="",G1984+ROUNDUP(VLOOKUP(D1986,Feuil2!$B$2:$C$252,2,FALSE)*6,0)/6/24,G1984+ROUNDUP(VLOOKUP(D1986,Feuil2!$B$2:$C$252,2,FALSE)*6,0)/6/24+$I$2),G1984+(11/12/24)),"")</f>
    </oc>
    <nc r="G1986">
      <f>IFERROR(IF(ISERROR(SEARCH("dfgg",$B1985)),IF(H1986="",G1985+ROUNDUP(VLOOKUP(D1986,Feuil2!$B$2:$C$252,2,FALSE)*6,0)/6/24,G1985+ROUNDUP(VLOOKUP(D1986,Feuil2!$B$2:$C$252,2,FALSE)*6,0)/6/24+$I$2),G1985+(11/12/24)),"")</f>
    </nc>
  </rcc>
  <rcc rId="6552" sId="2">
    <oc r="G1987">
      <f>IFERROR(IF(ISERROR(SEARCH("dfgg",$B1986)),IF(H1987="",G1986+ROUNDUP(VLOOKUP(D1987,Feuil2!$B$2:$C$252,2,FALSE)*6,0)/6/24,G1986+ROUNDUP(VLOOKUP(D1987,Feuil2!$B$2:$C$252,2,FALSE)*6,0)/6/24+$I$2),G1986+(11/12/24)),"")</f>
    </oc>
    <nc r="G1987">
      <f>IFERROR(IF(ISERROR(SEARCH("dfgg",$B1986)),IF(H1987="",G1986+ROUNDUP(VLOOKUP(D1987,Feuil2!$B$2:$C$252,2,FALSE)*6,0)/6/24,G1986+ROUNDUP(VLOOKUP(D1987,Feuil2!$B$2:$C$252,2,FALSE)*6,0)/6/24+$I$2),G1986+(11/12/24)),"")</f>
    </nc>
  </rcc>
  <rcc rId="6553" sId="2">
    <oc r="G1988">
      <f>IFERROR(IF(ISERROR(SEARCH("dfgg",$B1987)),IF(H1988="",G1987+ROUNDUP(VLOOKUP(D1988,Feuil2!$B$2:$C$252,2,FALSE)*6,0)/6/24,G1987+ROUNDUP(VLOOKUP(D1988,Feuil2!$B$2:$C$252,2,FALSE)*6,0)/6/24+$I$2),G1987+(11/12/24)),"")</f>
    </oc>
    <nc r="G1988">
      <f>IFERROR(IF(ISERROR(SEARCH("dfgg",$B1987)),IF(H1988="",G1987+ROUNDUP(VLOOKUP(D1988,Feuil2!$B$2:$C$252,2,FALSE)*6,0)/6/24,G1987+ROUNDUP(VLOOKUP(D1988,Feuil2!$B$2:$C$252,2,FALSE)*6,0)/6/24+$I$2),G1987+(11/12/24)),"")</f>
    </nc>
  </rcc>
  <rcv guid="{80E8011E-8CC6-40AA-A1BE-46C0FB529EE2}" action="delete"/>
  <rdn rId="0" localSheetId="2" customView="1" name="Z_80E8011E_8CC6_40AA_A1BE_46C0FB529EE2_.wvu.PrintArea" hidden="1" oldHidden="1">
    <formula>PHS!$B$203:$I$226</formula>
    <oldFormula>PHS!$B$203:$I$226</oldFormula>
  </rdn>
  <rdn rId="0" localSheetId="2" customView="1" name="Z_80E8011E_8CC6_40AA_A1BE_46C0FB529EE2_.wvu.PrintTitles" hidden="1" oldHidden="1">
    <formula>PHS!$2:$2</formula>
    <oldFormula>PHS!$2:$2</oldFormula>
  </rdn>
  <rdn rId="0" localSheetId="3" customView="1" name="Z_80E8011E_8CC6_40AA_A1BE_46C0FB529EE2_.wvu.FilterData" hidden="1" oldHidden="1">
    <formula>Feuil2!$B$1:$C$218</formula>
    <oldFormula>Feuil2!$B$1:$C$218</oldFormula>
  </rdn>
  <rcv guid="{80E8011E-8CC6-40AA-A1BE-46C0FB529EE2}" action="add"/>
</revisions>
</file>

<file path=xl/revisions/revisionLog3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0E8011E-8CC6-40AA-A1BE-46C0FB529EE2}" action="delete"/>
  <rdn rId="0" localSheetId="2" customView="1" name="Z_80E8011E_8CC6_40AA_A1BE_46C0FB529EE2_.wvu.PrintArea" hidden="1" oldHidden="1">
    <formula>PHS!$B$203:$I$226</formula>
    <oldFormula>PHS!$B$203:$I$226</oldFormula>
  </rdn>
  <rdn rId="0" localSheetId="2" customView="1" name="Z_80E8011E_8CC6_40AA_A1BE_46C0FB529EE2_.wvu.PrintTitles" hidden="1" oldHidden="1">
    <formula>PHS!$2:$2</formula>
    <oldFormula>PHS!$2:$2</oldFormula>
  </rdn>
  <rdn rId="0" localSheetId="3" customView="1" name="Z_80E8011E_8CC6_40AA_A1BE_46C0FB529EE2_.wvu.FilterData" hidden="1" oldHidden="1">
    <formula>Feuil2!$B$1:$C$218</formula>
    <oldFormula>Feuil2!$B$1:$C$218</oldFormula>
  </rdn>
  <rcv guid="{80E8011E-8CC6-40AA-A1BE-46C0FB529EE2}" action="add"/>
</revisions>
</file>

<file path=xl/revisions/revisionLog3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1989" start="0" length="0">
    <dxf>
      <font>
        <sz val="18"/>
        <color auto="1"/>
        <name val="Arial"/>
        <family val="2"/>
        <scheme val="none"/>
      </font>
      <alignment horizontal="center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6560" sId="2" odxf="1" dxf="1">
    <nc r="B1989" t="inlineStr">
      <is>
        <t>SEMAINE</t>
      </is>
    </nc>
    <odxf>
      <font>
        <b val="0"/>
        <name val="MS Sans Serif"/>
      </font>
      <fill>
        <patternFill patternType="none">
          <bgColor indexed="65"/>
        </patternFill>
      </fill>
      <alignment horizontal="center" wrapText="0"/>
      <border outline="0">
        <left/>
        <top/>
        <bottom/>
      </border>
    </odxf>
    <ndxf>
      <font>
        <b/>
        <sz val="18"/>
        <name val="Verdana"/>
      </font>
      <fill>
        <patternFill patternType="solid">
          <bgColor theme="0"/>
        </patternFill>
      </fill>
      <alignment horizontal="right" wrapText="1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2" sqref="C1989" start="0" length="0">
    <dxf>
      <font>
        <b/>
        <sz val="18"/>
        <color rgb="FF000000"/>
        <name val="Verdana"/>
        <family val="2"/>
        <scheme val="none"/>
      </font>
      <fill>
        <patternFill patternType="solid">
          <bgColor theme="0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D1989" start="0" length="0">
    <dxf>
      <font>
        <sz val="11"/>
        <color rgb="FF000000"/>
        <name val="Verdana"/>
        <family val="2"/>
        <scheme val="none"/>
      </font>
      <fill>
        <patternFill patternType="solid">
          <bgColor theme="0"/>
        </patternFill>
      </fill>
      <alignment horizontal="center" vertical="center" wrapText="1"/>
      <border outline="0">
        <top style="thin">
          <color indexed="64"/>
        </top>
        <bottom style="thin">
          <color indexed="64"/>
        </bottom>
      </border>
    </dxf>
  </rfmt>
  <rfmt sheetId="2" sqref="E1989" start="0" length="0">
    <dxf>
      <font>
        <sz val="11"/>
        <color rgb="FF000000"/>
        <name val="Verdana"/>
      </font>
      <fill>
        <patternFill patternType="solid">
          <bgColor theme="0"/>
        </patternFill>
      </fill>
      <alignment wrapText="1"/>
      <border outline="0">
        <top style="thin">
          <color indexed="64"/>
        </top>
        <bottom style="thin">
          <color indexed="64"/>
        </bottom>
      </border>
    </dxf>
  </rfmt>
  <rfmt sheetId="2" sqref="F1989" start="0" length="0">
    <dxf>
      <font>
        <sz val="12"/>
        <color indexed="10"/>
        <name val="Calibri"/>
        <scheme val="minor"/>
      </font>
      <numFmt numFmtId="21" formatCode="dd\-mmm"/>
      <fill>
        <patternFill patternType="solid">
          <bgColor theme="0"/>
        </patternFill>
      </fill>
      <alignment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561" sId="2" odxf="1" dxf="1">
    <oc r="G1989">
      <f>IFERROR(IF(ISERROR(SEARCH("dfgg",$B1988)),IF(H1989="",G1988+ROUNDUP(VLOOKUP(D1989,Feuil2!$B$2:$C$252,2,FALSE)*6,0)/6/24,G1988+ROUNDUP(VLOOKUP(D1989,Feuil2!$B$2:$C$252,2,FALSE)*6,0)/6/24+$I$2),G1988+(11/12/24)),"")</f>
    </oc>
    <nc r="G1989"/>
    <odxf>
      <font>
        <b/>
        <sz val="11"/>
        <name val="MS Sans Serif"/>
      </font>
      <numFmt numFmtId="166" formatCode="h&quot; h &quot;mm\ dddd\ dd"/>
      <fill>
        <patternFill patternType="none">
          <bgColor indexed="65"/>
        </patternFill>
      </fill>
      <alignment wrapText="0"/>
      <border outline="0">
        <left style="thin">
          <color indexed="64"/>
        </left>
        <right style="thin">
          <color indexed="64"/>
        </right>
      </border>
    </odxf>
    <ndxf>
      <font>
        <b val="0"/>
        <sz val="12"/>
        <color indexed="10"/>
        <name val="Calibri"/>
        <scheme val="minor"/>
      </font>
      <numFmt numFmtId="21" formatCode="dd\-mmm"/>
      <fill>
        <patternFill patternType="solid">
          <bgColor theme="0"/>
        </patternFill>
      </fill>
      <alignment wrapText="1"/>
      <border outline="0">
        <left/>
        <right/>
      </border>
    </ndxf>
  </rcc>
  <rfmt sheetId="2" sqref="H1989" start="0" length="0">
    <dxf>
      <numFmt numFmtId="21" formatCode="dd\-mmm"/>
      <fill>
        <patternFill patternType="solid">
          <bgColor theme="0"/>
        </patternFill>
      </fill>
      <border outline="0">
        <top style="thin">
          <color indexed="64"/>
        </top>
        <bottom style="thin">
          <color indexed="64"/>
        </bottom>
      </border>
    </dxf>
  </rfmt>
  <rfmt sheetId="2" sqref="I1989" start="0" length="0">
    <dxf>
      <font>
        <b/>
        <sz val="10"/>
        <color auto="1"/>
        <name val="MS Sans Serif"/>
        <family val="2"/>
        <scheme val="none"/>
      </font>
      <numFmt numFmtId="1" formatCode="0"/>
      <fill>
        <patternFill patternType="solid">
          <bgColor theme="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90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1990" start="0" length="0">
    <dxf>
      <font>
        <b/>
        <sz val="12"/>
        <name val="MS Sans Serif"/>
      </font>
      <fill>
        <patternFill patternType="solid">
          <bgColor theme="0"/>
        </patternFill>
      </fill>
      <alignment wrapText="1"/>
      <border outline="0">
        <left style="thin">
          <color indexed="64"/>
        </left>
        <bottom style="thin">
          <color indexed="64"/>
        </bottom>
      </border>
    </dxf>
  </rfmt>
  <rfmt sheetId="2" sqref="C1990" start="0" length="0">
    <dxf>
      <font>
        <b/>
        <sz val="12"/>
        <color auto="1"/>
        <name val="Arial"/>
        <family val="2"/>
        <scheme val="none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cc rId="6562" sId="2" odxf="1" dxf="1">
    <nc r="D1990" t="inlineStr">
      <is>
        <t>LUNDI</t>
      </is>
    </nc>
    <odxf>
      <font>
        <b val="0"/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/>
      <border outline="0">
        <bottom/>
      </border>
    </odxf>
    <ndxf>
      <font>
        <b/>
        <sz val="26"/>
        <color auto="1"/>
        <name val="MS Sans Serif"/>
        <family val="2"/>
        <scheme val="none"/>
      </font>
      <fill>
        <patternFill patternType="solid">
          <bgColor theme="0"/>
        </patternFill>
      </fill>
      <alignment horizontal="center" vertical="center"/>
      <border outline="0">
        <bottom style="thin">
          <color indexed="64"/>
        </bottom>
      </border>
    </ndxf>
  </rcc>
  <rfmt sheetId="2" sqref="E1990" start="0" length="0">
    <dxf>
      <font>
        <sz val="12"/>
        <name val="MS Sans Serif"/>
      </font>
      <fill>
        <patternFill patternType="solid">
          <bgColor theme="0"/>
        </patternFill>
      </fill>
      <border outline="0">
        <bottom style="thin">
          <color indexed="64"/>
        </bottom>
      </border>
    </dxf>
  </rfmt>
  <rfmt sheetId="2" sqref="F1990" start="0" length="0">
    <dxf>
      <font>
        <sz val="12"/>
        <name val="MS Sans Serif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dxf>
  </rfmt>
  <rfmt sheetId="2" sqref="G1990" start="0" length="0">
    <dxf>
      <font>
        <sz val="12"/>
        <name val="MS Sans Serif"/>
      </font>
      <numFmt numFmtId="166" formatCode="h&quot; h &quot;mm\ dddd\ dd"/>
      <fill>
        <patternFill patternType="solid">
          <bgColor indexed="1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H1990" start="0" length="0"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I1990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563" sId="2">
    <nc r="C1989">
      <v>40</v>
    </nc>
  </rcc>
  <rfmt sheetId="2" sqref="C1991" start="0" length="0">
    <dxf>
      <alignment horizontal="general" vertical="bottom"/>
    </dxf>
  </rfmt>
  <rfmt sheetId="2" sqref="C1992" start="0" length="0">
    <dxf>
      <alignment horizontal="general" vertical="bottom"/>
    </dxf>
  </rfmt>
  <rfmt sheetId="2" sqref="C1993" start="0" length="0">
    <dxf>
      <alignment horizontal="general" vertical="bottom"/>
    </dxf>
  </rfmt>
  <rfmt sheetId="2" sqref="C1994" start="0" length="0">
    <dxf>
      <alignment horizontal="general" vertical="bottom"/>
    </dxf>
  </rfmt>
  <rfmt sheetId="2" sqref="C1995" start="0" length="0">
    <dxf>
      <alignment horizontal="general" vertical="bottom"/>
    </dxf>
  </rfmt>
  <rfmt sheetId="2" sqref="C1996" start="0" length="0">
    <dxf>
      <alignment horizontal="general" vertical="bottom"/>
    </dxf>
  </rfmt>
  <rfmt sheetId="2" sqref="C1997" start="0" length="0">
    <dxf>
      <alignment horizontal="general" vertical="bottom"/>
    </dxf>
  </rfmt>
  <rfmt sheetId="2" sqref="C1998" start="0" length="0">
    <dxf>
      <alignment horizontal="general" vertical="bottom"/>
    </dxf>
  </rfmt>
  <rfmt sheetId="2" sqref="C1999" start="0" length="0">
    <dxf>
      <alignment horizontal="general" vertical="bottom"/>
    </dxf>
  </rfmt>
  <rfmt sheetId="2" sqref="C2000" start="0" length="0">
    <dxf>
      <alignment horizontal="general" vertical="bottom"/>
    </dxf>
  </rfmt>
  <rfmt sheetId="2" sqref="C2001" start="0" length="0">
    <dxf>
      <alignment horizontal="general" vertical="bottom"/>
    </dxf>
  </rfmt>
  <rfmt sheetId="2" sqref="C2002" start="0" length="0">
    <dxf>
      <alignment horizontal="general" vertical="bottom"/>
    </dxf>
  </rfmt>
  <rfmt sheetId="2" sqref="C2003" start="0" length="0">
    <dxf>
      <alignment horizontal="general" vertical="bottom"/>
    </dxf>
  </rfmt>
  <rfmt sheetId="2" sqref="C2004" start="0" length="0">
    <dxf>
      <alignment horizontal="general" vertical="bottom"/>
    </dxf>
  </rfmt>
  <rfmt sheetId="2" sqref="C2005" start="0" length="0">
    <dxf>
      <alignment horizontal="general" vertical="bottom"/>
    </dxf>
  </rfmt>
  <rfmt sheetId="2" sqref="C2006" start="0" length="0">
    <dxf>
      <alignment horizontal="general" vertical="bottom"/>
    </dxf>
  </rfmt>
  <rfmt sheetId="2" sqref="C2007" start="0" length="0">
    <dxf>
      <alignment horizontal="general" vertical="bottom"/>
    </dxf>
  </rfmt>
  <rfmt sheetId="2" sqref="C2008" start="0" length="0">
    <dxf>
      <alignment horizontal="general" vertical="bottom"/>
    </dxf>
  </rfmt>
  <rfmt sheetId="2" sqref="C2009" start="0" length="0">
    <dxf>
      <alignment horizontal="general" vertical="bottom"/>
    </dxf>
  </rfmt>
  <rfmt sheetId="2" sqref="C2010" start="0" length="0">
    <dxf>
      <alignment horizontal="general" vertical="bottom"/>
    </dxf>
  </rfmt>
  <rfmt sheetId="2" sqref="C2011" start="0" length="0">
    <dxf>
      <alignment horizontal="general" vertical="bottom"/>
    </dxf>
  </rfmt>
  <rfmt sheetId="2" sqref="C2012" start="0" length="0">
    <dxf>
      <alignment horizontal="general" vertical="bottom"/>
    </dxf>
  </rfmt>
  <rfmt sheetId="2" sqref="D1991" start="0" length="0">
    <dxf/>
  </rfmt>
  <rfmt sheetId="2" sqref="D1992" start="0" length="0">
    <dxf/>
  </rfmt>
  <rfmt sheetId="2" sqref="D1993" start="0" length="0">
    <dxf/>
  </rfmt>
  <rfmt sheetId="2" sqref="D1994" start="0" length="0">
    <dxf/>
  </rfmt>
  <rfmt sheetId="2" sqref="D1995" start="0" length="0">
    <dxf/>
  </rfmt>
  <rfmt sheetId="2" sqref="D1996" start="0" length="0">
    <dxf/>
  </rfmt>
  <rfmt sheetId="2" sqref="D1997" start="0" length="0">
    <dxf>
      <numFmt numFmtId="30" formatCode="@"/>
    </dxf>
  </rfmt>
  <rfmt sheetId="2" sqref="D1998" start="0" length="0">
    <dxf/>
  </rfmt>
  <rfmt sheetId="2" sqref="D1999" start="0" length="0">
    <dxf/>
  </rfmt>
  <rfmt sheetId="2" sqref="D2000" start="0" length="0">
    <dxf/>
  </rfmt>
  <rfmt sheetId="2" sqref="D2001" start="0" length="0">
    <dxf/>
  </rfmt>
  <rfmt sheetId="2" sqref="D2002" start="0" length="0">
    <dxf/>
  </rfmt>
  <rfmt sheetId="2" sqref="D2003" start="0" length="0">
    <dxf>
      <numFmt numFmtId="30" formatCode="@"/>
    </dxf>
  </rfmt>
  <rfmt sheetId="2" sqref="D2004" start="0" length="0">
    <dxf/>
  </rfmt>
  <rfmt sheetId="2" sqref="D2005" start="0" length="0">
    <dxf/>
  </rfmt>
  <rfmt sheetId="2" sqref="D2006" start="0" length="0">
    <dxf/>
  </rfmt>
  <rfmt sheetId="2" sqref="D2007" start="0" length="0">
    <dxf/>
  </rfmt>
  <rfmt sheetId="2" sqref="D2008" start="0" length="0">
    <dxf/>
  </rfmt>
  <rfmt sheetId="2" sqref="D2009" start="0" length="0">
    <dxf>
      <numFmt numFmtId="30" formatCode="@"/>
    </dxf>
  </rfmt>
  <rfmt sheetId="2" sqref="D2010" start="0" length="0">
    <dxf/>
  </rfmt>
  <rfmt sheetId="2" sqref="D2011" start="0" length="0">
    <dxf/>
  </rfmt>
  <rfmt sheetId="2" sqref="D2012" start="0" length="0">
    <dxf/>
  </rfmt>
  <rfmt sheetId="2" sqref="E1991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E1992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E1993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E1994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E1995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E1996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E1997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E1998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E1999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E2000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E2001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E2002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E2003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E2004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E2005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E2006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E2007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E2008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E2009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E2010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E2011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E2012" start="0" length="0">
    <dxf>
      <font>
        <sz val="10"/>
        <color auto="1"/>
        <name val="Arial"/>
        <family val="2"/>
        <scheme val="none"/>
      </font>
      <alignment horizontal="general" vertical="bottom"/>
    </dxf>
  </rfmt>
  <rfmt sheetId="2" sqref="B1991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B1992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B1993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B1994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B1995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B1996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B1997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B1998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B1999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B2000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B2001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B2002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B2003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B2004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B2005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B2006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B2007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B2008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B2009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B2010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B2011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B2012" start="0" length="0">
    <dxf>
      <font>
        <sz val="10"/>
        <color auto="1"/>
        <name val="Arial"/>
        <family val="2"/>
        <scheme val="none"/>
      </font>
      <numFmt numFmtId="30" formatCode="@"/>
      <alignment horizontal="general" vertical="top"/>
    </dxf>
  </rfmt>
  <rfmt sheetId="2" sqref="A1991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564" sId="2" odxf="1" dxf="1">
    <nc r="B1991" t="inlineStr">
      <is>
        <t>SCE Citron C11 FUT /35329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5" sId="2" odxf="1" dxf="1">
    <nc r="C1991">
      <v>3452054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6" sId="2" odxf="1" dxf="1">
    <nc r="D1991">
      <v>22000667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7" sId="2" odxf="1" dxf="1">
    <nc r="E1991">
      <v>900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1991" start="0" length="0">
    <dxf>
      <font>
        <b/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91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91" start="0" length="0">
    <dxf>
      <font>
        <b/>
        <sz val="12"/>
        <color indexed="10"/>
        <name val="Verdana"/>
        <scheme val="minor"/>
      </font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91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91" start="0" length="0">
    <dxf>
      <font>
        <sz val="16"/>
        <color rgb="FFFF0000"/>
        <name val="Arial"/>
        <family val="2"/>
        <scheme val="none"/>
      </font>
      <fill>
        <patternFill patternType="solid">
          <bgColor theme="7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91" start="0" length="0">
    <dxf>
      <font>
        <sz val="16"/>
        <color auto="1"/>
        <name val="Arial"/>
        <family val="2"/>
        <scheme val="none"/>
      </font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91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91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91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991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991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1991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92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568" sId="2" odxf="1" dxf="1">
    <nc r="B1992" t="inlineStr">
      <is>
        <t>SCE Passion C3 PALL/0361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9" sId="2" odxf="1" dxf="1">
    <nc r="C1992">
      <v>3408938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0" sId="2" odxf="1" dxf="1">
    <nc r="D1992">
      <v>22000062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1" sId="2" odxf="1" dxf="1">
    <nc r="E1992">
      <v>1500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1992" start="0" length="0">
    <dxf>
      <font>
        <b/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92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92" start="0" length="0">
    <dxf>
      <font>
        <b/>
        <sz val="12"/>
        <color indexed="10"/>
        <name val="Verdana"/>
        <scheme val="minor"/>
      </font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92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92" start="0" length="0">
    <dxf>
      <font>
        <sz val="16"/>
        <color rgb="FFFF0000"/>
        <name val="Arial"/>
        <family val="2"/>
        <scheme val="none"/>
      </font>
      <fill>
        <patternFill patternType="solid">
          <bgColor theme="7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92" start="0" length="0">
    <dxf>
      <font>
        <sz val="16"/>
        <color auto="1"/>
        <name val="Arial"/>
        <family val="2"/>
        <scheme val="none"/>
      </font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92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92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92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992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992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1992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93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572" sId="2" odxf="1" dxf="1">
    <nc r="B1993" t="inlineStr">
      <is>
        <t>SCE Citron Vert C3 PALL/35489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3" sId="2" odxf="1" dxf="1">
    <nc r="C1993">
      <v>3432521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4" sId="2" odxf="1" dxf="1">
    <nc r="D1993">
      <v>22000494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5" sId="2" odxf="1" dxf="1">
    <nc r="E1993">
      <v>800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1993" start="0" length="0">
    <dxf>
      <font>
        <b/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93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93" start="0" length="0">
    <dxf>
      <font>
        <b/>
        <sz val="12"/>
        <color indexed="10"/>
        <name val="Verdana"/>
        <scheme val="minor"/>
      </font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93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93" start="0" length="0">
    <dxf>
      <font>
        <sz val="16"/>
        <color rgb="FFFF0000"/>
        <name val="Arial"/>
        <family val="2"/>
        <scheme val="none"/>
      </font>
      <fill>
        <patternFill patternType="solid">
          <bgColor theme="7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93" start="0" length="0">
    <dxf>
      <font>
        <sz val="16"/>
        <color auto="1"/>
        <name val="Arial"/>
        <family val="2"/>
        <scheme val="none"/>
      </font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93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93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93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993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993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1993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94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576" sId="2" odxf="1" dxf="1">
    <nc r="B1994" t="inlineStr">
      <is>
        <t>SCE Fraise C3 PALL/35659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7" sId="2" odxf="1" dxf="1">
    <nc r="C1994">
      <v>3486367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8" sId="2" odxf="1" dxf="1">
    <nc r="D1994">
      <v>22000514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9" sId="2" odxf="1" dxf="1">
    <nc r="E1994">
      <v>800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1994" start="0" length="0">
    <dxf>
      <font>
        <b/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94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94" start="0" length="0">
    <dxf>
      <font>
        <b/>
        <sz val="12"/>
        <color indexed="10"/>
        <name val="Verdana"/>
        <scheme val="minor"/>
      </font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94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94" start="0" length="0">
    <dxf>
      <font>
        <sz val="16"/>
        <color rgb="FFFF0000"/>
        <name val="Arial"/>
        <family val="2"/>
        <scheme val="none"/>
      </font>
      <fill>
        <patternFill patternType="solid">
          <bgColor theme="7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94" start="0" length="0">
    <dxf>
      <font>
        <sz val="16"/>
        <color auto="1"/>
        <name val="Arial"/>
        <family val="2"/>
        <scheme val="none"/>
      </font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94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94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94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994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994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1994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95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580" sId="2" odxf="1" dxf="1">
    <nc r="B1995" t="inlineStr">
      <is>
        <t>SCE Fruits Rouges C8 FUT/0355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1" sId="2" odxf="1" dxf="1">
    <nc r="C1995">
      <v>3452043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2" sId="2" odxf="1" dxf="1">
    <nc r="D1995">
      <v>22000370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3" sId="2" odxf="1" dxf="1">
    <nc r="E1995">
      <v>700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1995" start="0" length="0">
    <dxf>
      <font>
        <b/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95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95" start="0" length="0">
    <dxf>
      <font>
        <b/>
        <sz val="12"/>
        <color indexed="10"/>
        <name val="Verdana"/>
        <scheme val="minor"/>
      </font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95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95" start="0" length="0">
    <dxf>
      <font>
        <sz val="16"/>
        <color rgb="FFFF0000"/>
        <name val="Arial"/>
        <family val="2"/>
        <scheme val="none"/>
      </font>
      <fill>
        <patternFill patternType="solid">
          <bgColor theme="7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95" start="0" length="0">
    <dxf>
      <font>
        <sz val="16"/>
        <color auto="1"/>
        <name val="Arial"/>
        <family val="2"/>
        <scheme val="none"/>
      </font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95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95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95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995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995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1995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96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584" sId="2" odxf="1" dxf="1">
    <nc r="B1996" t="inlineStr">
      <is>
        <t>SCE Citron Mering C4 PALL/0337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5" sId="2" odxf="1" dxf="1">
    <nc r="C1996">
      <v>3347280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6" sId="2" odxf="1" dxf="1">
    <nc r="D1996">
      <v>22000047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7" sId="2" odxf="1" dxf="1">
    <nc r="E1996">
      <v>1100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1996" start="0" length="0">
    <dxf>
      <font>
        <b/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96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96" start="0" length="0">
    <dxf>
      <font>
        <b/>
        <sz val="12"/>
        <color indexed="10"/>
        <name val="Verdana"/>
        <scheme val="minor"/>
      </font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96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96" start="0" length="0">
    <dxf>
      <font>
        <sz val="16"/>
        <color rgb="FFFF0000"/>
        <name val="Arial"/>
        <family val="2"/>
        <scheme val="none"/>
      </font>
      <fill>
        <patternFill patternType="solid">
          <bgColor theme="7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96" start="0" length="0">
    <dxf>
      <font>
        <sz val="16"/>
        <color auto="1"/>
        <name val="Arial"/>
        <family val="2"/>
        <scheme val="none"/>
      </font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96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96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96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996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996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1996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97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997" start="0" length="0">
    <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C1997" start="0" length="0">
    <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1997" start="0" length="0">
    <dxf>
      <font>
        <sz val="12"/>
        <color rgb="FF000000"/>
        <name val="Verdana"/>
        <family val="2"/>
        <scheme val="none"/>
      </font>
      <numFmt numFmtId="0" formatCode="General"/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1997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1997" start="0" length="0">
    <dxf>
      <font>
        <b/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97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97" start="0" length="0">
    <dxf>
      <font>
        <b/>
        <sz val="12"/>
        <color indexed="10"/>
        <name val="Verdana"/>
        <scheme val="minor"/>
      </font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97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97" start="0" length="0">
    <dxf>
      <font>
        <sz val="16"/>
        <color rgb="FFFF0000"/>
        <name val="Arial"/>
        <family val="2"/>
        <scheme val="none"/>
      </font>
      <fill>
        <patternFill patternType="solid">
          <bgColor theme="7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97" start="0" length="0">
    <dxf>
      <font>
        <sz val="16"/>
        <color auto="1"/>
        <name val="Arial"/>
        <family val="2"/>
        <scheme val="none"/>
      </font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97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97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97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997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997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1997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98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588" sId="2" odxf="1" dxf="1">
    <nc r="B1998" t="inlineStr">
      <is>
        <t>SCE Car Riz Lait C16 PALL/0330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9" sId="2" odxf="1" dxf="1">
    <nc r="C1998">
      <v>3452039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0" sId="2" odxf="1" dxf="1">
    <nc r="D1998">
      <v>22000110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1" sId="2" odxf="1" dxf="1">
    <nc r="E1998">
      <v>1100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1998" start="0" length="0">
    <dxf>
      <font>
        <b/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98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98" start="0" length="0">
    <dxf>
      <font>
        <b/>
        <sz val="12"/>
        <color indexed="10"/>
        <name val="Verdana"/>
        <scheme val="minor"/>
      </font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98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98" start="0" length="0">
    <dxf>
      <font>
        <sz val="16"/>
        <color rgb="FFFF0000"/>
        <name val="Arial"/>
        <family val="2"/>
        <scheme val="none"/>
      </font>
      <fill>
        <patternFill patternType="solid">
          <bgColor theme="7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98" start="0" length="0">
    <dxf>
      <font>
        <sz val="16"/>
        <color auto="1"/>
        <name val="Arial"/>
        <family val="2"/>
        <scheme val="none"/>
      </font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98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98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98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998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998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1998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999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592" sId="2" odxf="1" dxf="1">
    <nc r="B1999" t="inlineStr">
      <is>
        <t>SCE Car Riz Lait C16 PALL/0330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3" sId="2" odxf="1" dxf="1">
    <nc r="C1999">
      <v>3452040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4" sId="2" odxf="1" dxf="1">
    <nc r="D1999">
      <v>22000110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5" sId="2" odxf="1" dxf="1">
    <nc r="E1999">
      <v>1100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1999" start="0" length="0">
    <dxf>
      <font>
        <b/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99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99" start="0" length="0">
    <dxf>
      <font>
        <b/>
        <sz val="12"/>
        <color indexed="10"/>
        <name val="Verdana"/>
        <scheme val="minor"/>
      </font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99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99" start="0" length="0">
    <dxf>
      <font>
        <sz val="16"/>
        <color rgb="FFFF0000"/>
        <name val="Arial"/>
        <family val="2"/>
        <scheme val="none"/>
      </font>
      <fill>
        <patternFill patternType="solid">
          <bgColor theme="7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99" start="0" length="0">
    <dxf>
      <font>
        <sz val="16"/>
        <color auto="1"/>
        <name val="Arial"/>
        <family val="2"/>
        <scheme val="none"/>
      </font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99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99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99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999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999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1999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2000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596" sId="2" odxf="1" dxf="1">
    <nc r="B2000" t="inlineStr">
      <is>
        <t>SCE Caramel BS C10 PALL/36043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7" sId="2" odxf="1" dxf="1">
    <nc r="C2000">
      <v>3471547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8" sId="2" odxf="1" dxf="1">
    <nc r="D2000">
      <v>22000547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9" sId="2" odxf="1" dxf="1">
    <nc r="E2000">
      <v>1600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2000" start="0" length="0">
    <dxf>
      <font>
        <b/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2000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2000" start="0" length="0">
    <dxf>
      <font>
        <b/>
        <sz val="12"/>
        <color indexed="10"/>
        <name val="Verdana"/>
        <scheme val="minor"/>
      </font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2000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2000" start="0" length="0">
    <dxf>
      <font>
        <sz val="16"/>
        <color rgb="FFFF0000"/>
        <name val="Arial"/>
        <family val="2"/>
        <scheme val="none"/>
      </font>
      <fill>
        <patternFill patternType="solid">
          <bgColor theme="7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2000" start="0" length="0">
    <dxf>
      <font>
        <sz val="16"/>
        <color auto="1"/>
        <name val="Arial"/>
        <family val="2"/>
        <scheme val="none"/>
      </font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2000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2000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2000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2000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2000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2000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2001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600" sId="2" odxf="1" dxf="1">
    <nc r="B2001" t="inlineStr">
      <is>
        <t>SCE Caramel BS C10 PALL/36043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1" sId="2" odxf="1" dxf="1">
    <nc r="C2001">
      <v>3471548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2" sId="2" odxf="1" dxf="1">
    <nc r="D2001">
      <v>22000547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3" sId="2" odxf="1" dxf="1">
    <nc r="E2001">
      <v>1164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2001" start="0" length="0">
    <dxf>
      <font>
        <b/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2001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2001" start="0" length="0">
    <dxf>
      <font>
        <b/>
        <sz val="12"/>
        <color indexed="10"/>
        <name val="Verdana"/>
        <scheme val="minor"/>
      </font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2001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2001" start="0" length="0">
    <dxf>
      <font>
        <sz val="16"/>
        <color rgb="FFFF0000"/>
        <name val="Arial"/>
        <family val="2"/>
        <scheme val="none"/>
      </font>
      <fill>
        <patternFill patternType="solid">
          <bgColor theme="7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2001" start="0" length="0">
    <dxf>
      <font>
        <sz val="16"/>
        <color auto="1"/>
        <name val="Arial"/>
        <family val="2"/>
        <scheme val="none"/>
      </font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2001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2001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2001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2001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2001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2001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2002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604" sId="2" odxf="1" dxf="1">
    <nc r="B2002" t="inlineStr">
      <is>
        <t>SCE Caramel Lait C9 FUT/0316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5" sId="2" odxf="1" dxf="1">
    <nc r="C2002">
      <v>3486375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6" sId="2" odxf="1" dxf="1">
    <nc r="D2002">
      <v>22000142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7" sId="2" odxf="1" dxf="1">
    <nc r="E2002">
      <v>1000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2002" start="0" length="0">
    <dxf>
      <font>
        <b/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2002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2002" start="0" length="0">
    <dxf>
      <font>
        <b/>
        <sz val="12"/>
        <color indexed="10"/>
        <name val="Verdana"/>
        <scheme val="minor"/>
      </font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2002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2002" start="0" length="0">
    <dxf>
      <font>
        <sz val="16"/>
        <color rgb="FFFF0000"/>
        <name val="Arial"/>
        <family val="2"/>
        <scheme val="none"/>
      </font>
      <fill>
        <patternFill patternType="solid">
          <bgColor theme="7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2002" start="0" length="0">
    <dxf>
      <font>
        <sz val="16"/>
        <color auto="1"/>
        <name val="Arial"/>
        <family val="2"/>
        <scheme val="none"/>
      </font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2002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2002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2002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2002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2002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2002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2003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2003" start="0" length="0">
    <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C2003" start="0" length="0">
    <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2003" start="0" length="0">
    <dxf>
      <font>
        <sz val="12"/>
        <color rgb="FF000000"/>
        <name val="Verdana"/>
        <family val="2"/>
        <scheme val="none"/>
      </font>
      <numFmt numFmtId="0" formatCode="General"/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2003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2003" start="0" length="0">
    <dxf>
      <font>
        <b/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2003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2003" start="0" length="0">
    <dxf>
      <font>
        <b/>
        <sz val="12"/>
        <color indexed="10"/>
        <name val="Verdana"/>
        <scheme val="minor"/>
      </font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2003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2003" start="0" length="0">
    <dxf>
      <font>
        <sz val="16"/>
        <color rgb="FFFF0000"/>
        <name val="Arial"/>
        <family val="2"/>
        <scheme val="none"/>
      </font>
      <fill>
        <patternFill patternType="solid">
          <bgColor theme="7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2003" start="0" length="0">
    <dxf>
      <font>
        <sz val="16"/>
        <color auto="1"/>
        <name val="Arial"/>
        <family val="2"/>
        <scheme val="none"/>
      </font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2003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2003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2003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2003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2003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2003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2004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608" sId="2" odxf="1" dxf="1">
    <nc r="B2004" t="inlineStr">
      <is>
        <t>SCE Daim C10 FUT /35273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9" sId="2" odxf="1" dxf="1">
    <nc r="C2004">
      <v>3486353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0" sId="2" odxf="1" dxf="1">
    <nc r="D2004">
      <v>22000472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1" sId="2" odxf="1" dxf="1">
    <nc r="E2004">
      <v>1349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2004" start="0" length="0">
    <dxf>
      <font>
        <b/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2004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2004" start="0" length="0">
    <dxf>
      <font>
        <b/>
        <sz val="12"/>
        <color indexed="10"/>
        <name val="Verdana"/>
        <scheme val="minor"/>
      </font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2004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2004" start="0" length="0">
    <dxf>
      <font>
        <sz val="16"/>
        <color rgb="FFFF0000"/>
        <name val="Arial"/>
        <family val="2"/>
        <scheme val="none"/>
      </font>
      <fill>
        <patternFill patternType="solid">
          <bgColor theme="7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2004" start="0" length="0">
    <dxf>
      <font>
        <sz val="16"/>
        <color auto="1"/>
        <name val="Arial"/>
        <family val="2"/>
        <scheme val="none"/>
      </font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2004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2004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2004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2004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2004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2004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2005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612" sId="2" odxf="1" dxf="1">
    <nc r="B2005" t="inlineStr">
      <is>
        <t>SCE Choc-Noisette C3 PALL/0336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3" sId="2" odxf="1" dxf="1">
    <nc r="C2005">
      <v>3486371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4" sId="2" odxf="1" dxf="1">
    <nc r="D2005">
      <v>22000060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5" sId="2" odxf="1" dxf="1">
    <nc r="E2005">
      <v>1000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2005" start="0" length="0">
    <dxf>
      <font>
        <b/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2005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2005" start="0" length="0">
    <dxf>
      <font>
        <b/>
        <sz val="12"/>
        <color indexed="10"/>
        <name val="Verdana"/>
        <scheme val="minor"/>
      </font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2005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2005" start="0" length="0">
    <dxf>
      <font>
        <sz val="16"/>
        <color rgb="FFFF0000"/>
        <name val="Arial"/>
        <family val="2"/>
        <scheme val="none"/>
      </font>
      <fill>
        <patternFill patternType="solid">
          <bgColor theme="7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2005" start="0" length="0">
    <dxf>
      <font>
        <sz val="16"/>
        <color auto="1"/>
        <name val="Arial"/>
        <family val="2"/>
        <scheme val="none"/>
      </font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2005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2005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2005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2005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2005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2005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2006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616" sId="2" odxf="1" dxf="1">
    <nc r="B2006" t="inlineStr">
      <is>
        <t>SCE Choc-Noisette C3 PALL/0336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7" sId="2" odxf="1" dxf="1">
    <nc r="C2006">
      <v>3486372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8" sId="2" odxf="1" dxf="1">
    <nc r="D2006">
      <v>22000060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9" sId="2" odxf="1" dxf="1">
    <nc r="E2006">
      <v>1000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2006" start="0" length="0">
    <dxf>
      <font>
        <b/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2006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2006" start="0" length="0">
    <dxf>
      <font>
        <b/>
        <sz val="12"/>
        <color indexed="10"/>
        <name val="Verdana"/>
        <scheme val="minor"/>
      </font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2006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2006" start="0" length="0">
    <dxf>
      <font>
        <sz val="16"/>
        <color rgb="FFFF0000"/>
        <name val="Arial"/>
        <family val="2"/>
        <scheme val="none"/>
      </font>
      <fill>
        <patternFill patternType="solid">
          <bgColor theme="7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2006" start="0" length="0">
    <dxf>
      <font>
        <sz val="16"/>
        <color auto="1"/>
        <name val="Arial"/>
        <family val="2"/>
        <scheme val="none"/>
      </font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2006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2006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2006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2006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2006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2006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2007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620" sId="2" odxf="1" dxf="1">
    <nc r="B2007" t="inlineStr">
      <is>
        <t>SCE Cacao Maigr C10 PALL/34963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1" sId="2" odxf="1" dxf="1">
    <nc r="C2007">
      <v>3452046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2" sId="2" odxf="1" dxf="1">
    <nc r="D2007">
      <v>22000474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3" sId="2" odxf="1" dxf="1">
    <nc r="E2007">
      <v>1600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2007" start="0" length="0">
    <dxf>
      <font>
        <b/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2007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2007" start="0" length="0">
    <dxf>
      <font>
        <b/>
        <sz val="12"/>
        <color indexed="10"/>
        <name val="Verdana"/>
        <scheme val="minor"/>
      </font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2007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2007" start="0" length="0">
    <dxf>
      <font>
        <sz val="16"/>
        <color rgb="FFFF0000"/>
        <name val="Arial"/>
        <family val="2"/>
        <scheme val="none"/>
      </font>
      <fill>
        <patternFill patternType="solid">
          <bgColor theme="7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2007" start="0" length="0">
    <dxf>
      <font>
        <sz val="16"/>
        <color auto="1"/>
        <name val="Arial"/>
        <family val="2"/>
        <scheme val="none"/>
      </font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2007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2007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2007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2007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2007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2007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2008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624" sId="2" odxf="1" dxf="1">
    <nc r="B2008" t="inlineStr">
      <is>
        <t>SCE Cacao Maigr C10 PALL/34963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5" sId="2" odxf="1" dxf="1">
    <nc r="C2008">
      <v>3452047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6" sId="2" odxf="1" dxf="1">
    <nc r="D2008">
      <v>22000474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7" sId="2" odxf="1" dxf="1">
    <nc r="E2008">
      <v>1600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2008" start="0" length="0">
    <dxf>
      <font>
        <b/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2008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2008" start="0" length="0">
    <dxf>
      <font>
        <b/>
        <sz val="12"/>
        <color indexed="10"/>
        <name val="Verdana"/>
        <scheme val="minor"/>
      </font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2008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2008" start="0" length="0">
    <dxf>
      <font>
        <sz val="16"/>
        <color rgb="FFFF0000"/>
        <name val="Arial"/>
        <family val="2"/>
        <scheme val="none"/>
      </font>
      <fill>
        <patternFill patternType="solid">
          <bgColor theme="7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2008" start="0" length="0">
    <dxf>
      <font>
        <sz val="16"/>
        <color auto="1"/>
        <name val="Arial"/>
        <family val="2"/>
        <scheme val="none"/>
      </font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2008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2008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2008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2008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2008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2008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2009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2009" start="0" length="0">
    <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C2009" start="0" length="0">
    <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2009" start="0" length="0">
    <dxf>
      <font>
        <sz val="12"/>
        <color rgb="FF000000"/>
        <name val="Verdana"/>
        <family val="2"/>
        <scheme val="none"/>
      </font>
      <numFmt numFmtId="0" formatCode="General"/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2009" start="0" length="0">
    <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2009" start="0" length="0">
    <dxf>
      <font>
        <b/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2009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2009" start="0" length="0">
    <dxf>
      <font>
        <b/>
        <sz val="12"/>
        <color indexed="10"/>
        <name val="Verdana"/>
        <scheme val="minor"/>
      </font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2009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2009" start="0" length="0">
    <dxf>
      <font>
        <sz val="16"/>
        <color rgb="FFFF0000"/>
        <name val="Arial"/>
        <family val="2"/>
        <scheme val="none"/>
      </font>
      <fill>
        <patternFill patternType="solid">
          <bgColor theme="7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2009" start="0" length="0">
    <dxf>
      <font>
        <sz val="16"/>
        <color auto="1"/>
        <name val="Arial"/>
        <family val="2"/>
        <scheme val="none"/>
      </font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2009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2009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2009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2009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2009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2009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2010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628" sId="2" odxf="1" dxf="1">
    <nc r="B2010" t="inlineStr">
      <is>
        <t>SCE Cacao Maigr C10 PALL/34963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9" sId="2" odxf="1" dxf="1">
    <nc r="C2010">
      <v>3452048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0" sId="2" odxf="1" dxf="1">
    <nc r="D2010">
      <v>22000474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1" sId="2" odxf="1" dxf="1">
    <nc r="E2010">
      <v>1600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2010" start="0" length="0">
    <dxf>
      <font>
        <b/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2010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2010" start="0" length="0">
    <dxf>
      <font>
        <b/>
        <sz val="12"/>
        <color indexed="10"/>
        <name val="Verdana"/>
        <scheme val="minor"/>
      </font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2010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2010" start="0" length="0">
    <dxf>
      <font>
        <sz val="16"/>
        <color rgb="FFFF0000"/>
        <name val="Arial"/>
        <family val="2"/>
        <scheme val="none"/>
      </font>
      <fill>
        <patternFill patternType="solid">
          <bgColor theme="7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2010" start="0" length="0">
    <dxf>
      <font>
        <sz val="16"/>
        <color auto="1"/>
        <name val="Arial"/>
        <family val="2"/>
        <scheme val="none"/>
      </font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2010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2010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2010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2010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2010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2010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2011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632" sId="2" odxf="1" dxf="1">
    <nc r="B2011" t="inlineStr">
      <is>
        <t>Enrob Buche Mang-Passion PALL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3" sId="2" odxf="1" dxf="1">
    <nc r="C2011">
      <v>3387722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4" sId="2" odxf="1" dxf="1">
    <nc r="D2011">
      <v>22000685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5" sId="2" odxf="1" dxf="1">
    <nc r="E2011">
      <v>1600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2011" start="0" length="0">
    <dxf>
      <font>
        <b/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2011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2011" start="0" length="0">
    <dxf>
      <font>
        <b/>
        <sz val="12"/>
        <color indexed="10"/>
        <name val="Verdana"/>
        <scheme val="minor"/>
      </font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2011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2011" start="0" length="0">
    <dxf>
      <font>
        <sz val="16"/>
        <color rgb="FFFF0000"/>
        <name val="Arial"/>
        <family val="2"/>
        <scheme val="none"/>
      </font>
      <fill>
        <patternFill patternType="solid">
          <bgColor theme="7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2011" start="0" length="0">
    <dxf>
      <font>
        <sz val="16"/>
        <color auto="1"/>
        <name val="Arial"/>
        <family val="2"/>
        <scheme val="none"/>
      </font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2011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2011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2011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2011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2011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2011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2012" start="0" length="0">
    <dxf>
      <font>
        <b/>
        <sz val="8"/>
        <color auto="1"/>
        <name val="Arial"/>
        <family val="2"/>
        <scheme val="none"/>
      </font>
      <fill>
        <patternFill patternType="solid">
          <bgColor rgb="FFFFFFCC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636" sId="2" odxf="1" dxf="1">
    <nc r="B2012" t="inlineStr">
      <is>
        <t>Enrob Buche Mang-Passion PALL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7" sId="2" odxf="1" dxf="1">
    <nc r="C2012">
      <v>3387724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8" sId="2" odxf="1" dxf="1">
    <nc r="D2012">
      <v>22000685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9" sId="2" odxf="1" dxf="1">
    <nc r="E2012">
      <v>1600</v>
    </nc>
    <ndxf>
      <font>
        <sz val="12"/>
        <color rgb="FF000000"/>
        <name val="Verdana"/>
        <family val="2"/>
        <scheme val="none"/>
      </font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2012" start="0" length="0">
    <dxf>
      <font>
        <b/>
        <sz val="12"/>
        <color indexed="10"/>
        <name val="Calibri"/>
        <scheme val="minor"/>
      </font>
      <numFmt numFmtId="21" formatCode="dd\-mmm"/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2012" start="0" length="0">
    <dxf>
      <font>
        <b/>
        <sz val="11"/>
        <name val="MS Sans Serif"/>
      </font>
      <numFmt numFmtId="166" formatCode="h&quot; h &quot;mm\ dddd\ dd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2012" start="0" length="0">
    <dxf>
      <font>
        <b/>
        <sz val="12"/>
        <color indexed="10"/>
        <name val="Verdana"/>
        <scheme val="minor"/>
      </font>
      <numFmt numFmtId="21" formatCode="dd\-mm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2012" start="0" length="0">
    <dxf>
      <font>
        <b/>
        <sz val="12"/>
        <color auto="1"/>
        <name val="MS Sans Serif"/>
        <family val="2"/>
        <scheme val="none"/>
      </font>
      <numFmt numFmtId="1" formatCode="0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2012" start="0" length="0">
    <dxf>
      <font>
        <sz val="16"/>
        <color rgb="FFFF0000"/>
        <name val="Arial"/>
        <family val="2"/>
        <scheme val="none"/>
      </font>
      <fill>
        <patternFill patternType="solid">
          <bgColor theme="7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2012" start="0" length="0">
    <dxf>
      <font>
        <sz val="16"/>
        <color auto="1"/>
        <name val="Arial"/>
        <family val="2"/>
        <scheme val="none"/>
      </font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2012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2012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2012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2012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2012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2012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6640" sId="2" ref="A1997:XFD1997" action="deleteRow">
    <rfmt sheetId="2" xfDxf="1" sqref="A1997:XFD1997" start="0" length="0">
      <dxf>
        <alignment horizontal="center" vertical="center"/>
      </dxf>
    </rfmt>
    <rfmt sheetId="2" sqref="A199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997" start="0" length="0">
      <dxf>
        <font>
          <sz val="12"/>
          <color auto="1"/>
          <name val="Verdana"/>
          <family val="2"/>
          <scheme val="none"/>
        </font>
        <numFmt numFmtId="30" formatCode="@"/>
        <alignment horizontal="general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997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theme="7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1997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1997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997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997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997" start="0" length="0">
      <dxf>
        <font>
          <b/>
          <sz val="12"/>
          <color indexed="10"/>
          <name val="Verdana"/>
          <family val="2"/>
          <scheme val="none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97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97" start="0" length="0">
      <dxf>
        <numFmt numFmtId="167" formatCode="dd\.mm\.yyyy;@"/>
      </dxf>
    </rfmt>
    <rfmt sheetId="2" sqref="N1997" start="0" length="0">
      <dxf>
        <font>
          <sz val="16"/>
          <color rgb="FFFF0000"/>
          <name val="Arial"/>
          <family val="2"/>
          <scheme val="none"/>
        </font>
        <fill>
          <patternFill patternType="solid">
            <bgColor theme="7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O1997" start="0" length="0">
      <dxf>
        <font>
          <sz val="16"/>
          <color auto="1"/>
          <name val="Arial"/>
          <family val="2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1997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1997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1997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S1997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997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U1997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641" sId="2" ref="A2002:XFD2002" action="deleteRow">
    <rfmt sheetId="2" xfDxf="1" sqref="A2002:XFD2002" start="0" length="0">
      <dxf>
        <alignment horizontal="center" vertical="center"/>
      </dxf>
    </rfmt>
    <rfmt sheetId="2" sqref="A2002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2002" start="0" length="0">
      <dxf>
        <font>
          <sz val="12"/>
          <color auto="1"/>
          <name val="Verdana"/>
          <family val="2"/>
          <scheme val="none"/>
        </font>
        <numFmt numFmtId="30" formatCode="@"/>
        <alignment horizontal="general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2002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theme="7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2002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2002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2002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2002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2002" start="0" length="0">
      <dxf>
        <font>
          <b/>
          <sz val="12"/>
          <color indexed="10"/>
          <name val="Verdana"/>
          <family val="2"/>
          <scheme val="none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2002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2002" start="0" length="0">
      <dxf>
        <numFmt numFmtId="167" formatCode="dd\.mm\.yyyy;@"/>
      </dxf>
    </rfmt>
    <rfmt sheetId="2" sqref="N2002" start="0" length="0">
      <dxf>
        <font>
          <sz val="16"/>
          <color rgb="FFFF0000"/>
          <name val="Arial"/>
          <family val="2"/>
          <scheme val="none"/>
        </font>
        <fill>
          <patternFill patternType="solid">
            <bgColor theme="7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O2002" start="0" length="0">
      <dxf>
        <font>
          <sz val="16"/>
          <color auto="1"/>
          <name val="Arial"/>
          <family val="2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2002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2002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2002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S2002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2002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U2002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642" sId="2" ref="A2007:XFD2007" action="deleteRow">
    <rfmt sheetId="2" xfDxf="1" sqref="A2007:XFD2007" start="0" length="0">
      <dxf>
        <alignment horizontal="center" vertical="center"/>
      </dxf>
    </rfmt>
    <rfmt sheetId="2" sqref="A2007" start="0" length="0">
      <dxf>
        <font>
          <b/>
          <sz val="8"/>
          <color auto="1"/>
          <name val="Arial"/>
          <family val="2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2007" start="0" length="0">
      <dxf>
        <font>
          <sz val="12"/>
          <color auto="1"/>
          <name val="Verdana"/>
          <family val="2"/>
          <scheme val="none"/>
        </font>
        <numFmt numFmtId="30" formatCode="@"/>
        <alignment horizontal="general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2007" start="0" length="0">
      <dxf>
        <font>
          <sz val="12"/>
          <color auto="1"/>
          <name val="Verdana"/>
          <family val="2"/>
          <scheme val="none"/>
        </font>
        <fill>
          <patternFill patternType="solid">
            <bgColor theme="7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2007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2007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rgb="FFFFFFFF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2007" start="0" length="0">
      <dxf>
        <font>
          <b/>
          <sz val="12"/>
          <color indexed="10"/>
          <name val="Calibri"/>
          <family val="2"/>
          <scheme val="minor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2007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2007" start="0" length="0">
      <dxf>
        <font>
          <b/>
          <sz val="12"/>
          <color indexed="10"/>
          <name val="Verdana"/>
          <family val="2"/>
          <scheme val="none"/>
        </font>
        <numFmt numFmtId="21" formatCode="dd\-mmm"/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2007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2007" start="0" length="0">
      <dxf>
        <numFmt numFmtId="167" formatCode="dd\.mm\.yyyy;@"/>
      </dxf>
    </rfmt>
    <rfmt sheetId="2" sqref="N2007" start="0" length="0">
      <dxf>
        <font>
          <sz val="16"/>
          <color rgb="FFFF0000"/>
          <name val="Arial"/>
          <family val="2"/>
          <scheme val="none"/>
        </font>
        <fill>
          <patternFill patternType="solid">
            <bgColor theme="7" tint="0.59999389629810485"/>
          </patternFill>
        </fill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O2007" start="0" length="0">
      <dxf>
        <font>
          <sz val="16"/>
          <color auto="1"/>
          <name val="Arial"/>
          <family val="2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2007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2007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2007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S2007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2007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U2007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643" sId="2" ref="A1991:XFD1991" action="insertRow"/>
  <rfmt sheetId="2" sqref="A1991" start="0" length="0">
    <dxf>
      <border outline="0">
        <top style="thin">
          <color indexed="64"/>
        </top>
      </border>
    </dxf>
  </rfmt>
  <rfmt sheetId="2" sqref="B1991" start="0" length="0">
    <dxf>
      <font>
        <sz val="12"/>
        <color rgb="FFFF0000"/>
        <name val="MS Sans Serif"/>
      </font>
      <fill>
        <patternFill>
          <bgColor theme="4" tint="0.59999389629810485"/>
        </patternFill>
      </fill>
      <border outline="0">
        <right style="thin">
          <color indexed="64"/>
        </right>
        <top style="thin">
          <color indexed="64"/>
        </top>
      </border>
    </dxf>
  </rfmt>
  <rfmt sheetId="2" sqref="C1991" start="0" length="0">
    <dxf>
      <font>
        <b val="0"/>
        <sz val="12"/>
        <color rgb="FF000000"/>
        <name val="Verdana"/>
      </font>
      <fill>
        <patternFill>
          <bgColor theme="4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rfmt>
  <rcc rId="6644" sId="2" odxf="1" dxf="1">
    <nc r="D1991" t="inlineStr">
      <is>
        <t>PREPA</t>
      </is>
    </nc>
    <odxf>
      <font>
        <sz val="26"/>
        <name val="MS Sans Serif"/>
      </font>
      <fill>
        <patternFill>
          <bgColor theme="0"/>
        </patternFill>
      </fill>
      <alignment wrapText="0"/>
      <border outline="0">
        <left/>
        <right/>
        <top/>
      </border>
    </odxf>
    <ndxf>
      <font>
        <sz val="12"/>
        <color rgb="FFFF0000"/>
        <name val="Verdana"/>
      </font>
      <fill>
        <patternFill>
          <bgColor theme="4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fmt sheetId="2" sqref="E1991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rfmt>
  <rfmt sheetId="2" sqref="F1991" start="0" length="0">
    <dxf>
      <font>
        <sz val="12"/>
        <color indexed="10"/>
        <name val="Calibri"/>
        <scheme val="minor"/>
      </font>
      <numFmt numFmtId="21" formatCode="dd\-mmm"/>
      <fill>
        <patternFill>
          <bgColor theme="4" tint="0.59999389629810485"/>
        </patternFill>
      </fill>
      <alignment wrapText="1"/>
      <border outline="0">
        <left style="thin">
          <color indexed="64"/>
        </left>
        <top style="thin">
          <color indexed="64"/>
        </top>
      </border>
    </dxf>
  </rfmt>
  <rcc rId="6645" sId="2" odxf="1" dxf="1">
    <nc r="G1991">
      <f>IFERROR(IF(ISERROR(SEARCH("dfgg",$B1990)),IF(H1991="",G1990+ROUNDUP(VLOOKUP(D1991,Feuil2!$B$2:$C$252,2,FALSE)*6,0)/6/24,G1990+ROUNDUP(VLOOKUP(D1991,Feuil2!$B$2:$C$252,2,FALSE)*6,0)/6/24+$I$2),G1990+(11/12/24)),"")</f>
    </nc>
    <odxf>
      <font>
        <b val="0"/>
        <sz val="12"/>
        <name val="MS Sans Serif"/>
      </font>
      <fill>
        <patternFill patternType="solid">
          <bgColor indexed="13"/>
        </patternFill>
      </fill>
      <border outline="0">
        <top/>
      </border>
    </odxf>
    <ndxf>
      <font>
        <b/>
        <sz val="11"/>
        <name val="MS Sans Serif"/>
      </font>
      <fill>
        <patternFill patternType="none">
          <bgColor indexed="65"/>
        </patternFill>
      </fill>
      <border outline="0">
        <top style="thin">
          <color indexed="64"/>
        </top>
      </border>
    </ndxf>
  </rcc>
  <rfmt sheetId="2" sqref="H1991" start="0" length="0">
    <dxf>
      <border outline="0">
        <top style="thin">
          <color indexed="64"/>
        </top>
      </border>
    </dxf>
  </rfmt>
  <rfmt sheetId="2" sqref="N1991" start="0" length="0">
    <dxf>
      <fill>
        <patternFill patternType="solid">
          <bgColor theme="0" tint="-0.3499862666707357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91" start="0" length="0">
    <dxf>
      <fill>
        <patternFill patternType="solid">
          <bgColor theme="0" tint="-0.3499862666707357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91" start="0" length="0">
    <dxf>
      <fill>
        <patternFill patternType="solid">
          <bgColor theme="0" tint="-0.3499862666707357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91" start="0" length="0">
    <dxf>
      <fill>
        <patternFill patternType="solid">
          <bgColor theme="0" tint="-0.3499862666707357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91" start="0" length="0">
    <dxf>
      <fill>
        <patternFill patternType="solid">
          <bgColor theme="0" tint="-0.3499862666707357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991" start="0" length="0">
    <dxf>
      <fill>
        <patternFill patternType="solid">
          <bgColor theme="0" tint="-0.3499862666707357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991" start="0" length="0">
    <dxf>
      <fill>
        <patternFill patternType="solid">
          <bgColor theme="0" tint="-0.3499862666707357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1991" start="0" length="0">
    <dxf>
      <fill>
        <patternFill patternType="solid">
          <bgColor theme="0" tint="-0.3499862666707357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646" sId="2" numFmtId="23">
    <nc r="G1990">
      <v>43738.291666666664</v>
    </nc>
  </rcc>
  <rcc rId="6647" sId="2">
    <nc r="G1992">
      <f>IFERROR(IF(ISERROR(SEARCH("dfgg",$B1991)),IF(H1992="",G1991+ROUNDUP(VLOOKUP(D1992,Feuil2!$B$2:$C$252,2,FALSE)*6,0)/6/24,G1991+ROUNDUP(VLOOKUP(D1992,Feuil2!$B$2:$C$252,2,FALSE)*6,0)/6/24+$I$2),G1991+(11/12/24)),"")</f>
    </nc>
  </rcc>
  <rcc rId="6648" sId="2">
    <nc r="G1993">
      <f>IFERROR(IF(ISERROR(SEARCH("dfgg",$B1992)),IF(H1993="",G1992+ROUNDUP(VLOOKUP(D1993,Feuil2!$B$2:$C$252,2,FALSE)*6,0)/6/24,G1992+ROUNDUP(VLOOKUP(D1993,Feuil2!$B$2:$C$252,2,FALSE)*6,0)/6/24+$I$2),G1992+(11/12/24)),"")</f>
    </nc>
  </rcc>
  <rcc rId="6649" sId="2">
    <nc r="G1994">
      <f>IFERROR(IF(ISERROR(SEARCH("dfgg",$B1993)),IF(H1994="",G1993+ROUNDUP(VLOOKUP(D1994,Feuil2!$B$2:$C$252,2,FALSE)*6,0)/6/24,G1993+ROUNDUP(VLOOKUP(D1994,Feuil2!$B$2:$C$252,2,FALSE)*6,0)/6/24+$I$2),G1993+(11/12/24)),"")</f>
    </nc>
  </rcc>
  <rcc rId="6650" sId="2">
    <nc r="G1995">
      <f>IFERROR(IF(ISERROR(SEARCH("dfgg",$B1994)),IF(H1995="",G1994+ROUNDUP(VLOOKUP(D1995,Feuil2!$B$2:$C$252,2,FALSE)*6,0)/6/24,G1994+ROUNDUP(VLOOKUP(D1995,Feuil2!$B$2:$C$252,2,FALSE)*6,0)/6/24+$I$2),G1994+(11/12/24)),"")</f>
    </nc>
  </rcc>
  <rcc rId="6651" sId="2">
    <nc r="G1996">
      <f>IFERROR(IF(ISERROR(SEARCH("dfgg",$B1995)),IF(H1996="",G1995+ROUNDUP(VLOOKUP(D1996,Feuil2!$B$2:$C$252,2,FALSE)*6,0)/6/24,G1995+ROUNDUP(VLOOKUP(D1996,Feuil2!$B$2:$C$252,2,FALSE)*6,0)/6/24+$I$2),G1995+(11/12/24)),"")</f>
    </nc>
  </rcc>
  <rcc rId="6652" sId="2">
    <nc r="G1999">
      <f>IFERROR(IF(ISERROR(SEARCH("dfgg",$B1998)),IF(H1999="",G1998+ROUNDUP(VLOOKUP(D1999,Feuil2!$B$2:$C$252,2,FALSE)*6,0)/6/24,G1998+ROUNDUP(VLOOKUP(D1999,Feuil2!$B$2:$C$252,2,FALSE)*6,0)/6/24+$I$2),G1998+(11/12/24)),"")</f>
    </nc>
  </rcc>
  <rcc rId="6653" sId="2">
    <nc r="G2000">
      <f>IFERROR(IF(ISERROR(SEARCH("dfgg",$B1999)),IF(H2000="",G1999+ROUNDUP(VLOOKUP(D2000,Feuil2!$B$2:$C$252,2,FALSE)*6,0)/6/24,G1999+ROUNDUP(VLOOKUP(D2000,Feuil2!$B$2:$C$252,2,FALSE)*6,0)/6/24+$I$2),G1999+(11/12/24)),"")</f>
    </nc>
  </rcc>
  <rcc rId="6654" sId="2">
    <nc r="G2001">
      <f>IFERROR(IF(ISERROR(SEARCH("dfgg",$B2000)),IF(H2001="",G2000+ROUNDUP(VLOOKUP(D2001,Feuil2!$B$2:$C$252,2,FALSE)*6,0)/6/24,G2000+ROUNDUP(VLOOKUP(D2001,Feuil2!$B$2:$C$252,2,FALSE)*6,0)/6/24+$I$2),G2000+(11/12/24)),"")</f>
    </nc>
  </rcc>
  <rcc rId="6655" sId="2">
    <nc r="G2002">
      <f>IFERROR(IF(ISERROR(SEARCH("dfgg",$B2001)),IF(H2002="",G2001+ROUNDUP(VLOOKUP(D2002,Feuil2!$B$2:$C$252,2,FALSE)*6,0)/6/24,G2001+ROUNDUP(VLOOKUP(D2002,Feuil2!$B$2:$C$252,2,FALSE)*6,0)/6/24+$I$2),G2001+(11/12/24)),"")</f>
    </nc>
  </rcc>
  <rcc rId="6656" sId="2">
    <nc r="G2005">
      <f>IFERROR(IF(ISERROR(SEARCH("dfgg",$B2004)),IF(H2005="",G2004+ROUNDUP(VLOOKUP(D2005,Feuil2!$B$2:$C$252,2,FALSE)*6,0)/6/24,G2004+ROUNDUP(VLOOKUP(D2005,Feuil2!$B$2:$C$252,2,FALSE)*6,0)/6/24+$I$2),G2004+(11/12/24)),"")</f>
    </nc>
  </rcc>
  <rrc rId="6657" sId="2" ref="A1997:XFD1997" action="insertRow"/>
  <rfmt sheetId="2" sqref="B1997" start="0" length="0">
    <dxf>
      <font>
        <b/>
        <sz val="12"/>
        <color rgb="FFFF0000"/>
        <name val="MS Sans Serif"/>
      </font>
      <numFmt numFmtId="0" formatCode="General"/>
      <fill>
        <patternFill patternType="solid">
          <bgColor theme="4" tint="0.59999389629810485"/>
        </patternFill>
      </fill>
      <alignment horizontal="center" vertical="center" wrapText="1"/>
    </dxf>
  </rfmt>
  <rfmt sheetId="2" sqref="C1997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alignment wrapText="1"/>
    </dxf>
  </rfmt>
  <rcc rId="6658" sId="2" odxf="1" dxf="1">
    <nc r="D1997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</ndxf>
  </rcc>
  <rfmt sheetId="2" sqref="E1997" start="0" length="0">
    <dxf>
      <fill>
        <patternFill>
          <bgColor theme="4" tint="0.59999389629810485"/>
        </patternFill>
      </fill>
    </dxf>
  </rfmt>
  <rfmt sheetId="2" sqref="F1997" start="0" length="0">
    <dxf>
      <font>
        <b val="0"/>
        <sz val="12"/>
        <color indexed="10"/>
        <name val="Calibri"/>
        <scheme val="minor"/>
      </font>
      <fill>
        <patternFill patternType="solid">
          <bgColor theme="4" tint="0.59999389629810485"/>
        </patternFill>
      </fill>
    </dxf>
  </rfmt>
  <rcc rId="6659" sId="2">
    <nc r="G1997">
      <f>IFERROR(IF(ISERROR(SEARCH("dfgg",$B1996)),IF(H1997="",G1996+ROUNDUP(VLOOKUP(D1997,Feuil2!$B$2:$C$252,2,FALSE)*6,0)/6/24,G1996+ROUNDUP(VLOOKUP(D1997,Feuil2!$B$2:$C$252,2,FALSE)*6,0)/6/24+$I$2),G1996+(11/12/24)),"")</f>
    </nc>
  </rcc>
  <rfmt sheetId="2" sqref="H1997" start="0" length="0">
    <dxf>
      <font>
        <b val="0"/>
        <sz val="12"/>
        <color indexed="10"/>
        <name val="Calibri"/>
        <scheme val="minor"/>
      </font>
      <numFmt numFmtId="0" formatCode="General"/>
    </dxf>
  </rfmt>
  <rfmt sheetId="2" sqref="N1997" start="0" length="0">
    <dxf>
      <font>
        <sz val="16"/>
        <color rgb="FFFF0000"/>
      </font>
      <fill>
        <patternFill>
          <bgColor theme="0" tint="-0.34998626667073579"/>
        </patternFill>
      </fill>
      <alignment wrapText="0"/>
    </dxf>
  </rfmt>
  <rfmt sheetId="2" sqref="O1997" start="0" length="0">
    <dxf>
      <fill>
        <patternFill>
          <bgColor theme="0" tint="-0.34998626667073579"/>
        </patternFill>
      </fill>
    </dxf>
  </rfmt>
  <rfmt sheetId="2" sqref="P1997" start="0" length="0">
    <dxf>
      <fill>
        <patternFill>
          <bgColor theme="0" tint="-0.34998626667073579"/>
        </patternFill>
      </fill>
    </dxf>
  </rfmt>
  <rfmt sheetId="2" sqref="Q1997" start="0" length="0">
    <dxf>
      <fill>
        <patternFill>
          <bgColor theme="0" tint="-0.34998626667073579"/>
        </patternFill>
      </fill>
    </dxf>
  </rfmt>
  <rfmt sheetId="2" sqref="R1997" start="0" length="0">
    <dxf>
      <fill>
        <patternFill>
          <bgColor theme="0" tint="-0.34998626667073579"/>
        </patternFill>
      </fill>
    </dxf>
  </rfmt>
  <rfmt sheetId="2" sqref="S1997" start="0" length="0">
    <dxf>
      <fill>
        <patternFill>
          <bgColor theme="0" tint="-0.34998626667073579"/>
        </patternFill>
      </fill>
    </dxf>
  </rfmt>
  <rfmt sheetId="2" sqref="T1997" start="0" length="0">
    <dxf>
      <fill>
        <patternFill>
          <bgColor theme="0" tint="-0.34998626667073579"/>
        </patternFill>
      </fill>
    </dxf>
  </rfmt>
  <rfmt sheetId="2" sqref="U1997" start="0" length="0">
    <dxf>
      <fill>
        <patternFill>
          <bgColor theme="0" tint="-0.34998626667073579"/>
        </patternFill>
      </fill>
    </dxf>
  </rfmt>
  <rrc rId="6660" sId="2" ref="A1999:XFD1999" action="insertRow"/>
  <rfmt sheetId="2" sqref="B1999" start="0" length="0">
    <dxf>
      <font>
        <b/>
        <sz val="12"/>
        <color rgb="FFFF0000"/>
        <name val="MS Sans Serif"/>
      </font>
      <numFmt numFmtId="0" formatCode="General"/>
      <fill>
        <patternFill patternType="solid">
          <bgColor theme="4" tint="0.59999389629810485"/>
        </patternFill>
      </fill>
      <alignment horizontal="center" vertical="center" wrapText="1"/>
    </dxf>
  </rfmt>
  <rfmt sheetId="2" sqref="C1999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alignment wrapText="1"/>
    </dxf>
  </rfmt>
  <rcc rId="6661" sId="2" odxf="1" dxf="1">
    <nc r="D1999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</ndxf>
  </rcc>
  <rfmt sheetId="2" sqref="E1999" start="0" length="0">
    <dxf>
      <fill>
        <patternFill>
          <bgColor theme="4" tint="0.59999389629810485"/>
        </patternFill>
      </fill>
    </dxf>
  </rfmt>
  <rfmt sheetId="2" sqref="F1999" start="0" length="0">
    <dxf>
      <font>
        <b val="0"/>
        <sz val="12"/>
        <color indexed="10"/>
        <name val="Calibri"/>
        <scheme val="minor"/>
      </font>
      <fill>
        <patternFill patternType="solid">
          <bgColor theme="4" tint="0.59999389629810485"/>
        </patternFill>
      </fill>
    </dxf>
  </rfmt>
  <rcc rId="6662" sId="2">
    <nc r="G1999">
      <f>IFERROR(IF(ISERROR(SEARCH("dfgg",$B1998)),IF(H1999="",G1998+ROUNDUP(VLOOKUP(D1999,Feuil2!$B$2:$C$252,2,FALSE)*6,0)/6/24,G1998+ROUNDUP(VLOOKUP(D1999,Feuil2!$B$2:$C$252,2,FALSE)*6,0)/6/24+$I$2),G1998+(11/12/24)),"")</f>
    </nc>
  </rcc>
  <rfmt sheetId="2" sqref="H1999" start="0" length="0">
    <dxf>
      <font>
        <b val="0"/>
        <sz val="12"/>
        <color indexed="10"/>
        <name val="Calibri"/>
        <scheme val="minor"/>
      </font>
      <numFmt numFmtId="0" formatCode="General"/>
    </dxf>
  </rfmt>
  <rfmt sheetId="2" sqref="N1999" start="0" length="0">
    <dxf>
      <font>
        <sz val="16"/>
        <color rgb="FFFF0000"/>
      </font>
      <fill>
        <patternFill>
          <bgColor theme="0" tint="-0.34998626667073579"/>
        </patternFill>
      </fill>
      <alignment wrapText="0"/>
    </dxf>
  </rfmt>
  <rfmt sheetId="2" sqref="O1999" start="0" length="0">
    <dxf>
      <fill>
        <patternFill>
          <bgColor theme="0" tint="-0.34998626667073579"/>
        </patternFill>
      </fill>
    </dxf>
  </rfmt>
  <rfmt sheetId="2" sqref="P1999" start="0" length="0">
    <dxf>
      <fill>
        <patternFill>
          <bgColor theme="0" tint="-0.34998626667073579"/>
        </patternFill>
      </fill>
    </dxf>
  </rfmt>
  <rfmt sheetId="2" sqref="Q1999" start="0" length="0">
    <dxf>
      <fill>
        <patternFill>
          <bgColor theme="0" tint="-0.34998626667073579"/>
        </patternFill>
      </fill>
    </dxf>
  </rfmt>
  <rfmt sheetId="2" sqref="R1999" start="0" length="0">
    <dxf>
      <fill>
        <patternFill>
          <bgColor theme="0" tint="-0.34998626667073579"/>
        </patternFill>
      </fill>
    </dxf>
  </rfmt>
  <rfmt sheetId="2" sqref="S1999" start="0" length="0">
    <dxf>
      <fill>
        <patternFill>
          <bgColor theme="0" tint="-0.34998626667073579"/>
        </patternFill>
      </fill>
    </dxf>
  </rfmt>
  <rfmt sheetId="2" sqref="T1999" start="0" length="0">
    <dxf>
      <fill>
        <patternFill>
          <bgColor theme="0" tint="-0.34998626667073579"/>
        </patternFill>
      </fill>
    </dxf>
  </rfmt>
  <rfmt sheetId="2" sqref="U1999" start="0" length="0">
    <dxf>
      <fill>
        <patternFill>
          <bgColor theme="0" tint="-0.34998626667073579"/>
        </patternFill>
      </fill>
    </dxf>
  </rfmt>
  <rrc rId="6663" sId="2" ref="A2005:XFD2005" action="insertRow"/>
  <rfmt sheetId="2" sqref="B2005" start="0" length="0">
    <dxf>
      <font>
        <b/>
        <sz val="12"/>
        <color rgb="FFFF0000"/>
        <name val="MS Sans Serif"/>
      </font>
      <numFmt numFmtId="0" formatCode="General"/>
      <fill>
        <patternFill patternType="solid">
          <bgColor theme="4" tint="0.59999389629810485"/>
        </patternFill>
      </fill>
      <alignment horizontal="center" vertical="center" wrapText="1"/>
    </dxf>
  </rfmt>
  <rfmt sheetId="2" sqref="C2005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alignment wrapText="1"/>
    </dxf>
  </rfmt>
  <rcc rId="6664" sId="2" odxf="1" dxf="1">
    <nc r="D2005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</ndxf>
  </rcc>
  <rfmt sheetId="2" sqref="E2005" start="0" length="0">
    <dxf>
      <fill>
        <patternFill>
          <bgColor theme="4" tint="0.59999389629810485"/>
        </patternFill>
      </fill>
    </dxf>
  </rfmt>
  <rfmt sheetId="2" sqref="F2005" start="0" length="0">
    <dxf>
      <font>
        <b val="0"/>
        <sz val="12"/>
        <color indexed="10"/>
        <name val="Calibri"/>
        <scheme val="minor"/>
      </font>
      <fill>
        <patternFill patternType="solid">
          <bgColor theme="4" tint="0.59999389629810485"/>
        </patternFill>
      </fill>
    </dxf>
  </rfmt>
  <rcc rId="6665" sId="2">
    <nc r="G2005">
      <f>IFERROR(IF(ISERROR(SEARCH("dfgg",$B2004)),IF(H2005="",G2004+ROUNDUP(VLOOKUP(D2005,Feuil2!$B$2:$C$252,2,FALSE)*6,0)/6/24,G2004+ROUNDUP(VLOOKUP(D2005,Feuil2!$B$2:$C$252,2,FALSE)*6,0)/6/24+$I$2),G2004+(11/12/24)),"")</f>
    </nc>
  </rcc>
  <rfmt sheetId="2" sqref="H2005" start="0" length="0">
    <dxf>
      <font>
        <b val="0"/>
        <sz val="12"/>
        <color indexed="10"/>
        <name val="Calibri"/>
        <scheme val="minor"/>
      </font>
      <numFmt numFmtId="0" formatCode="General"/>
    </dxf>
  </rfmt>
  <rfmt sheetId="2" sqref="N2005" start="0" length="0">
    <dxf>
      <font>
        <sz val="16"/>
        <color rgb="FFFF0000"/>
      </font>
      <fill>
        <patternFill>
          <bgColor theme="0" tint="-0.34998626667073579"/>
        </patternFill>
      </fill>
      <alignment wrapText="0"/>
    </dxf>
  </rfmt>
  <rfmt sheetId="2" sqref="O2005" start="0" length="0">
    <dxf>
      <fill>
        <patternFill>
          <bgColor theme="0" tint="-0.34998626667073579"/>
        </patternFill>
      </fill>
    </dxf>
  </rfmt>
  <rfmt sheetId="2" sqref="P2005" start="0" length="0">
    <dxf>
      <fill>
        <patternFill>
          <bgColor theme="0" tint="-0.34998626667073579"/>
        </patternFill>
      </fill>
    </dxf>
  </rfmt>
  <rfmt sheetId="2" sqref="Q2005" start="0" length="0">
    <dxf>
      <fill>
        <patternFill>
          <bgColor theme="0" tint="-0.34998626667073579"/>
        </patternFill>
      </fill>
    </dxf>
  </rfmt>
  <rfmt sheetId="2" sqref="R2005" start="0" length="0">
    <dxf>
      <fill>
        <patternFill>
          <bgColor theme="0" tint="-0.34998626667073579"/>
        </patternFill>
      </fill>
    </dxf>
  </rfmt>
  <rfmt sheetId="2" sqref="S2005" start="0" length="0">
    <dxf>
      <fill>
        <patternFill>
          <bgColor theme="0" tint="-0.34998626667073579"/>
        </patternFill>
      </fill>
    </dxf>
  </rfmt>
  <rfmt sheetId="2" sqref="T2005" start="0" length="0">
    <dxf>
      <fill>
        <patternFill>
          <bgColor theme="0" tint="-0.34998626667073579"/>
        </patternFill>
      </fill>
    </dxf>
  </rfmt>
  <rfmt sheetId="2" sqref="U2005" start="0" length="0">
    <dxf>
      <fill>
        <patternFill>
          <bgColor theme="0" tint="-0.34998626667073579"/>
        </patternFill>
      </fill>
    </dxf>
  </rfmt>
  <rrc rId="6666" sId="2" ref="A2007:XFD2007" action="insertRow"/>
  <rfmt sheetId="2" sqref="B2007" start="0" length="0">
    <dxf>
      <font>
        <b/>
        <sz val="12"/>
        <color rgb="FFFF0000"/>
        <name val="MS Sans Serif"/>
      </font>
      <numFmt numFmtId="0" formatCode="General"/>
      <fill>
        <patternFill patternType="solid">
          <bgColor theme="4" tint="0.59999389629810485"/>
        </patternFill>
      </fill>
      <alignment horizontal="center" vertical="center" wrapText="1"/>
    </dxf>
  </rfmt>
  <rfmt sheetId="2" sqref="C2007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alignment wrapText="1"/>
    </dxf>
  </rfmt>
  <rcc rId="6667" sId="2" odxf="1" dxf="1">
    <nc r="D2007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</ndxf>
  </rcc>
  <rfmt sheetId="2" sqref="E2007" start="0" length="0">
    <dxf>
      <fill>
        <patternFill>
          <bgColor theme="4" tint="0.59999389629810485"/>
        </patternFill>
      </fill>
    </dxf>
  </rfmt>
  <rfmt sheetId="2" sqref="F2007" start="0" length="0">
    <dxf>
      <font>
        <b val="0"/>
        <sz val="12"/>
        <color indexed="10"/>
        <name val="Calibri"/>
        <scheme val="minor"/>
      </font>
      <fill>
        <patternFill patternType="solid">
          <bgColor theme="4" tint="0.59999389629810485"/>
        </patternFill>
      </fill>
    </dxf>
  </rfmt>
  <rcc rId="6668" sId="2">
    <nc r="G2007">
      <f>IFERROR(IF(ISERROR(SEARCH("dfgg",$B2006)),IF(H2007="",G2006+ROUNDUP(VLOOKUP(D2007,Feuil2!$B$2:$C$252,2,FALSE)*6,0)/6/24,G2006+ROUNDUP(VLOOKUP(D2007,Feuil2!$B$2:$C$252,2,FALSE)*6,0)/6/24+$I$2),G2006+(11/12/24)),"")</f>
    </nc>
  </rcc>
  <rfmt sheetId="2" sqref="H2007" start="0" length="0">
    <dxf>
      <font>
        <b val="0"/>
        <sz val="12"/>
        <color indexed="10"/>
        <name val="Calibri"/>
        <scheme val="minor"/>
      </font>
      <numFmt numFmtId="0" formatCode="General"/>
    </dxf>
  </rfmt>
  <rfmt sheetId="2" sqref="N2007" start="0" length="0">
    <dxf>
      <font>
        <sz val="16"/>
        <color rgb="FFFF0000"/>
      </font>
      <fill>
        <patternFill>
          <bgColor theme="0" tint="-0.34998626667073579"/>
        </patternFill>
      </fill>
      <alignment wrapText="0"/>
    </dxf>
  </rfmt>
  <rfmt sheetId="2" sqref="O2007" start="0" length="0">
    <dxf>
      <fill>
        <patternFill>
          <bgColor theme="0" tint="-0.34998626667073579"/>
        </patternFill>
      </fill>
    </dxf>
  </rfmt>
  <rfmt sheetId="2" sqref="P2007" start="0" length="0">
    <dxf>
      <fill>
        <patternFill>
          <bgColor theme="0" tint="-0.34998626667073579"/>
        </patternFill>
      </fill>
    </dxf>
  </rfmt>
  <rfmt sheetId="2" sqref="Q2007" start="0" length="0">
    <dxf>
      <fill>
        <patternFill>
          <bgColor theme="0" tint="-0.34998626667073579"/>
        </patternFill>
      </fill>
    </dxf>
  </rfmt>
  <rfmt sheetId="2" sqref="R2007" start="0" length="0">
    <dxf>
      <fill>
        <patternFill>
          <bgColor theme="0" tint="-0.34998626667073579"/>
        </patternFill>
      </fill>
    </dxf>
  </rfmt>
  <rfmt sheetId="2" sqref="S2007" start="0" length="0">
    <dxf>
      <fill>
        <patternFill>
          <bgColor theme="0" tint="-0.34998626667073579"/>
        </patternFill>
      </fill>
    </dxf>
  </rfmt>
  <rfmt sheetId="2" sqref="T2007" start="0" length="0">
    <dxf>
      <fill>
        <patternFill>
          <bgColor theme="0" tint="-0.34998626667073579"/>
        </patternFill>
      </fill>
    </dxf>
  </rfmt>
  <rfmt sheetId="2" sqref="U2007" start="0" length="0">
    <dxf>
      <fill>
        <patternFill>
          <bgColor theme="0" tint="-0.34998626667073579"/>
        </patternFill>
      </fill>
    </dxf>
  </rfmt>
  <rcc rId="6669" sId="2">
    <nc r="G2008">
      <f>IFERROR(IF(ISERROR(SEARCH("dfgg",$B2006)),IF(H2008="",G2007+ROUNDUP(VLOOKUP(D2008,Feuil2!$B$2:$C$252,2,FALSE)*6,0)/6/24,G2007+ROUNDUP(VLOOKUP(D2008,Feuil2!$B$2:$C$252,2,FALSE)*6,0)/6/24+$I$2),G2007+(11/12/24)),"")</f>
    </nc>
  </rcc>
  <rcc rId="6670" sId="2">
    <nc r="G2006">
      <f>IFERROR(IF(ISERROR(SEARCH("dfgg",$B2004)),IF(H2006="",G2005+ROUNDUP(VLOOKUP(D2006,Feuil2!$B$2:$C$252,2,FALSE)*6,0)/6/24,G2005+ROUNDUP(VLOOKUP(D2006,Feuil2!$B$2:$C$252,2,FALSE)*6,0)/6/24+$I$2),G2005+(11/12/24)),"")</f>
    </nc>
  </rcc>
  <rcc rId="6671" sId="2">
    <nc r="G1998">
      <f>IFERROR(IF(ISERROR(SEARCH("dfgg",$B1996)),IF(H1998="",G1997+ROUNDUP(VLOOKUP(D1998,Feuil2!$B$2:$C$252,2,FALSE)*6,0)/6/24,G1997+ROUNDUP(VLOOKUP(D1998,Feuil2!$B$2:$C$252,2,FALSE)*6,0)/6/24+$I$2),G1997+(11/12/24)),"")</f>
    </nc>
  </rcc>
  <rcc rId="6672" sId="2">
    <nc r="G2000">
      <f>IFERROR(IF(ISERROR(SEARCH("dfgg",$B1998)),IF(H2000="",G1999+ROUNDUP(VLOOKUP(D2000,Feuil2!$B$2:$C$252,2,FALSE)*6,0)/6/24,G1999+ROUNDUP(VLOOKUP(D2000,Feuil2!$B$2:$C$252,2,FALSE)*6,0)/6/24+$I$2),G1999+(11/12/24)),"")</f>
    </nc>
  </rcc>
  <rrc rId="6673" sId="2" ref="A2010:XFD2010" action="insertRow"/>
  <rfmt sheetId="2" sqref="B2010" start="0" length="0">
    <dxf>
      <font>
        <b/>
        <sz val="12"/>
        <color rgb="FFFF0000"/>
        <name val="MS Sans Serif"/>
      </font>
      <numFmt numFmtId="0" formatCode="General"/>
      <fill>
        <patternFill patternType="solid">
          <bgColor theme="4" tint="0.59999389629810485"/>
        </patternFill>
      </fill>
      <alignment horizontal="center" vertical="center" wrapText="1"/>
    </dxf>
  </rfmt>
  <rfmt sheetId="2" sqref="C2010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alignment wrapText="1"/>
    </dxf>
  </rfmt>
  <rcc rId="6674" sId="2" odxf="1" dxf="1">
    <nc r="D2010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</ndxf>
  </rcc>
  <rfmt sheetId="2" sqref="E2010" start="0" length="0">
    <dxf>
      <fill>
        <patternFill>
          <bgColor theme="4" tint="0.59999389629810485"/>
        </patternFill>
      </fill>
    </dxf>
  </rfmt>
  <rfmt sheetId="2" sqref="F2010" start="0" length="0">
    <dxf>
      <font>
        <b val="0"/>
        <sz val="12"/>
        <color indexed="10"/>
        <name val="Calibri"/>
        <scheme val="minor"/>
      </font>
      <fill>
        <patternFill patternType="solid">
          <bgColor theme="4" tint="0.59999389629810485"/>
        </patternFill>
      </fill>
    </dxf>
  </rfmt>
  <rfmt sheetId="2" sqref="H2010" start="0" length="0">
    <dxf>
      <font>
        <b val="0"/>
        <sz val="12"/>
        <color indexed="10"/>
        <name val="Calibri"/>
        <scheme val="minor"/>
      </font>
      <numFmt numFmtId="0" formatCode="General"/>
    </dxf>
  </rfmt>
  <rfmt sheetId="2" sqref="N2010" start="0" length="0">
    <dxf>
      <font>
        <sz val="16"/>
        <color rgb="FFFF0000"/>
      </font>
      <fill>
        <patternFill>
          <bgColor theme="0" tint="-0.34998626667073579"/>
        </patternFill>
      </fill>
      <alignment wrapText="0"/>
    </dxf>
  </rfmt>
  <rfmt sheetId="2" sqref="O2010" start="0" length="0">
    <dxf>
      <fill>
        <patternFill>
          <bgColor theme="0" tint="-0.34998626667073579"/>
        </patternFill>
      </fill>
    </dxf>
  </rfmt>
  <rfmt sheetId="2" sqref="P2010" start="0" length="0">
    <dxf>
      <fill>
        <patternFill>
          <bgColor theme="0" tint="-0.34998626667073579"/>
        </patternFill>
      </fill>
    </dxf>
  </rfmt>
  <rfmt sheetId="2" sqref="Q2010" start="0" length="0">
    <dxf>
      <fill>
        <patternFill>
          <bgColor theme="0" tint="-0.34998626667073579"/>
        </patternFill>
      </fill>
    </dxf>
  </rfmt>
  <rfmt sheetId="2" sqref="R2010" start="0" length="0">
    <dxf>
      <fill>
        <patternFill>
          <bgColor theme="0" tint="-0.34998626667073579"/>
        </patternFill>
      </fill>
    </dxf>
  </rfmt>
  <rfmt sheetId="2" sqref="S2010" start="0" length="0">
    <dxf>
      <fill>
        <patternFill>
          <bgColor theme="0" tint="-0.34998626667073579"/>
        </patternFill>
      </fill>
    </dxf>
  </rfmt>
  <rfmt sheetId="2" sqref="T2010" start="0" length="0">
    <dxf>
      <fill>
        <patternFill>
          <bgColor theme="0" tint="-0.34998626667073579"/>
        </patternFill>
      </fill>
    </dxf>
  </rfmt>
  <rfmt sheetId="2" sqref="U2010" start="0" length="0">
    <dxf>
      <fill>
        <patternFill>
          <bgColor theme="0" tint="-0.34998626667073579"/>
        </patternFill>
      </fill>
    </dxf>
  </rfmt>
  <rrc rId="6675" sId="2" ref="A2014:XFD2014" action="insertRow"/>
  <rfmt sheetId="2" sqref="B2014" start="0" length="0">
    <dxf>
      <font>
        <b/>
        <sz val="12"/>
        <color rgb="FFFF0000"/>
        <name val="MS Sans Serif"/>
      </font>
      <numFmt numFmtId="0" formatCode="General"/>
      <fill>
        <patternFill patternType="solid">
          <bgColor theme="4" tint="0.59999389629810485"/>
        </patternFill>
      </fill>
      <alignment horizontal="center" vertical="center" wrapText="1"/>
    </dxf>
  </rfmt>
  <rfmt sheetId="2" sqref="C2014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alignment wrapText="1"/>
    </dxf>
  </rfmt>
  <rcc rId="6676" sId="2" odxf="1" dxf="1">
    <nc r="D2014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</ndxf>
  </rcc>
  <rfmt sheetId="2" sqref="E2014" start="0" length="0">
    <dxf>
      <fill>
        <patternFill>
          <bgColor theme="4" tint="0.59999389629810485"/>
        </patternFill>
      </fill>
    </dxf>
  </rfmt>
  <rfmt sheetId="2" sqref="F2014" start="0" length="0">
    <dxf>
      <font>
        <b val="0"/>
        <sz val="12"/>
        <color indexed="10"/>
        <name val="Calibri"/>
        <scheme val="minor"/>
      </font>
      <fill>
        <patternFill patternType="solid">
          <bgColor theme="4" tint="0.59999389629810485"/>
        </patternFill>
      </fill>
    </dxf>
  </rfmt>
  <rfmt sheetId="2" sqref="H2014" start="0" length="0">
    <dxf>
      <font>
        <b val="0"/>
        <sz val="12"/>
        <color indexed="10"/>
        <name val="Calibri"/>
        <scheme val="minor"/>
      </font>
      <numFmt numFmtId="0" formatCode="General"/>
    </dxf>
  </rfmt>
  <rfmt sheetId="2" sqref="N2014" start="0" length="0">
    <dxf>
      <font>
        <sz val="16"/>
        <color rgb="FFFF0000"/>
      </font>
      <fill>
        <patternFill>
          <bgColor theme="0" tint="-0.34998626667073579"/>
        </patternFill>
      </fill>
      <alignment wrapText="0"/>
    </dxf>
  </rfmt>
  <rfmt sheetId="2" sqref="O2014" start="0" length="0">
    <dxf>
      <fill>
        <patternFill>
          <bgColor theme="0" tint="-0.34998626667073579"/>
        </patternFill>
      </fill>
    </dxf>
  </rfmt>
  <rfmt sheetId="2" sqref="P2014" start="0" length="0">
    <dxf>
      <fill>
        <patternFill>
          <bgColor theme="0" tint="-0.34998626667073579"/>
        </patternFill>
      </fill>
    </dxf>
  </rfmt>
  <rfmt sheetId="2" sqref="Q2014" start="0" length="0">
    <dxf>
      <fill>
        <patternFill>
          <bgColor theme="0" tint="-0.34998626667073579"/>
        </patternFill>
      </fill>
    </dxf>
  </rfmt>
  <rfmt sheetId="2" sqref="R2014" start="0" length="0">
    <dxf>
      <fill>
        <patternFill>
          <bgColor theme="0" tint="-0.34998626667073579"/>
        </patternFill>
      </fill>
    </dxf>
  </rfmt>
  <rfmt sheetId="2" sqref="S2014" start="0" length="0">
    <dxf>
      <fill>
        <patternFill>
          <bgColor theme="0" tint="-0.34998626667073579"/>
        </patternFill>
      </fill>
    </dxf>
  </rfmt>
  <rfmt sheetId="2" sqref="T2014" start="0" length="0">
    <dxf>
      <fill>
        <patternFill>
          <bgColor theme="0" tint="-0.34998626667073579"/>
        </patternFill>
      </fill>
    </dxf>
  </rfmt>
  <rfmt sheetId="2" sqref="U2014" start="0" length="0">
    <dxf>
      <fill>
        <patternFill>
          <bgColor theme="0" tint="-0.34998626667073579"/>
        </patternFill>
      </fill>
    </dxf>
  </rfmt>
  <rcc rId="6677" sId="2">
    <nc r="G2010">
      <f>IFERROR(IF(ISERROR(SEARCH("dfgg",$B2009)),IF(H2010="",G2009+ROUNDUP(VLOOKUP(D2010,Feuil2!$B$2:$C$252,2,FALSE)*6,0)/6/24,G2009+ROUNDUP(VLOOKUP(D2010,Feuil2!$B$2:$C$252,2,FALSE)*6,0)/6/24+$I$2),G2009+(11/12/24)),"")</f>
    </nc>
  </rcc>
  <rcc rId="6678" sId="2">
    <nc r="G2011">
      <f>IFERROR(IF(ISERROR(SEARCH("dfgg",$B2010)),IF(H2011="",G2010+ROUNDUP(VLOOKUP(D2011,Feuil2!$B$2:$C$252,2,FALSE)*6,0)/6/24,G2010+ROUNDUP(VLOOKUP(D2011,Feuil2!$B$2:$C$252,2,FALSE)*6,0)/6/24+$I$2),G2010+(11/12/24)),"")</f>
    </nc>
  </rcc>
  <rcc rId="6679" sId="2">
    <nc r="G2012">
      <f>IFERROR(IF(ISERROR(SEARCH("dfgg",$B2011)),IF(H2012="",G2011+ROUNDUP(VLOOKUP(D2012,Feuil2!$B$2:$C$252,2,FALSE)*6,0)/6/24,G2011+ROUNDUP(VLOOKUP(D2012,Feuil2!$B$2:$C$252,2,FALSE)*6,0)/6/24+$I$2),G2011+(11/12/24)),"")</f>
    </nc>
  </rcc>
  <rcc rId="6680" sId="2">
    <nc r="G2013">
      <f>IFERROR(IF(ISERROR(SEARCH("dfgg",$B2012)),IF(H2013="",G2012+ROUNDUP(VLOOKUP(D2013,Feuil2!$B$2:$C$252,2,FALSE)*6,0)/6/24,G2012+ROUNDUP(VLOOKUP(D2013,Feuil2!$B$2:$C$252,2,FALSE)*6,0)/6/24+$I$2),G2012+(11/12/24)),"")</f>
    </nc>
  </rcc>
  <rcc rId="6681" sId="2">
    <nc r="G2014">
      <f>IFERROR(IF(ISERROR(SEARCH("dfgg",$B2013)),IF(H2014="",G2013+ROUNDUP(VLOOKUP(D2014,Feuil2!$B$2:$C$252,2,FALSE)*6,0)/6/24,G2013+ROUNDUP(VLOOKUP(D2014,Feuil2!$B$2:$C$252,2,FALSE)*6,0)/6/24+$I$2),G2013+(11/12/24)),"")</f>
    </nc>
  </rcc>
  <rcc rId="6682" sId="2">
    <nc r="G2015">
      <f>IFERROR(IF(ISERROR(SEARCH("dfgg",$B2014)),IF(H2015="",G2014+ROUNDUP(VLOOKUP(D2015,Feuil2!$B$2:$C$252,2,FALSE)*6,0)/6/24,G2014+ROUNDUP(VLOOKUP(D2015,Feuil2!$B$2:$C$252,2,FALSE)*6,0)/6/24+$I$2),G2014+(11/12/24)),"")</f>
    </nc>
  </rcc>
  <rcc rId="6683" sId="2">
    <nc r="G2016">
      <f>IFERROR(IF(ISERROR(SEARCH("dfgg",$B2015)),IF(H2016="",G2015+ROUNDUP(VLOOKUP(D2016,Feuil2!$B$2:$C$252,2,FALSE)*6,0)/6/24,G2015+ROUNDUP(VLOOKUP(D2016,Feuil2!$B$2:$C$252,2,FALSE)*6,0)/6/24+$I$2),G2015+(11/12/24)),"")</f>
    </nc>
  </rcc>
  <rcv guid="{A4812406-2100-4335-8B92-771D5826C943}" action="delete"/>
  <rdn rId="0" localSheetId="2" customView="1" name="Z_A4812406_2100_4335_8B92_771D5826C943_.wvu.PrintArea" hidden="1" oldHidden="1">
    <formula>PHS!$A$1069:$L$1122</formula>
    <oldFormula>PHS!$A$1069:$L$1122</oldFormula>
  </rdn>
  <rdn rId="0" localSheetId="2" customView="1" name="Z_A4812406_2100_4335_8B92_771D5826C943_.wvu.PrintTitles" hidden="1" oldHidden="1">
    <formula>PHS!$2:$2</formula>
    <oldFormula>PHS!$2:$2</oldFormula>
  </rdn>
  <rdn rId="0" localSheetId="2" customView="1" name="Z_A4812406_2100_4335_8B92_771D5826C943_.wvu.Rows" hidden="1" oldHidden="1">
    <formula>PHS!$4:$1007</formula>
    <oldFormula>PHS!$4:$1007</oldFormula>
  </rdn>
  <rdn rId="0" localSheetId="3" customView="1" name="Z_A4812406_2100_4335_8B92_771D5826C943_.wvu.FilterData" hidden="1" oldHidden="1">
    <formula>Feuil2!$B$1:$C$218</formula>
    <oldFormula>Feuil2!$B$1:$C$218</oldFormula>
  </rdn>
  <rcv guid="{A4812406-2100-4335-8B92-771D5826C943}" action="add"/>
</revisions>
</file>

<file path=xl/revisions/revisionLog3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88" sId="2" ref="A1993:XFD1993" action="insertRow"/>
  <rfmt sheetId="2" sqref="A1993" start="0" length="0">
    <dxf>
      <font>
        <b val="0"/>
        <sz val="10"/>
        <color auto="1"/>
        <name val="Arial"/>
        <family val="2"/>
        <scheme val="none"/>
      </font>
      <alignment horizontal="general" vertical="bottom"/>
    </dxf>
  </rfmt>
  <rfmt sheetId="2" sqref="B1993" start="0" length="0">
    <dxf>
      <font>
        <b/>
        <sz val="12"/>
        <color rgb="FFFF0000"/>
        <name val="MS Sans Serif"/>
      </font>
      <numFmt numFmtId="0" formatCode="General"/>
      <fill>
        <patternFill patternType="solid">
          <bgColor theme="4" tint="0.59999389629810485"/>
        </patternFill>
      </fill>
      <alignment horizontal="center" vertical="center" wrapText="1"/>
      <border outline="0">
        <right/>
      </border>
    </dxf>
  </rfmt>
  <rfmt sheetId="2" sqref="C1993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alignment wrapText="1"/>
      <border outline="0">
        <left/>
        <right/>
        <bottom/>
      </border>
    </dxf>
  </rfmt>
  <rcc rId="6689" sId="2" odxf="1" dxf="1">
    <nc r="D1993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  <border outline="0">
        <left/>
        <right/>
        <bottom/>
      </border>
    </ndxf>
  </rcc>
  <rfmt sheetId="2" sqref="E1993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border outline="0">
        <left/>
        <right/>
        <bottom/>
      </border>
    </dxf>
  </rfmt>
  <rfmt sheetId="2" sqref="F1993" start="0" length="0">
    <dxf>
      <font>
        <b val="0"/>
        <sz val="12"/>
        <color indexed="10"/>
        <name val="Calibri"/>
        <scheme val="minor"/>
      </font>
      <fill>
        <patternFill patternType="solid">
          <bgColor theme="4" tint="0.59999389629810485"/>
        </patternFill>
      </fill>
      <border outline="0">
        <left/>
        <bottom/>
      </border>
    </dxf>
  </rfmt>
  <rcc rId="6690" sId="2">
    <nc r="G1993">
      <f>IFERROR(IF(ISERROR(SEARCH("dfgg",$B1992)),IF(H1993="",G1992+ROUNDUP(VLOOKUP(D1993,Feuil2!$B$2:$C$252,2,FALSE)*6,0)/6/24,G1992+ROUNDUP(VLOOKUP(D1993,Feuil2!$B$2:$C$252,2,FALSE)*6,0)/6/24+$I$2),G1992+(11/12/24)),"")</f>
    </nc>
  </rcc>
  <rfmt sheetId="2" sqref="H1993" start="0" length="0">
    <dxf>
      <font>
        <b val="0"/>
        <sz val="12"/>
        <color indexed="10"/>
        <name val="Calibri"/>
        <scheme val="minor"/>
      </font>
      <numFmt numFmtId="0" formatCode="General"/>
    </dxf>
  </rfmt>
  <rfmt sheetId="2" sqref="I1993" start="0" length="0">
    <dxf>
      <font>
        <sz val="12"/>
        <name val="MS Sans Serif"/>
      </font>
    </dxf>
  </rfmt>
  <rcc rId="6691" sId="2">
    <nc r="J1993" t="inlineStr">
      <is>
        <t/>
      </is>
    </nc>
  </rcc>
  <rcc rId="6692" sId="2">
    <nc r="K1993" t="inlineStr">
      <is>
        <t/>
      </is>
    </nc>
  </rcc>
  <rfmt sheetId="2" sqref="L1993" start="0" length="0">
    <dxf>
      <numFmt numFmtId="19" formatCode="dd/mm/yyyy"/>
    </dxf>
  </rfmt>
  <rfmt sheetId="2" sqref="N1993" start="0" length="0">
    <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wrapText="0"/>
      <border outline="0">
        <left/>
        <right/>
        <top/>
        <bottom/>
      </border>
    </dxf>
  </rfmt>
  <rfmt sheetId="2" sqref="O1993" start="0" length="0">
    <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2" sqref="P199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2" sqref="Q199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2" sqref="R199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2" sqref="S199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2" sqref="T199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2" sqref="U199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693" sId="2">
    <nc r="H1992" t="inlineStr">
      <is>
        <t>DSR</t>
      </is>
    </nc>
  </rcc>
  <rrc rId="6694" sId="2" ref="A1994:XFD1994" action="insertRow"/>
  <rm rId="6695" sheetId="2" source="A1996:XFD1996" destination="A1994:XFD1994" sourceSheetId="2">
    <rfmt sheetId="2" xfDxf="1" sqref="A1994:XFD1994" start="0" length="0">
      <dxf>
        <alignment horizontal="center" vertical="center"/>
      </dxf>
    </rfmt>
    <rfmt sheetId="2" sqref="A1994" start="0" length="0">
      <dxf>
        <fill>
          <patternFill patternType="solid">
            <bgColor rgb="FFFFFFCC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994" start="0" length="0">
      <dxf>
        <font>
          <b/>
          <sz val="12"/>
          <color rgb="FFFF0000"/>
          <name val="MS Sans Serif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C1994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D1994" start="0" length="0">
      <dxf>
        <font>
          <b/>
          <sz val="12"/>
          <color rgb="FFFF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E1994" start="0" length="0">
      <dxf>
        <font>
          <sz val="12"/>
          <color rgb="FF000000"/>
          <name val="Verdana"/>
          <family val="2"/>
          <scheme val="none"/>
        </font>
        <fill>
          <patternFill patternType="solid">
            <bgColor theme="4" tint="0.59999389629810485"/>
          </patternFill>
        </fill>
        <alignment wrapText="1"/>
        <border outline="0">
          <top style="thin">
            <color indexed="64"/>
          </top>
        </border>
      </dxf>
    </rfmt>
    <rfmt sheetId="2" sqref="F1994" start="0" length="0">
      <dxf>
        <font>
          <sz val="12"/>
          <color indexed="10"/>
          <name val="Calibri"/>
          <family val="2"/>
          <scheme val="minor"/>
        </font>
        <numFmt numFmtId="21" formatCode="dd\-mmm"/>
        <fill>
          <patternFill patternType="solid">
            <bgColor theme="4" tint="0.59999389629810485"/>
          </patternFill>
        </fill>
        <alignment wrapText="1"/>
        <border outline="0">
          <right style="thin">
            <color indexed="64"/>
          </right>
          <top style="thin">
            <color indexed="64"/>
          </top>
        </border>
      </dxf>
    </rfmt>
    <rfmt sheetId="2" sqref="G1994" start="0" length="0">
      <dxf>
        <font>
          <b/>
          <sz val="11"/>
          <color auto="1"/>
          <name val="MS Sans Serif"/>
          <family val="2"/>
          <scheme val="none"/>
        </font>
        <numFmt numFmtId="166" formatCode="h&quot; h &quot;mm\ dddd\ 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994" start="0" length="0">
      <dxf>
        <font>
          <sz val="12"/>
          <color indexed="10"/>
          <name val="Calibri"/>
          <family val="2"/>
          <scheme val="minor"/>
        </font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994" start="0" length="0">
      <dxf>
        <font>
          <b/>
          <sz val="12"/>
          <color auto="1"/>
          <name val="MS Sans Serif"/>
          <family val="2"/>
          <scheme val="none"/>
        </font>
        <numFmt numFmtId="1" formatCode="0"/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994" start="0" length="0">
      <dxf>
        <numFmt numFmtId="167" formatCode="dd\.mm\.yyyy;@"/>
      </dxf>
    </rfmt>
    <rfmt sheetId="2" sqref="L1994" start="0" length="0">
      <dxf>
        <numFmt numFmtId="19" formatCode="dd/mm/yyyy"/>
      </dxf>
    </rfmt>
  </rm>
  <rrc rId="6696" sId="2" ref="A1996:XFD1996" action="deleteRow">
    <rfmt sheetId="2" xfDxf="1" sqref="A1996:XFD1996" start="0" length="0">
      <dxf>
        <alignment horizontal="center" vertical="center"/>
      </dxf>
    </rfmt>
    <rfmt sheetId="2" sqref="A1996" start="0" length="0">
      <dxf>
        <alignment horizontal="general" vertical="bottom"/>
      </dxf>
    </rfmt>
    <rfmt sheetId="2" sqref="B1996" start="0" length="0">
      <dxf>
        <font>
          <sz val="10"/>
          <color auto="1"/>
          <name val="MS Sans Serif"/>
          <family val="2"/>
          <scheme val="none"/>
        </font>
      </dxf>
    </rfmt>
    <rfmt sheetId="2" sqref="D1996" start="0" length="0">
      <dxf>
        <alignment horizontal="general" vertical="bottom"/>
      </dxf>
    </rfmt>
    <rfmt sheetId="2" sqref="E1996" start="0" length="0">
      <dxf>
        <font>
          <sz val="10"/>
          <color auto="1"/>
          <name val="MS Sans Serif"/>
          <family val="2"/>
          <scheme val="none"/>
        </font>
      </dxf>
    </rfmt>
    <rfmt sheetId="2" sqref="F1996" start="0" length="0">
      <dxf>
        <font>
          <sz val="10"/>
          <color auto="1"/>
          <name val="MS Sans Serif"/>
          <family val="2"/>
          <scheme val="none"/>
        </font>
      </dxf>
    </rfmt>
    <rfmt sheetId="2" sqref="G1996" start="0" length="0">
      <dxf>
        <font>
          <sz val="10"/>
          <color auto="1"/>
          <name val="MS Sans Serif"/>
          <family val="2"/>
          <scheme val="none"/>
        </font>
      </dxf>
    </rfmt>
    <rfmt sheetId="2" sqref="H1996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1996" start="0" length="0">
      <dxf>
        <numFmt numFmtId="167" formatCode="dd\.mm\.yyyy;@"/>
      </dxf>
    </rfmt>
  </rrc>
  <rcc rId="6697" sId="2">
    <nc r="H1994" t="inlineStr">
      <is>
        <t>plou</t>
      </is>
    </nc>
  </rcc>
  <rcc rId="6698" sId="2">
    <nc r="H1995" t="inlineStr">
      <is>
        <t>plou</t>
      </is>
    </nc>
  </rcc>
  <rrc rId="6699" sId="2" ref="A1995:XFD1995" action="insertRow"/>
  <rfmt sheetId="2" sqref="B1995" start="0" length="0">
    <dxf>
      <font>
        <b/>
        <sz val="12"/>
        <color rgb="FFFF0000"/>
        <name val="MS Sans Serif"/>
      </font>
      <numFmt numFmtId="0" formatCode="General"/>
      <fill>
        <patternFill patternType="solid">
          <bgColor theme="4" tint="0.59999389629810485"/>
        </patternFill>
      </fill>
      <alignment horizontal="center" vertical="center" wrapText="1"/>
    </dxf>
  </rfmt>
  <rfmt sheetId="2" sqref="C1995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alignment wrapText="1"/>
    </dxf>
  </rfmt>
  <rcc rId="6700" sId="2" odxf="1" dxf="1">
    <nc r="D1995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</ndxf>
  </rcc>
  <rfmt sheetId="2" sqref="E1995" start="0" length="0">
    <dxf>
      <fill>
        <patternFill>
          <bgColor theme="4" tint="0.59999389629810485"/>
        </patternFill>
      </fill>
    </dxf>
  </rfmt>
  <rfmt sheetId="2" sqref="F1995" start="0" length="0">
    <dxf>
      <font>
        <b val="0"/>
        <sz val="12"/>
        <color indexed="10"/>
        <name val="Calibri"/>
        <scheme val="minor"/>
      </font>
      <fill>
        <patternFill patternType="solid">
          <bgColor theme="4" tint="0.59999389629810485"/>
        </patternFill>
      </fill>
    </dxf>
  </rfmt>
  <rfmt sheetId="2" sqref="H1995" start="0" length="0">
    <dxf>
      <font>
        <b val="0"/>
        <sz val="12"/>
        <color indexed="10"/>
        <name val="Calibri"/>
        <scheme val="minor"/>
      </font>
      <numFmt numFmtId="0" formatCode="General"/>
    </dxf>
  </rfmt>
  <rfmt sheetId="2" sqref="N1995" start="0" length="0">
    <dxf>
      <font>
        <sz val="16"/>
        <color rgb="FFFF0000"/>
      </font>
      <fill>
        <patternFill>
          <bgColor theme="0" tint="-0.34998626667073579"/>
        </patternFill>
      </fill>
      <alignment wrapText="0"/>
    </dxf>
  </rfmt>
  <rfmt sheetId="2" sqref="O1995" start="0" length="0">
    <dxf>
      <fill>
        <patternFill>
          <bgColor theme="0" tint="-0.34998626667073579"/>
        </patternFill>
      </fill>
    </dxf>
  </rfmt>
  <rfmt sheetId="2" sqref="P1995" start="0" length="0">
    <dxf>
      <fill>
        <patternFill>
          <bgColor theme="0" tint="-0.34998626667073579"/>
        </patternFill>
      </fill>
    </dxf>
  </rfmt>
  <rfmt sheetId="2" sqref="Q1995" start="0" length="0">
    <dxf>
      <fill>
        <patternFill>
          <bgColor theme="0" tint="-0.34998626667073579"/>
        </patternFill>
      </fill>
    </dxf>
  </rfmt>
  <rfmt sheetId="2" sqref="R1995" start="0" length="0">
    <dxf>
      <fill>
        <patternFill>
          <bgColor theme="0" tint="-0.34998626667073579"/>
        </patternFill>
      </fill>
    </dxf>
  </rfmt>
  <rfmt sheetId="2" sqref="S1995" start="0" length="0">
    <dxf>
      <fill>
        <patternFill>
          <bgColor theme="0" tint="-0.34998626667073579"/>
        </patternFill>
      </fill>
    </dxf>
  </rfmt>
  <rfmt sheetId="2" sqref="T1995" start="0" length="0">
    <dxf>
      <fill>
        <patternFill>
          <bgColor theme="0" tint="-0.34998626667073579"/>
        </patternFill>
      </fill>
    </dxf>
  </rfmt>
  <rfmt sheetId="2" sqref="U1995" start="0" length="0">
    <dxf>
      <fill>
        <patternFill>
          <bgColor theme="0" tint="-0.34998626667073579"/>
        </patternFill>
      </fill>
    </dxf>
  </rfmt>
  <rcc rId="6701" sId="2">
    <oc r="G1994">
      <f>IFERROR(IF(ISERROR(SEARCH("dfgg",$B1994)),IF(H1995="",G1994+ROUNDUP(VLOOKUP(D1995,Feuil2!$B$2:$C$252,2,FALSE)*6,0)/6/24,G1994+ROUNDUP(VLOOKUP(D1995,Feuil2!$B$2:$C$252,2,FALSE)*6,0)/6/24+$I$2),G1994+(11/12/24)),"")</f>
    </oc>
    <nc r="G1994">
      <f>IFERROR(IF(ISERROR(SEARCH("dfgg",$B1993)),IF(H1994="",G1993+ROUNDUP(VLOOKUP(D1994,Feuil2!$B$2:$C$252,2,FALSE)*6,0)/6/24,G1993+ROUNDUP(VLOOKUP(D1994,Feuil2!$B$2:$C$252,2,FALSE)*6,0)/6/24+$I$2),G1993+(11/12/24)),"")</f>
    </nc>
  </rcc>
  <rcc rId="6702" sId="2">
    <nc r="G1995">
      <f>IFERROR(IF(ISERROR(SEARCH("dfgg",$B1994)),IF(H1995="",G1994+ROUNDUP(VLOOKUP(D1995,Feuil2!$B$2:$C$252,2,FALSE)*6,0)/6/24,G1994+ROUNDUP(VLOOKUP(D1995,Feuil2!$B$2:$C$252,2,FALSE)*6,0)/6/24+$I$2),G1994+(11/12/24)),"")</f>
    </nc>
  </rcc>
  <rcc rId="6703" sId="2">
    <oc r="G1996">
      <f>IFERROR(IF(ISERROR(SEARCH("dfgg",$B1992)),IF(H1994="",G1992+ROUNDUP(VLOOKUP(D1994,Feuil2!$B$2:$C$252,2,FALSE)*6,0)/6/24,G1992+ROUNDUP(VLOOKUP(D1994,Feuil2!$B$2:$C$252,2,FALSE)*6,0)/6/24+$I$2),G1992+(11/12/24)),"")</f>
    </oc>
    <nc r="G1996">
      <f>IFERROR(IF(ISERROR(SEARCH("dfgg",$B1995)),IF(H1996="",G1995+ROUNDUP(VLOOKUP(D1996,Feuil2!$B$2:$C$252,2,FALSE)*6,0)/6/24,G1995+ROUNDUP(VLOOKUP(D1996,Feuil2!$B$2:$C$252,2,FALSE)*6,0)/6/24+$I$2),G1995+(11/12/24)),"")</f>
    </nc>
  </rcc>
  <rrc rId="6704" sId="2" ref="A1997:XFD1997" action="insertRow"/>
  <rfmt sheetId="2" sqref="B1997" start="0" length="0">
    <dxf>
      <font>
        <b/>
        <sz val="12"/>
        <color rgb="FFFF0000"/>
        <name val="MS Sans Serif"/>
      </font>
      <numFmt numFmtId="0" formatCode="General"/>
      <fill>
        <patternFill patternType="solid">
          <bgColor theme="4" tint="0.59999389629810485"/>
        </patternFill>
      </fill>
      <alignment horizontal="center" vertical="center" wrapText="1"/>
    </dxf>
  </rfmt>
  <rfmt sheetId="2" sqref="C1997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alignment wrapText="1"/>
    </dxf>
  </rfmt>
  <rcc rId="6705" sId="2" odxf="1" dxf="1">
    <nc r="D1997" t="inlineStr">
      <is>
        <t>NEP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</ndxf>
  </rcc>
  <rfmt sheetId="2" sqref="E1997" start="0" length="0">
    <dxf>
      <fill>
        <patternFill>
          <bgColor theme="4" tint="0.59999389629810485"/>
        </patternFill>
      </fill>
    </dxf>
  </rfmt>
  <rfmt sheetId="2" sqref="F1997" start="0" length="0">
    <dxf>
      <font>
        <b val="0"/>
        <sz val="12"/>
        <color indexed="10"/>
        <name val="Calibri"/>
        <scheme val="minor"/>
      </font>
      <fill>
        <patternFill patternType="solid">
          <bgColor theme="4" tint="0.59999389629810485"/>
        </patternFill>
      </fill>
    </dxf>
  </rfmt>
  <rfmt sheetId="2" sqref="H1997" start="0" length="0">
    <dxf>
      <font>
        <b val="0"/>
        <sz val="12"/>
        <color indexed="10"/>
        <name val="Calibri"/>
        <scheme val="minor"/>
      </font>
      <numFmt numFmtId="0" formatCode="General"/>
    </dxf>
  </rfmt>
  <rfmt sheetId="2" sqref="N1997" start="0" length="0">
    <dxf>
      <font>
        <sz val="16"/>
        <color rgb="FFFF0000"/>
      </font>
      <fill>
        <patternFill>
          <bgColor theme="0" tint="-0.34998626667073579"/>
        </patternFill>
      </fill>
      <alignment wrapText="0"/>
    </dxf>
  </rfmt>
  <rfmt sheetId="2" sqref="O1997" start="0" length="0">
    <dxf>
      <fill>
        <patternFill>
          <bgColor theme="0" tint="-0.34998626667073579"/>
        </patternFill>
      </fill>
    </dxf>
  </rfmt>
  <rfmt sheetId="2" sqref="P1997" start="0" length="0">
    <dxf>
      <fill>
        <patternFill>
          <bgColor theme="0" tint="-0.34998626667073579"/>
        </patternFill>
      </fill>
    </dxf>
  </rfmt>
  <rfmt sheetId="2" sqref="Q1997" start="0" length="0">
    <dxf>
      <fill>
        <patternFill>
          <bgColor theme="0" tint="-0.34998626667073579"/>
        </patternFill>
      </fill>
    </dxf>
  </rfmt>
  <rfmt sheetId="2" sqref="R1997" start="0" length="0">
    <dxf>
      <fill>
        <patternFill>
          <bgColor theme="0" tint="-0.34998626667073579"/>
        </patternFill>
      </fill>
    </dxf>
  </rfmt>
  <rfmt sheetId="2" sqref="S1997" start="0" length="0">
    <dxf>
      <fill>
        <patternFill>
          <bgColor theme="0" tint="-0.34998626667073579"/>
        </patternFill>
      </fill>
    </dxf>
  </rfmt>
  <rfmt sheetId="2" sqref="T1997" start="0" length="0">
    <dxf>
      <fill>
        <patternFill>
          <bgColor theme="0" tint="-0.34998626667073579"/>
        </patternFill>
      </fill>
    </dxf>
  </rfmt>
  <rfmt sheetId="2" sqref="U1997" start="0" length="0">
    <dxf>
      <fill>
        <patternFill>
          <bgColor theme="0" tint="-0.34998626667073579"/>
        </patternFill>
      </fill>
    </dxf>
  </rfmt>
  <rcc rId="6706" sId="2">
    <nc r="G1997">
      <f>IFERROR(IF(ISERROR(SEARCH("dfgg",$B1996)),IF(H1997="",G1996+ROUNDUP(VLOOKUP(D1997,Feuil2!$B$2:$C$252,2,FALSE)*6,0)/6/24,G1996+ROUNDUP(VLOOKUP(D1997,Feuil2!$B$2:$C$252,2,FALSE)*6,0)/6/24+$I$2),G1996+(11/12/24)),"")</f>
    </nc>
  </rcc>
  <rcc rId="6707" sId="2">
    <nc r="H1998" t="inlineStr">
      <is>
        <t>plou</t>
      </is>
    </nc>
  </rcc>
  <rcc rId="6708" sId="2">
    <nc r="H1999" t="inlineStr">
      <is>
        <t>DSR</t>
      </is>
    </nc>
  </rcc>
  <rcc rId="6709" sId="2">
    <oc r="G1998">
      <f>IFERROR(IF(ISERROR(SEARCH("dfgg",$B1994)),IF(H1996="",G1994+ROUNDUP(VLOOKUP(D1996,Feuil2!$B$2:$C$252,2,FALSE)*6,0)/6/24,G1994+ROUNDUP(VLOOKUP(D1996,Feuil2!$B$2:$C$252,2,FALSE)*6,0)/6/24+$I$2),G1994+(11/12/24)),"")</f>
    </oc>
    <nc r="G1998">
      <f>IFERROR(IF(ISERROR(SEARCH("dfgg",$B1997)),IF(H1998="",G1997+ROUNDUP(VLOOKUP(D1998,Feuil2!$B$2:$C$252,2,FALSE)*6,0)/6/24,G1997+ROUNDUP(VLOOKUP(D1998,Feuil2!$B$2:$C$252,2,FALSE)*6,0)/6/24+$I$2),G1997+(11/12/24)),"")</f>
    </nc>
  </rcc>
  <rcc rId="6710" sId="2">
    <oc r="G1999">
      <f>IFERROR(IF(ISERROR(SEARCH("dfgg",$B1998)),IF(H1999="",G1998+ROUNDUP(VLOOKUP(D1999,Feuil2!$B$2:$C$252,2,FALSE)*6,0)/6/24,G1998+ROUNDUP(VLOOKUP(D1999,Feuil2!$B$2:$C$252,2,FALSE)*6,0)/6/24+$I$2),G1998+(11/12/24)),"")</f>
    </oc>
    <nc r="G1999">
      <f>IFERROR(IF(ISERROR(SEARCH("dfgg",$B1998)),IF(H1999="",G1998+ROUNDUP(VLOOKUP(D1999,Feuil2!$B$2:$C$252,2,FALSE)*6,0)/6/24,G1998+ROUNDUP(VLOOKUP(D1999,Feuil2!$B$2:$C$252,2,FALSE)*6,0)/6/24+$I$2),G1998+(11/12/24)),"")</f>
    </nc>
  </rcc>
  <rcc rId="6711" sId="2">
    <oc r="G2000">
      <f>IFERROR(IF(ISERROR(SEARCH("dfgg",$B1999)),IF(H2000="",G1999+ROUNDUP(VLOOKUP(D2000,Feuil2!$B$2:$C$252,2,FALSE)*6,0)/6/24,G1999+ROUNDUP(VLOOKUP(D2000,Feuil2!$B$2:$C$252,2,FALSE)*6,0)/6/24+$I$2),G1999+(11/12/24)),"")</f>
    </oc>
    <nc r="G2000">
      <f>IFERROR(IF(ISERROR(SEARCH("dfgg",$B1999)),IF(H2000="",G1999+ROUNDUP(VLOOKUP(D2000,Feuil2!$B$2:$C$252,2,FALSE)*6,0)/6/24,G1999+ROUNDUP(VLOOKUP(D2000,Feuil2!$B$2:$C$252,2,FALSE)*6,0)/6/24+$I$2),G1999+(11/12/24)),"")</f>
    </nc>
  </rcc>
  <rcc rId="6712" sId="2">
    <oc r="G2001">
      <f>IFERROR(IF(ISERROR(SEARCH("dfgg",$B1999)),IF(H2001="",G2000+ROUNDUP(VLOOKUP(D2001,Feuil2!$B$2:$C$252,2,FALSE)*6,0)/6/24,G2000+ROUNDUP(VLOOKUP(D2001,Feuil2!$B$2:$C$252,2,FALSE)*6,0)/6/24+$I$2),G2000+(11/12/24)),"")</f>
    </oc>
    <nc r="G2001">
      <f>IFERROR(IF(ISERROR(SEARCH("dfgg",$B2000)),IF(H2001="",G2000+ROUNDUP(VLOOKUP(D2001,Feuil2!$B$2:$C$252,2,FALSE)*6,0)/6/24,G2000+ROUNDUP(VLOOKUP(D2001,Feuil2!$B$2:$C$252,2,FALSE)*6,0)/6/24+$I$2),G2000+(11/12/24)),"")</f>
    </nc>
  </rcc>
  <rcc rId="6713" sId="2">
    <oc r="G2002">
      <f>IFERROR(IF(ISERROR(SEARCH("dfgg",$B2001)),IF(H2002="",G2001+ROUNDUP(VLOOKUP(D2002,Feuil2!$B$2:$C$252,2,FALSE)*6,0)/6/24,G2001+ROUNDUP(VLOOKUP(D2002,Feuil2!$B$2:$C$252,2,FALSE)*6,0)/6/24+$I$2),G2001+(11/12/24)),"")</f>
    </oc>
    <nc r="G2002">
      <f>IFERROR(IF(ISERROR(SEARCH("dfgg",$B2001)),IF(H2002="",G2001+ROUNDUP(VLOOKUP(D2002,Feuil2!$B$2:$C$252,2,FALSE)*6,0)/6/24,G2001+ROUNDUP(VLOOKUP(D2002,Feuil2!$B$2:$C$252,2,FALSE)*6,0)/6/24+$I$2),G2001+(11/12/24)),"")</f>
    </nc>
  </rcc>
  <rcc rId="6714" sId="2">
    <oc r="G2003">
      <f>IFERROR(IF(ISERROR(SEARCH("dfgg",$B2001)),IF(H2003="",G2002+ROUNDUP(VLOOKUP(D2003,Feuil2!$B$2:$C$252,2,FALSE)*6,0)/6/24,G2002+ROUNDUP(VLOOKUP(D2003,Feuil2!$B$2:$C$252,2,FALSE)*6,0)/6/24+$I$2),G2002+(11/12/24)),"")</f>
    </oc>
    <nc r="G2003">
      <f>IFERROR(IF(ISERROR(SEARCH("dfgg",$B2002)),IF(H2003="",G2002+ROUNDUP(VLOOKUP(D2003,Feuil2!$B$2:$C$252,2,FALSE)*6,0)/6/24,G2002+ROUNDUP(VLOOKUP(D2003,Feuil2!$B$2:$C$252,2,FALSE)*6,0)/6/24+$I$2),G2002+(11/12/24)),"")</f>
    </nc>
  </rcc>
  <rcc rId="6715" sId="2">
    <nc r="H2001" t="inlineStr">
      <is>
        <t>DSR lot F01612317215 a recycler  (op a 1000 livraison 1100)</t>
      </is>
    </nc>
  </rcc>
  <rcc rId="6716" sId="2">
    <nc r="H2003" t="inlineStr">
      <is>
        <t>plou</t>
      </is>
    </nc>
  </rcc>
  <rcc rId="6717" sId="2">
    <nc r="H2004" t="inlineStr">
      <is>
        <t>plou</t>
      </is>
    </nc>
  </rcc>
  <rrc rId="6718" sId="2" ref="A2007:XFD2008" action="insertRow"/>
  <rcc rId="6719" sId="2">
    <nc r="B2007" t="inlineStr">
      <is>
        <t>SCE Caramel BS C10 PALL/36043</t>
      </is>
    </nc>
  </rcc>
  <rcc rId="6720" sId="2">
    <nc r="D2007">
      <v>22000547</v>
    </nc>
  </rcc>
  <rcc rId="6721" sId="2">
    <nc r="B2008" t="inlineStr">
      <is>
        <t>SCE Caramel BS C10 PALL/36043</t>
      </is>
    </nc>
  </rcc>
  <rcc rId="6722" sId="2">
    <nc r="D2008">
      <v>22000547</v>
    </nc>
  </rcc>
  <rcc rId="6723" sId="2">
    <oc r="E2005">
      <v>1600</v>
    </oc>
    <nc r="E2005">
      <v>1500</v>
    </nc>
  </rcc>
  <rcc rId="6724" sId="2">
    <oc r="E2006">
      <v>1164</v>
    </oc>
    <nc r="E2006">
      <v>1500</v>
    </nc>
  </rcc>
  <rcc rId="6725" sId="2">
    <nc r="E2007">
      <v>1500</v>
    </nc>
  </rcc>
  <rcc rId="6726" sId="2">
    <nc r="E2008">
      <v>1500</v>
    </nc>
  </rcc>
  <rcc rId="6727" sId="2">
    <nc r="C2007">
      <v>3486368</v>
    </nc>
  </rcc>
  <rcc rId="6728" sId="2">
    <nc r="C2008">
      <v>3486369</v>
    </nc>
  </rcc>
  <rcc rId="6729" sId="2">
    <nc r="H2005" t="inlineStr">
      <is>
        <t>plou</t>
      </is>
    </nc>
  </rcc>
  <rcc rId="6730" sId="2">
    <nc r="H2006" t="inlineStr">
      <is>
        <t>plou</t>
      </is>
    </nc>
  </rcc>
  <rcc rId="6731" sId="2">
    <nc r="H2007" t="inlineStr">
      <is>
        <t>plou</t>
      </is>
    </nc>
  </rcc>
  <rcc rId="6732" sId="2">
    <nc r="H2008" t="inlineStr">
      <is>
        <t>plou</t>
      </is>
    </nc>
  </rcc>
  <rcc rId="6733" sId="2">
    <nc r="H2009" t="inlineStr">
      <is>
        <t>VR</t>
      </is>
    </nc>
  </rcc>
  <rrc rId="6734" sId="2" ref="A2005:XFD2005" action="insertRow"/>
  <rfmt sheetId="2" sqref="A2005" start="0" length="0">
    <dxf>
      <font>
        <b val="0"/>
        <sz val="10"/>
        <color auto="1"/>
        <name val="Arial"/>
        <family val="2"/>
        <scheme val="none"/>
      </font>
      <alignment horizontal="general" vertical="bottom"/>
    </dxf>
  </rfmt>
  <rfmt sheetId="2" sqref="B2005" start="0" length="0">
    <dxf>
      <font>
        <b/>
        <sz val="12"/>
        <color rgb="FFFF0000"/>
        <name val="MS Sans Serif"/>
      </font>
      <numFmt numFmtId="0" formatCode="General"/>
      <fill>
        <patternFill patternType="solid">
          <bgColor theme="4" tint="0.59999389629810485"/>
        </patternFill>
      </fill>
      <alignment horizontal="center" vertical="center" wrapText="1"/>
      <border outline="0">
        <right/>
      </border>
    </dxf>
  </rfmt>
  <rfmt sheetId="2" sqref="C2005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alignment wrapText="1"/>
      <border outline="0">
        <left/>
        <right/>
        <bottom/>
      </border>
    </dxf>
  </rfmt>
  <rcc rId="6735" sId="2" odxf="1" dxf="1">
    <nc r="D2005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  <border outline="0">
        <left/>
        <right/>
        <bottom/>
      </border>
    </ndxf>
  </rcc>
  <rfmt sheetId="2" sqref="E2005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border outline="0">
        <left/>
        <right/>
        <bottom/>
      </border>
    </dxf>
  </rfmt>
  <rfmt sheetId="2" sqref="F2005" start="0" length="0">
    <dxf>
      <font>
        <b val="0"/>
        <sz val="12"/>
        <color indexed="10"/>
        <name val="Calibri"/>
        <scheme val="minor"/>
      </font>
      <fill>
        <patternFill patternType="solid">
          <bgColor theme="4" tint="0.59999389629810485"/>
        </patternFill>
      </fill>
      <border outline="0">
        <left/>
        <bottom/>
      </border>
    </dxf>
  </rfmt>
  <rfmt sheetId="2" sqref="H2005" start="0" length="0">
    <dxf>
      <font>
        <b val="0"/>
        <sz val="12"/>
        <color indexed="10"/>
        <name val="Calibri"/>
        <scheme val="minor"/>
      </font>
      <numFmt numFmtId="0" formatCode="General"/>
    </dxf>
  </rfmt>
  <rfmt sheetId="2" sqref="I2005" start="0" length="0">
    <dxf>
      <font>
        <sz val="12"/>
        <name val="MS Sans Serif"/>
      </font>
    </dxf>
  </rfmt>
  <rcc rId="6736" sId="2">
    <nc r="J2005" t="inlineStr">
      <is>
        <t/>
      </is>
    </nc>
  </rcc>
  <rcc rId="6737" sId="2">
    <nc r="K2005" t="inlineStr">
      <is>
        <t/>
      </is>
    </nc>
  </rcc>
  <rfmt sheetId="2" sqref="L2005" start="0" length="0">
    <dxf>
      <numFmt numFmtId="19" formatCode="dd/mm/yyyy"/>
    </dxf>
  </rfmt>
  <rfmt sheetId="2" sqref="N2005" start="0" length="0">
    <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wrapText="0"/>
      <border outline="0">
        <left/>
        <right/>
        <top/>
        <bottom/>
      </border>
    </dxf>
  </rfmt>
  <rfmt sheetId="2" sqref="O2005" start="0" length="0">
    <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2" sqref="P200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2" sqref="Q200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2" sqref="R200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2" sqref="S200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2" sqref="T200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2" sqref="U200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38" sId="2">
    <oc r="G2004">
      <f>IFERROR(IF(ISERROR(SEARCH("dfgg",$B2003)),IF(H2004="",G2003+ROUNDUP(VLOOKUP(D2004,Feuil2!$B$2:$C$252,2,FALSE)*6,0)/6/24,G2003+ROUNDUP(VLOOKUP(D2004,Feuil2!$B$2:$C$252,2,FALSE)*6,0)/6/24+$I$2),G2003+(11/12/24)),"")</f>
    </oc>
    <nc r="G2004">
      <f>IFERROR(IF(ISERROR(SEARCH("dfgg",$B2003)),IF(H2004="",G2003+ROUNDUP(VLOOKUP(D2004,Feuil2!$B$2:$C$252,2,FALSE)*6,0)/6/24,G2003+ROUNDUP(VLOOKUP(D2004,Feuil2!$B$2:$C$252,2,FALSE)*6,0)/6/24+$I$2),G2003+(11/12/24)),"")</f>
    </nc>
  </rcc>
  <rcc rId="6739" sId="2">
    <nc r="G2005">
      <f>IFERROR(IF(ISERROR(SEARCH("dfgg",$B2004)),IF(H2005="",G2004+ROUNDUP(VLOOKUP(D2005,Feuil2!$B$2:$C$252,2,FALSE)*6,0)/6/24,G2004+ROUNDUP(VLOOKUP(D2005,Feuil2!$B$2:$C$252,2,FALSE)*6,0)/6/24+$I$2),G2004+(11/12/24)),"")</f>
    </nc>
  </rcc>
  <rcc rId="6740" sId="2">
    <oc r="G2006">
      <f>IFERROR(IF(ISERROR(SEARCH("dfgg",$B2004)),IF(H2005="",G2004+ROUNDUP(VLOOKUP(D2005,Feuil2!$B$2:$C$252,2,FALSE)*6,0)/6/24,G2004+ROUNDUP(VLOOKUP(D2005,Feuil2!$B$2:$C$252,2,FALSE)*6,0)/6/24+$I$2),G2004+(11/12/24)),"")</f>
    </oc>
    <nc r="G2006">
      <f>IFERROR(IF(ISERROR(SEARCH("dfgg",$B2005)),IF(H2006="",G2005+ROUNDUP(VLOOKUP(D2006,Feuil2!$B$2:$C$252,2,FALSE)*6,0)/6/24,G2005+ROUNDUP(VLOOKUP(D2006,Feuil2!$B$2:$C$252,2,FALSE)*6,0)/6/24+$I$2),G2005+(11/12/24)),"")</f>
    </nc>
  </rcc>
  <rrc rId="6741" sId="2" ref="A2010:XFD2010" action="insertRow"/>
  <rfmt sheetId="2" sqref="A2010" start="0" length="0">
    <dxf>
      <font>
        <b val="0"/>
        <sz val="10"/>
        <color auto="1"/>
        <name val="Arial"/>
        <family val="2"/>
        <scheme val="none"/>
      </font>
      <alignment horizontal="general" vertical="bottom"/>
    </dxf>
  </rfmt>
  <rfmt sheetId="2" sqref="B2010" start="0" length="0">
    <dxf>
      <font>
        <b/>
        <sz val="12"/>
        <color rgb="FFFF0000"/>
        <name val="MS Sans Serif"/>
      </font>
      <numFmt numFmtId="0" formatCode="General"/>
      <fill>
        <patternFill patternType="solid">
          <bgColor theme="4" tint="0.59999389629810485"/>
        </patternFill>
      </fill>
      <alignment horizontal="center" vertical="center" wrapText="1"/>
      <border outline="0">
        <right/>
      </border>
    </dxf>
  </rfmt>
  <rfmt sheetId="2" sqref="C2010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alignment wrapText="1"/>
      <border outline="0">
        <left/>
        <right/>
        <bottom/>
      </border>
    </dxf>
  </rfmt>
  <rcc rId="6742" sId="2" odxf="1" dxf="1">
    <nc r="D2010" t="inlineStr">
      <is>
        <t>RINÇAGE</t>
      </is>
    </nc>
    <odxf>
      <font>
        <b val="0"/>
        <sz val="12"/>
        <color rgb="FF000000"/>
        <name val="Verdana"/>
      </font>
      <fill>
        <patternFill>
          <bgColor rgb="FFFFFFFF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b/>
        <sz val="12"/>
        <color rgb="FFFF0000"/>
        <name val="Verdana"/>
      </font>
      <fill>
        <patternFill>
          <bgColor theme="4" tint="0.59999389629810485"/>
        </patternFill>
      </fill>
      <border outline="0">
        <left/>
        <right/>
        <bottom/>
      </border>
    </ndxf>
  </rcc>
  <rfmt sheetId="2" sqref="E2010" start="0" length="0">
    <dxf>
      <font>
        <sz val="12"/>
        <color rgb="FF000000"/>
        <name val="Verdana"/>
      </font>
      <fill>
        <patternFill>
          <bgColor theme="4" tint="0.59999389629810485"/>
        </patternFill>
      </fill>
      <border outline="0">
        <left/>
        <right/>
        <bottom/>
      </border>
    </dxf>
  </rfmt>
  <rfmt sheetId="2" sqref="F2010" start="0" length="0">
    <dxf>
      <font>
        <b val="0"/>
        <sz val="12"/>
        <color indexed="10"/>
        <name val="Calibri"/>
        <scheme val="minor"/>
      </font>
      <fill>
        <patternFill patternType="solid">
          <bgColor theme="4" tint="0.59999389629810485"/>
        </patternFill>
      </fill>
      <border outline="0">
        <left/>
        <bottom/>
      </border>
    </dxf>
  </rfmt>
  <rfmt sheetId="2" sqref="H2010" start="0" length="0">
    <dxf>
      <font>
        <b val="0"/>
        <sz val="12"/>
        <color indexed="10"/>
        <name val="Calibri"/>
        <scheme val="minor"/>
      </font>
      <numFmt numFmtId="0" formatCode="General"/>
    </dxf>
  </rfmt>
  <rfmt sheetId="2" sqref="I2010" start="0" length="0">
    <dxf>
      <font>
        <sz val="12"/>
        <name val="MS Sans Serif"/>
      </font>
    </dxf>
  </rfmt>
  <rcc rId="6743" sId="2">
    <nc r="J2010" t="inlineStr">
      <is>
        <t/>
      </is>
    </nc>
  </rcc>
  <rcc rId="6744" sId="2">
    <nc r="K2010" t="inlineStr">
      <is>
        <t/>
      </is>
    </nc>
  </rcc>
  <rfmt sheetId="2" sqref="L2010" start="0" length="0">
    <dxf>
      <numFmt numFmtId="19" formatCode="dd/mm/yyyy"/>
    </dxf>
  </rfmt>
  <rfmt sheetId="2" sqref="N2010" start="0" length="0">
    <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wrapText="0"/>
      <border outline="0">
        <left/>
        <right/>
        <top/>
        <bottom/>
      </border>
    </dxf>
  </rfmt>
  <rfmt sheetId="2" sqref="O2010" start="0" length="0">
    <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2" sqref="P201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2" sqref="Q201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2" sqref="R201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2" sqref="S201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2" sqref="T201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2" sqref="U201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45" sId="2">
    <nc r="H2013" t="inlineStr">
      <is>
        <t>VR</t>
      </is>
    </nc>
  </rcc>
  <rcc rId="6746" sId="2">
    <oc r="E2013">
      <v>1349</v>
    </oc>
    <nc r="E2013">
      <v>1600</v>
    </nc>
  </rcc>
  <rcc rId="6747" sId="2">
    <nc r="H2015" t="inlineStr">
      <is>
        <t>VR</t>
      </is>
    </nc>
  </rcc>
  <rcc rId="6748" sId="2">
    <nc r="H2016" t="inlineStr">
      <is>
        <t>VR</t>
      </is>
    </nc>
  </rcc>
  <rcc rId="6749" sId="2">
    <nc r="H2018" t="inlineStr">
      <is>
        <t>plou</t>
      </is>
    </nc>
  </rcc>
  <rcc rId="6750" sId="2">
    <nc r="H2019" t="inlineStr">
      <is>
        <t>plou</t>
      </is>
    </nc>
  </rcc>
  <rcc rId="6751" sId="2">
    <nc r="H2020" t="inlineStr">
      <is>
        <t>plou</t>
      </is>
    </nc>
  </rcc>
  <rrc rId="6752" sId="2" ref="A2014:XFD2014" action="insertRow"/>
  <rcc rId="6753" sId="2" odxf="1" dxf="1">
    <nc r="B2027">
      <v>3486349</v>
    </nc>
    <odxf>
      <font>
        <name val="MS Sans Serif"/>
      </font>
      <alignment horizontal="center" vertical="center"/>
    </odxf>
    <ndxf>
      <font>
        <sz val="10"/>
        <color auto="1"/>
        <name val="Arial"/>
        <family val="2"/>
        <scheme val="none"/>
      </font>
      <alignment horizontal="general" vertical="bottom"/>
    </ndxf>
  </rcc>
  <rcc rId="6754" sId="2" odxf="1" dxf="1">
    <nc r="C2027" t="inlineStr">
      <is>
        <t>WO</t>
      </is>
    </nc>
    <odxf>
      <numFmt numFmtId="0" formatCode="General"/>
      <alignment horizontal="center" vertical="center"/>
    </odxf>
    <ndxf>
      <numFmt numFmtId="30" formatCode="@"/>
      <alignment horizontal="general" vertical="top"/>
    </ndxf>
  </rcc>
  <rcc rId="6755" sId="2" odxf="1" dxf="1">
    <nc r="D2027" t="inlineStr">
      <is>
        <t>22000394</t>
      </is>
    </nc>
    <odxf>
      <numFmt numFmtId="0" formatCode="General"/>
    </odxf>
    <ndxf>
      <numFmt numFmtId="30" formatCode="@"/>
    </ndxf>
  </rcc>
  <rcc rId="6756" sId="2" odxf="1" dxf="1">
    <nc r="E2027" t="inlineStr">
      <is>
        <t>SCE Caramel C3 S/Verg FUT/0321</t>
      </is>
    </nc>
    <odxf>
      <font>
        <name val="MS Sans Serif"/>
      </font>
      <numFmt numFmtId="0" formatCode="General"/>
      <alignment horizontal="center" vertical="center"/>
    </odxf>
    <ndxf>
      <font>
        <sz val="10"/>
        <color auto="1"/>
        <name val="Arial"/>
        <family val="2"/>
        <scheme val="none"/>
      </font>
      <numFmt numFmtId="30" formatCode="@"/>
      <alignment horizontal="general" vertical="top"/>
    </ndxf>
  </rcc>
  <rcc rId="6757" sId="2" odxf="1" dxf="1">
    <nc r="F2027" t="inlineStr">
      <is>
        <t>KG</t>
      </is>
    </nc>
    <odxf>
      <font>
        <name val="MS Sans Serif"/>
      </font>
      <numFmt numFmtId="0" formatCode="General"/>
      <alignment horizontal="center" vertical="center"/>
    </odxf>
    <ndxf>
      <font>
        <sz val="10"/>
        <color auto="1"/>
        <name val="Arial"/>
        <family val="2"/>
        <scheme val="none"/>
      </font>
      <numFmt numFmtId="30" formatCode="@"/>
      <alignment horizontal="general" vertical="top"/>
    </ndxf>
  </rcc>
  <rfmt sheetId="2" sqref="C2014" start="0" length="0">
    <dxf>
      <font>
        <sz val="10"/>
        <color auto="1"/>
        <name val="Arial"/>
        <family val="2"/>
        <scheme val="none"/>
      </font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dxf>
  </rfmt>
  <rfmt sheetId="2" sqref="D2014" start="0" length="0">
    <dxf>
      <font>
        <sz val="10"/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top" wrapText="0"/>
      <border outline="0">
        <left/>
        <right/>
        <top/>
        <bottom/>
      </border>
    </dxf>
  </rfmt>
  <rfmt sheetId="2" sqref="B2014" start="0" length="0">
    <dxf>
      <font>
        <sz val="10"/>
        <color auto="1"/>
        <name val="Arial"/>
        <family val="2"/>
        <scheme val="none"/>
      </font>
      <border outline="0">
        <left/>
        <right/>
        <top/>
        <bottom/>
      </border>
    </dxf>
  </rfmt>
  <rcc rId="6758" sId="2" odxf="1" dxf="1">
    <nc r="B2014" t="inlineStr">
      <is>
        <t>SCE Caramel C3 S/Verg FUT/0321</t>
      </is>
    </nc>
    <ndxf>
      <font>
        <sz val="12"/>
        <color auto="1"/>
        <name val="Verdana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9" sId="2" odxf="1" dxf="1">
    <nc r="C2014">
      <v>3486349</v>
    </nc>
    <ndxf>
      <font>
        <sz val="12"/>
        <color auto="1"/>
        <name val="Verdana"/>
        <family val="2"/>
        <scheme val="none"/>
      </font>
      <fill>
        <patternFill patternType="solid">
          <bgColor theme="7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D2014" start="0" length="0">
    <dxf>
      <font>
        <sz val="12"/>
        <color rgb="FF000000"/>
        <name val="Verdana"/>
        <family val="2"/>
        <scheme val="none"/>
      </font>
      <numFmt numFmtId="0" formatCode="General"/>
      <fill>
        <patternFill patternType="solid"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760" sId="2">
    <nc r="E2014">
      <v>800</v>
    </nc>
  </rcc>
  <rrc rId="6761" sId="2" ref="A2026:XFD2026" action="deleteRow">
    <rfmt sheetId="2" xfDxf="1" sqref="A2026:XFD2026" start="0" length="0"/>
  </rrc>
  <rrc rId="6762" sId="2" ref="A2026:XFD2026" action="deleteRow">
    <rfmt sheetId="2" xfDxf="1" sqref="A2026:XFD2026" start="0" length="0">
      <dxf>
        <alignment horizontal="center" vertical="center"/>
      </dxf>
    </rfmt>
    <rfmt sheetId="2" sqref="A2026" start="0" length="0">
      <dxf>
        <alignment horizontal="general" vertical="bottom"/>
      </dxf>
    </rfmt>
    <rcc rId="0" sId="2" dxf="1">
      <nc r="B2026">
        <v>3486349</v>
      </nc>
      <ndxf>
        <alignment horizontal="general" vertical="bottom"/>
      </ndxf>
    </rcc>
    <rcc rId="0" sId="2" dxf="1">
      <nc r="C2026" t="inlineStr">
        <is>
          <t>WO</t>
        </is>
      </nc>
      <ndxf>
        <numFmt numFmtId="30" formatCode="@"/>
        <alignment horizontal="general" vertical="top"/>
      </ndxf>
    </rcc>
    <rcc rId="0" sId="2" dxf="1">
      <nc r="D2026" t="inlineStr">
        <is>
          <t>22000394</t>
        </is>
      </nc>
      <ndxf>
        <numFmt numFmtId="30" formatCode="@"/>
        <alignment horizontal="general" vertical="top"/>
      </ndxf>
    </rcc>
    <rcc rId="0" sId="2" dxf="1">
      <nc r="E2026" t="inlineStr">
        <is>
          <t>SCE Caramel C3 S/Verg FUT/0321</t>
        </is>
      </nc>
      <ndxf>
        <numFmt numFmtId="30" formatCode="@"/>
        <alignment horizontal="general" vertical="top"/>
      </ndxf>
    </rcc>
    <rcc rId="0" sId="2" dxf="1">
      <nc r="F2026" t="inlineStr">
        <is>
          <t>KG</t>
        </is>
      </nc>
      <ndxf>
        <numFmt numFmtId="30" formatCode="@"/>
        <alignment horizontal="general" vertical="top"/>
      </ndxf>
    </rcc>
    <rfmt sheetId="2" sqref="G2026" start="0" length="0">
      <dxf>
        <font>
          <sz val="10"/>
          <color auto="1"/>
          <name val="MS Sans Serif"/>
          <family val="2"/>
          <scheme val="none"/>
        </font>
      </dxf>
    </rfmt>
    <rfmt sheetId="2" sqref="H2026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2026" start="0" length="0">
      <dxf>
        <numFmt numFmtId="167" formatCode="dd\.mm\.yyyy;@"/>
      </dxf>
    </rfmt>
  </rrc>
  <rrc rId="6763" sId="2" ref="A2026:XFD2026" action="deleteRow">
    <rfmt sheetId="2" xfDxf="1" sqref="A2026:XFD2026" start="0" length="0">
      <dxf>
        <alignment horizontal="center" vertical="center"/>
      </dxf>
    </rfmt>
    <rfmt sheetId="2" sqref="A2026" start="0" length="0">
      <dxf>
        <alignment horizontal="general" vertical="bottom"/>
      </dxf>
    </rfmt>
    <rfmt sheetId="2" sqref="B2026" start="0" length="0">
      <dxf>
        <font>
          <sz val="10"/>
          <color auto="1"/>
          <name val="MS Sans Serif"/>
          <family val="2"/>
          <scheme val="none"/>
        </font>
      </dxf>
    </rfmt>
    <rfmt sheetId="2" sqref="D2026" start="0" length="0">
      <dxf>
        <alignment horizontal="general" vertical="bottom"/>
      </dxf>
    </rfmt>
    <rfmt sheetId="2" sqref="E2026" start="0" length="0">
      <dxf>
        <font>
          <sz val="10"/>
          <color auto="1"/>
          <name val="MS Sans Serif"/>
          <family val="2"/>
          <scheme val="none"/>
        </font>
      </dxf>
    </rfmt>
    <rfmt sheetId="2" sqref="F2026" start="0" length="0">
      <dxf>
        <font>
          <sz val="10"/>
          <color auto="1"/>
          <name val="MS Sans Serif"/>
          <family val="2"/>
          <scheme val="none"/>
        </font>
      </dxf>
    </rfmt>
    <rfmt sheetId="2" sqref="G2026" start="0" length="0">
      <dxf>
        <font>
          <sz val="10"/>
          <color auto="1"/>
          <name val="MS Sans Serif"/>
          <family val="2"/>
          <scheme val="none"/>
        </font>
      </dxf>
    </rfmt>
    <rfmt sheetId="2" sqref="H2026" start="0" length="0">
      <dxf>
        <font>
          <sz val="12"/>
          <color indexed="10"/>
          <name val="Calibri"/>
          <family val="2"/>
          <scheme val="minor"/>
        </font>
        <alignment wrapText="1"/>
      </dxf>
    </rfmt>
    <rfmt sheetId="2" sqref="J2026" start="0" length="0">
      <dxf>
        <numFmt numFmtId="167" formatCode="dd\.mm\.yyyy;@"/>
      </dxf>
    </rfmt>
  </rrc>
  <rcc rId="6764" sId="2">
    <oc r="G2007">
      <f>IFERROR(IF(ISERROR(SEARCH("dfgg",$B2005)),IF(H2006="",G2005+ROUNDUP(VLOOKUP(D2006,Feuil2!$B$2:$C$252,2,FALSE)*6,0)/6/24,G2005+ROUNDUP(VLOOKUP(D2006,Feuil2!$B$2:$C$252,2,FALSE)*6,0)/6/24+$I$2),G2005+(11/12/24)),"")</f>
    </oc>
    <nc r="G2007">
      <f>IFERROR(IF(ISERROR(SEARCH("dfgg",$B2006)),IF(H2007="",G2006+ROUNDUP(VLOOKUP(D2007,Feuil2!$B$2:$C$252,2,FALSE)*6,0)/6/24,G2006+ROUNDUP(VLOOKUP(D2007,Feuil2!$B$2:$C$252,2,FALSE)*6,0)/6/24+$I$2),G2006+(11/12/24)),"")</f>
    </nc>
  </rcc>
  <rcc rId="6765" sId="2">
    <nc r="G2008">
      <f>IFERROR(IF(ISERROR(SEARCH("dfgg",$B2007)),IF(H2008="",G2007+ROUNDUP(VLOOKUP(D2008,Feuil2!$B$2:$C$252,2,FALSE)*6,0)/6/24,G2007+ROUNDUP(VLOOKUP(D2008,Feuil2!$B$2:$C$252,2,FALSE)*6,0)/6/24+$I$2),G2007+(11/12/24)),"")</f>
    </nc>
  </rcc>
  <rcc rId="6766" sId="2">
    <nc r="G2009">
      <f>IFERROR(IF(ISERROR(SEARCH("dfgg",$B2008)),IF(H2009="",G2008+ROUNDUP(VLOOKUP(D2009,Feuil2!$B$2:$C$252,2,FALSE)*6,0)/6/24,G2008+ROUNDUP(VLOOKUP(D2009,Feuil2!$B$2:$C$252,2,FALSE)*6,0)/6/24+$I$2),G2008+(11/12/24)),"")</f>
    </nc>
  </rcc>
  <rcc rId="6767" sId="2">
    <nc r="G2010">
      <f>IFERROR(IF(ISERROR(SEARCH("dfgg",$B2009)),IF(H2010="",G2009+ROUNDUP(VLOOKUP(D2010,Feuil2!$B$2:$C$252,2,FALSE)*6,0)/6/24,G2009+ROUNDUP(VLOOKUP(D2010,Feuil2!$B$2:$C$252,2,FALSE)*6,0)/6/24+$I$2),G2009+(11/12/24)),"")</f>
    </nc>
  </rcc>
  <rcc rId="6768" sId="2">
    <oc r="G2011">
      <f>IFERROR(IF(ISERROR(SEARCH("dfgg",$B2006)),IF(H2007="",G2006+ROUNDUP(VLOOKUP(D2007,Feuil2!$B$2:$C$252,2,FALSE)*6,0)/6/24,G2006+ROUNDUP(VLOOKUP(D2007,Feuil2!$B$2:$C$252,2,FALSE)*6,0)/6/24+$I$2),G2006+(11/12/24)),"")</f>
    </oc>
    <nc r="G2011">
      <f>IFERROR(IF(ISERROR(SEARCH("dfgg",$B2010)),IF(H2011="",G2010+ROUNDUP(VLOOKUP(D2011,Feuil2!$B$2:$C$252,2,FALSE)*6,0)/6/24,G2010+ROUNDUP(VLOOKUP(D2011,Feuil2!$B$2:$C$252,2,FALSE)*6,0)/6/24+$I$2),G2010+(11/12/24)),"")</f>
    </nc>
  </rcc>
  <rcc rId="6769" sId="2">
    <oc r="G2012">
      <f>IFERROR(IF(ISERROR(SEARCH("dfgg",$B2011)),IF(H2012="",G2011+ROUNDUP(VLOOKUP(D2012,Feuil2!$B$2:$C$252,2,FALSE)*6,0)/6/24,G2011+ROUNDUP(VLOOKUP(D2012,Feuil2!$B$2:$C$252,2,FALSE)*6,0)/6/24+$I$2),G2011+(11/12/24)),"")</f>
    </oc>
    <nc r="G2012">
      <f>IFERROR(IF(ISERROR(SEARCH("dfgg",$B2011)),IF(H2012="",G2011+ROUNDUP(VLOOKUP(D2012,Feuil2!$B$2:$C$252,2,FALSE)*6,0)/6/24,G2011+ROUNDUP(VLOOKUP(D2012,Feuil2!$B$2:$C$252,2,FALSE)*6,0)/6/24+$I$2),G2011+(11/12/24)),"")</f>
    </nc>
  </rcc>
  <rcc rId="6770" sId="2">
    <oc r="G2013">
      <f>IFERROR(IF(ISERROR(SEARCH("dfgg",$B2011)),IF(H2013="",G2012+ROUNDUP(VLOOKUP(D2013,Feuil2!$B$2:$C$252,2,FALSE)*6,0)/6/24,G2012+ROUNDUP(VLOOKUP(D2013,Feuil2!$B$2:$C$252,2,FALSE)*6,0)/6/24+$I$2),G2012+(11/12/24)),"")</f>
    </oc>
    <nc r="G2013">
      <f>IFERROR(IF(ISERROR(SEARCH("dfgg",$B2012)),IF(H2013="",G2012+ROUNDUP(VLOOKUP(D2013,Feuil2!$B$2:$C$252,2,FALSE)*6,0)/6/24,G2012+ROUNDUP(VLOOKUP(D2013,Feuil2!$B$2:$C$252,2,FALSE)*6,0)/6/24+$I$2),G2012+(11/12/24)),"")</f>
    </nc>
  </rcc>
  <rcc rId="6771" sId="2">
    <nc r="G2014">
      <f>IFERROR(IF(ISERROR(SEARCH("dfgg",$B2013)),IF(H2014="",G2013+ROUNDUP(VLOOKUP(D2014,Feuil2!$B$2:$C$252,2,FALSE)*6,0)/6/24,G2013+ROUNDUP(VLOOKUP(D2014,Feuil2!$B$2:$C$252,2,FALSE)*6,0)/6/24+$I$2),G2013+(11/12/24)),"")</f>
    </nc>
  </rcc>
  <rcc rId="6772" sId="2">
    <oc r="G2015">
      <f>IFERROR(IF(ISERROR(SEARCH("dfgg",$B2013)),IF(H2014="",G2013+ROUNDUP(VLOOKUP(D2014,Feuil2!$B$2:$C$252,2,FALSE)*6,0)/6/24,G2013+ROUNDUP(VLOOKUP(D2014,Feuil2!$B$2:$C$252,2,FALSE)*6,0)/6/24+$I$2),G2013+(11/12/24)),"")</f>
    </oc>
    <nc r="G2015">
      <f>IFERROR(IF(ISERROR(SEARCH("dfgg",$B2014)),IF(H2015="",G2014+ROUNDUP(VLOOKUP(D2015,Feuil2!$B$2:$C$252,2,FALSE)*6,0)/6/24,G2014+ROUNDUP(VLOOKUP(D2015,Feuil2!$B$2:$C$252,2,FALSE)*6,0)/6/24+$I$2),G2014+(11/12/24)),"")</f>
    </nc>
  </rcc>
  <rcc rId="6773" sId="2">
    <oc r="G2016">
      <f>IFERROR(IF(ISERROR(SEARCH("dfgg",$B2013)),IF(H2015="",G2014+ROUNDUP(VLOOKUP(D2015,Feuil2!$B$2:$C$252,2,FALSE)*6,0)/6/24,G2014+ROUNDUP(VLOOKUP(D2015,Feuil2!$B$2:$C$252,2,FALSE)*6,0)/6/24+$I$2),G2014+(11/12/24)),"")</f>
    </oc>
    <nc r="G2016">
      <f>IFERROR(IF(ISERROR(SEARCH("dfgg",$B2015)),IF(H2016="",G2015+ROUNDUP(VLOOKUP(D2016,Feuil2!$B$2:$C$252,2,FALSE)*6,0)/6/24,G2015+ROUNDUP(VLOOKUP(D2016,Feuil2!$B$2:$C$252,2,FALSE)*6,0)/6/24+$I$2),G2015+(11/12/24)),"")</f>
    </nc>
  </rcc>
  <rcc rId="6774" sId="2">
    <oc r="G2017">
      <f>IFERROR(IF(ISERROR(SEARCH("dfgg",$B2015)),IF(H2016="",G2015+ROUNDUP(VLOOKUP(D2016,Feuil2!$B$2:$C$252,2,FALSE)*6,0)/6/24,G2015+ROUNDUP(VLOOKUP(D2016,Feuil2!$B$2:$C$252,2,FALSE)*6,0)/6/24+$I$2),G2015+(11/12/24)),"")</f>
    </oc>
    <nc r="G2017">
      <f>IFERROR(IF(ISERROR(SEARCH("dfgg",$B2016)),IF(H2017="",G2016+ROUNDUP(VLOOKUP(D2017,Feuil2!$B$2:$C$252,2,FALSE)*6,0)/6/24,G2016+ROUNDUP(VLOOKUP(D2017,Feuil2!$B$2:$C$252,2,FALSE)*6,0)/6/24+$I$2),G2016+(11/12/24)),"")</f>
    </nc>
  </rcc>
  <rcc rId="6775" sId="2">
    <oc r="G2018">
      <f>IFERROR(IF(ISERROR(SEARCH("dfgg",$B2017)),IF(H2018="",G2017+ROUNDUP(VLOOKUP(D2018,Feuil2!$B$2:$C$252,2,FALSE)*6,0)/6/24,G2017+ROUNDUP(VLOOKUP(D2018,Feuil2!$B$2:$C$252,2,FALSE)*6,0)/6/24+$I$2),G2017+(11/12/24)),"")</f>
    </oc>
    <nc r="G2018">
      <f>IFERROR(IF(ISERROR(SEARCH("dfgg",$B2017)),IF(H2018="",G2017+ROUNDUP(VLOOKUP(D2018,Feuil2!$B$2:$C$252,2,FALSE)*6,0)/6/24,G2017+ROUNDUP(VLOOKUP(D2018,Feuil2!$B$2:$C$252,2,FALSE)*6,0)/6/24+$I$2),G2017+(11/12/24)),"")</f>
    </nc>
  </rcc>
  <rcc rId="6776" sId="2">
    <oc r="G2019">
      <f>IFERROR(IF(ISERROR(SEARCH("dfgg",$B2018)),IF(H2019="",G2018+ROUNDUP(VLOOKUP(D2019,Feuil2!$B$2:$C$252,2,FALSE)*6,0)/6/24,G2018+ROUNDUP(VLOOKUP(D2019,Feuil2!$B$2:$C$252,2,FALSE)*6,0)/6/24+$I$2),G2018+(11/12/24)),"")</f>
    </oc>
    <nc r="G2019">
      <f>IFERROR(IF(ISERROR(SEARCH("dfgg",$B2018)),IF(H2019="",G2018+ROUNDUP(VLOOKUP(D2019,Feuil2!$B$2:$C$252,2,FALSE)*6,0)/6/24,G2018+ROUNDUP(VLOOKUP(D2019,Feuil2!$B$2:$C$252,2,FALSE)*6,0)/6/24+$I$2),G2018+(11/12/24)),"")</f>
    </nc>
  </rcc>
  <rcc rId="6777" sId="2">
    <oc r="G2020">
      <f>IFERROR(IF(ISERROR(SEARCH("dfgg",$B2019)),IF(H2020="",G2019+ROUNDUP(VLOOKUP(D2020,Feuil2!$B$2:$C$252,2,FALSE)*6,0)/6/24,G2019+ROUNDUP(VLOOKUP(D2020,Feuil2!$B$2:$C$252,2,FALSE)*6,0)/6/24+$I$2),G2019+(11/12/24)),"")</f>
    </oc>
    <nc r="G2020">
      <f>IFERROR(IF(ISERROR(SEARCH("dfgg",$B2019)),IF(H2020="",G2019+ROUNDUP(VLOOKUP(D2020,Feuil2!$B$2:$C$252,2,FALSE)*6,0)/6/24,G2019+ROUNDUP(VLOOKUP(D2020,Feuil2!$B$2:$C$252,2,FALSE)*6,0)/6/24+$I$2),G2019+(11/12/24)),"")</f>
    </nc>
  </rcc>
  <rcc rId="6778" sId="2">
    <oc r="G2021">
      <f>IFERROR(IF(ISERROR(SEARCH("dfgg",$B2020)),IF(H2021="",G2020+ROUNDUP(VLOOKUP(D2021,Feuil2!$B$2:$C$252,2,FALSE)*6,0)/6/24,G2020+ROUNDUP(VLOOKUP(D2021,Feuil2!$B$2:$C$252,2,FALSE)*6,0)/6/24+$I$2),G2020+(11/12/24)),"")</f>
    </oc>
    <nc r="G2021">
      <f>IFERROR(IF(ISERROR(SEARCH("dfgg",$B2020)),IF(H2021="",G2020+ROUNDUP(VLOOKUP(D2021,Feuil2!$B$2:$C$252,2,FALSE)*6,0)/6/24,G2020+ROUNDUP(VLOOKUP(D2021,Feuil2!$B$2:$C$252,2,FALSE)*6,0)/6/24+$I$2),G2020+(11/12/24)),"")</f>
    </nc>
  </rcc>
  <rcc rId="6779" sId="2">
    <oc r="G2022">
      <f>IFERROR(IF(ISERROR(SEARCH("dfgg",$B2021)),IF(H2022="",G2021+ROUNDUP(VLOOKUP(D2022,Feuil2!$B$2:$C$252,2,FALSE)*6,0)/6/24,G2021+ROUNDUP(VLOOKUP(D2022,Feuil2!$B$2:$C$252,2,FALSE)*6,0)/6/24+$I$2),G2021+(11/12/24)),"")</f>
    </oc>
    <nc r="G2022">
      <f>IFERROR(IF(ISERROR(SEARCH("dfgg",$B2021)),IF(H2022="",G2021+ROUNDUP(VLOOKUP(D2022,Feuil2!$B$2:$C$252,2,FALSE)*6,0)/6/24,G2021+ROUNDUP(VLOOKUP(D2022,Feuil2!$B$2:$C$252,2,FALSE)*6,0)/6/24+$I$2),G2021+(11/12/24)),"")</f>
    </nc>
  </rcc>
  <rcc rId="6780" sId="2">
    <oc r="G2023">
      <f>IFERROR(IF(ISERROR(SEARCH("dfgg",$B2022)),IF(H2023="",G2022+ROUNDUP(VLOOKUP(D2023,Feuil2!$B$2:$C$252,2,FALSE)*6,0)/6/24,G2022+ROUNDUP(VLOOKUP(D2023,Feuil2!$B$2:$C$252,2,FALSE)*6,0)/6/24+$I$2),G2022+(11/12/24)),"")</f>
    </oc>
    <nc r="G2023">
      <f>IFERROR(IF(ISERROR(SEARCH("dfgg",$B2022)),IF(H2023="",G2022+ROUNDUP(VLOOKUP(D2023,Feuil2!$B$2:$C$252,2,FALSE)*6,0)/6/24,G2022+ROUNDUP(VLOOKUP(D2023,Feuil2!$B$2:$C$252,2,FALSE)*6,0)/6/24+$I$2),G2022+(11/12/24)),"")</f>
    </nc>
  </rcc>
  <rcc rId="6781" sId="2">
    <oc r="G2024">
      <f>IFERROR(IF(ISERROR(SEARCH("dfgg",$B2023)),IF(H2024="",G2023+ROUNDUP(VLOOKUP(D2024,Feuil2!$B$2:$C$252,2,FALSE)*6,0)/6/24,G2023+ROUNDUP(VLOOKUP(D2024,Feuil2!$B$2:$C$252,2,FALSE)*6,0)/6/24+$I$2),G2023+(11/12/24)),"")</f>
    </oc>
    <nc r="G2024">
      <f>IFERROR(IF(ISERROR(SEARCH("dfgg",$B2023)),IF(H2024="",G2023+ROUNDUP(VLOOKUP(D2024,Feuil2!$B$2:$C$252,2,FALSE)*6,0)/6/24,G2023+ROUNDUP(VLOOKUP(D2024,Feuil2!$B$2:$C$252,2,FALSE)*6,0)/6/24+$I$2),G2023+(11/12/24)),"")</f>
    </nc>
  </rcc>
  <rcc rId="6782" sId="2">
    <nc r="D2014">
      <f>22000394*1</f>
    </nc>
  </rcc>
  <rcc rId="6783" sId="2">
    <nc r="H2014" t="inlineStr">
      <is>
        <t>DSR</t>
      </is>
    </nc>
  </rcc>
  <rcc rId="6784" sId="2">
    <nc r="H2023" t="inlineStr">
      <is>
        <t>GLACIER LUNDI</t>
      </is>
    </nc>
  </rcc>
  <rcv guid="{A4812406-2100-4335-8B92-771D5826C943}" action="delete"/>
  <rdn rId="0" localSheetId="2" customView="1" name="Z_A4812406_2100_4335_8B92_771D5826C943_.wvu.PrintArea" hidden="1" oldHidden="1">
    <formula>PHS!$A$1069:$L$1122</formula>
    <oldFormula>PHS!$A$1069:$L$1122</oldFormula>
  </rdn>
  <rdn rId="0" localSheetId="2" customView="1" name="Z_A4812406_2100_4335_8B92_771D5826C943_.wvu.PrintTitles" hidden="1" oldHidden="1">
    <formula>PHS!$2:$2</formula>
    <oldFormula>PHS!$2:$2</oldFormula>
  </rdn>
  <rdn rId="0" localSheetId="2" customView="1" name="Z_A4812406_2100_4335_8B92_771D5826C943_.wvu.Rows" hidden="1" oldHidden="1">
    <formula>PHS!$4:$1007</formula>
    <oldFormula>PHS!$4:$1007</oldFormula>
  </rdn>
  <rdn rId="0" localSheetId="3" customView="1" name="Z_A4812406_2100_4335_8B92_771D5826C943_.wvu.FilterData" hidden="1" oldHidden="1">
    <formula>Feuil2!$B$1:$C$218</formula>
    <oldFormula>Feuil2!$B$1:$C$218</oldFormula>
  </rdn>
  <rcv guid="{A4812406-2100-4335-8B92-771D5826C943}" action="add"/>
</revisions>
</file>

<file path=xl/revisions/revisionLog3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4812406-2100-4335-8B92-771D5826C943}" action="delete"/>
  <rdn rId="0" localSheetId="2" customView="1" name="Z_A4812406_2100_4335_8B92_771D5826C943_.wvu.PrintArea" hidden="1" oldHidden="1">
    <formula>PHS!$A$1069:$L$1122</formula>
    <oldFormula>PHS!$A$1069:$L$1122</oldFormula>
  </rdn>
  <rdn rId="0" localSheetId="2" customView="1" name="Z_A4812406_2100_4335_8B92_771D5826C943_.wvu.PrintTitles" hidden="1" oldHidden="1">
    <formula>PHS!$2:$2</formula>
    <oldFormula>PHS!$2:$2</oldFormula>
  </rdn>
  <rdn rId="0" localSheetId="2" customView="1" name="Z_A4812406_2100_4335_8B92_771D5826C943_.wvu.Rows" hidden="1" oldHidden="1">
    <formula>PHS!$4:$1007</formula>
    <oldFormula>PHS!$4:$1007</oldFormula>
  </rdn>
  <rdn rId="0" localSheetId="3" customView="1" name="Z_A4812406_2100_4335_8B92_771D5826C943_.wvu.FilterData" hidden="1" oldHidden="1">
    <formula>Feuil2!$B$1:$C$218</formula>
    <oldFormula>Feuil2!$B$1:$C$218</oldFormula>
  </rdn>
  <rcv guid="{A4812406-2100-4335-8B92-771D5826C943}" action="add"/>
</revisions>
</file>

<file path=xl/revisions/revisionLog3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F1992" start="0" length="2147483647">
    <dxf>
      <font>
        <sz val="10"/>
      </font>
    </dxf>
  </rfmt>
  <rfmt sheetId="2" sqref="F1992" start="0" length="2147483647">
    <dxf>
      <font>
        <b val="0"/>
      </font>
    </dxf>
  </rfmt>
  <rcc rId="6793" sId="2">
    <nc r="F1994" t="inlineStr">
      <is>
        <t>Nouvelle tête silverson</t>
      </is>
    </nc>
  </rcc>
  <rcc rId="6794" sId="2">
    <nc r="F1992" t="inlineStr">
      <is>
        <t>Nouvelle tête silverson</t>
      </is>
    </nc>
  </rcc>
  <rfmt sheetId="2" sqref="F1992" start="0" length="2147483647">
    <dxf>
      <font>
        <sz val="12"/>
      </font>
    </dxf>
  </rfmt>
  <rcc rId="6795" sId="2">
    <nc r="F1996" t="inlineStr">
      <is>
        <t>Nouvelle tête silverson</t>
      </is>
    </nc>
  </rcc>
  <rcc rId="6796" sId="2">
    <nc r="F1998" t="inlineStr">
      <is>
        <t>Nouvelle tête silverson</t>
      </is>
    </nc>
  </rcc>
  <rcc rId="6797" sId="2">
    <nc r="F1999" t="inlineStr">
      <is>
        <t>Nouvelle tête silverson</t>
      </is>
    </nc>
  </rcc>
  <rcc rId="6798" sId="2">
    <nc r="F2001" t="inlineStr">
      <is>
        <t>PAS DE SILVERSON</t>
      </is>
    </nc>
  </rcc>
  <rcc rId="6799" sId="2">
    <nc r="F2003" t="inlineStr">
      <is>
        <t>Nouvelle tête silverson</t>
      </is>
    </nc>
  </rcc>
  <rcc rId="6800" sId="2">
    <nc r="F2004" t="inlineStr">
      <is>
        <t>Nouvelle tête silverson</t>
      </is>
    </nc>
  </rcc>
  <rcc rId="6801" sId="2">
    <nc r="F2006" t="inlineStr">
      <is>
        <t>Nouvelle tête silverson</t>
      </is>
    </nc>
  </rcc>
  <rcc rId="6802" sId="2">
    <nc r="F2007" t="inlineStr">
      <is>
        <t>Nouvelle tête silverson</t>
      </is>
    </nc>
  </rcc>
  <rcc rId="6803" sId="2">
    <nc r="F2008" t="inlineStr">
      <is>
        <t>Nouvelle tête silverson</t>
      </is>
    </nc>
  </rcc>
  <rcc rId="6804" sId="2">
    <nc r="F2009" t="inlineStr">
      <is>
        <t>Nouvelle tête silverson</t>
      </is>
    </nc>
  </rcc>
  <rcc rId="6805" sId="2">
    <nc r="F2011" t="inlineStr">
      <is>
        <t>Nouvelle tête silverson</t>
      </is>
    </nc>
  </rcc>
  <rcc rId="6806" sId="2">
    <nc r="F2013" t="inlineStr">
      <is>
        <t>Nouvelle tête silverson</t>
      </is>
    </nc>
  </rcc>
  <rcc rId="6807" sId="2">
    <nc r="F2014" t="inlineStr">
      <is>
        <t>Nouvelle tête silverson</t>
      </is>
    </nc>
  </rcc>
  <rcc rId="6808" sId="2">
    <nc r="F2016" t="inlineStr">
      <is>
        <t>Nouvelle tête silverson</t>
      </is>
    </nc>
  </rcc>
  <rcc rId="6809" sId="2">
    <nc r="F2017" t="inlineStr">
      <is>
        <t>Nouvelle tête silverson</t>
      </is>
    </nc>
  </rcc>
  <rcc rId="6810" sId="2">
    <nc r="F2019" t="inlineStr">
      <is>
        <t>Nouvelle tête silverson</t>
      </is>
    </nc>
  </rcc>
  <rcc rId="6811" sId="2">
    <nc r="F2020" t="inlineStr">
      <is>
        <t>Nouvelle tête silverson</t>
      </is>
    </nc>
  </rcc>
  <rcc rId="6812" sId="2">
    <nc r="F2021" t="inlineStr">
      <is>
        <t>Nouvelle tête silverson</t>
      </is>
    </nc>
  </rcc>
  <rcc rId="6813" sId="2">
    <nc r="F2023" t="inlineStr">
      <is>
        <t>?</t>
      </is>
    </nc>
  </rcc>
  <rcc rId="6814" sId="2">
    <nc r="F2024" t="inlineStr">
      <is>
        <t>?</t>
      </is>
    </nc>
  </rcc>
  <rcv guid="{80E8011E-8CC6-40AA-A1BE-46C0FB529EE2}" action="delete"/>
  <rdn rId="0" localSheetId="2" customView="1" name="Z_80E8011E_8CC6_40AA_A1BE_46C0FB529EE2_.wvu.PrintArea" hidden="1" oldHidden="1">
    <formula>PHS!$B$203:$I$226</formula>
    <oldFormula>PHS!$B$203:$I$226</oldFormula>
  </rdn>
  <rdn rId="0" localSheetId="2" customView="1" name="Z_80E8011E_8CC6_40AA_A1BE_46C0FB529EE2_.wvu.PrintTitles" hidden="1" oldHidden="1">
    <formula>PHS!$2:$2</formula>
    <oldFormula>PHS!$2:$2</oldFormula>
  </rdn>
  <rdn rId="0" localSheetId="3" customView="1" name="Z_80E8011E_8CC6_40AA_A1BE_46C0FB529EE2_.wvu.FilterData" hidden="1" oldHidden="1">
    <formula>Feuil2!$B$1:$C$218</formula>
    <oldFormula>Feuil2!$B$1:$C$218</oldFormula>
  </rdn>
  <rcv guid="{80E8011E-8CC6-40AA-A1BE-46C0FB529EE2}" action="add"/>
</revisions>
</file>

<file path=xl/revisions/revisionLog3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0E8011E-8CC6-40AA-A1BE-46C0FB529EE2}" action="delete"/>
  <rdn rId="0" localSheetId="2" customView="1" name="Z_80E8011E_8CC6_40AA_A1BE_46C0FB529EE2_.wvu.PrintArea" hidden="1" oldHidden="1">
    <formula>PHS!$B$203:$I$226</formula>
    <oldFormula>PHS!$B$203:$I$226</oldFormula>
  </rdn>
  <rdn rId="0" localSheetId="2" customView="1" name="Z_80E8011E_8CC6_40AA_A1BE_46C0FB529EE2_.wvu.PrintTitles" hidden="1" oldHidden="1">
    <formula>PHS!$2:$2</formula>
    <oldFormula>PHS!$2:$2</oldFormula>
  </rdn>
  <rdn rId="0" localSheetId="3" customView="1" name="Z_80E8011E_8CC6_40AA_A1BE_46C0FB529EE2_.wvu.FilterData" hidden="1" oldHidden="1">
    <formula>Feuil2!$B$1:$C$218</formula>
    <oldFormula>Feuil2!$B$1:$C$218</oldFormula>
  </rdn>
  <rcv guid="{80E8011E-8CC6-40AA-A1BE-46C0FB529EE2}" action="add"/>
</revisions>
</file>

<file path=xl/revisions/revisionLog3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75A0FC8-0A1B-4DE0-9A32-5143F6752B3E}" action="delete"/>
  <rdn rId="0" localSheetId="2" customView="1" name="Z_F75A0FC8_0A1B_4DE0_9A32_5143F6752B3E_.wvu.PrintArea" hidden="1" oldHidden="1">
    <formula>PHS!$A$595:$I$625</formula>
    <oldFormula>PHS!$A$595:$I$625</oldFormula>
  </rdn>
  <rdn rId="0" localSheetId="2" customView="1" name="Z_F75A0FC8_0A1B_4DE0_9A32_5143F6752B3E_.wvu.PrintTitles" hidden="1" oldHidden="1">
    <formula>PHS!$2:$2</formula>
    <oldFormula>PHS!$2:$2</oldFormula>
  </rdn>
  <rdn rId="0" localSheetId="2" customView="1" name="Z_F75A0FC8_0A1B_4DE0_9A32_5143F6752B3E_.wvu.Rows" hidden="1" oldHidden="1">
    <formula>PHS!$4:$1398</formula>
    <oldFormula>PHS!$4:$1398</oldFormula>
  </rdn>
  <rdn rId="0" localSheetId="3" customView="1" name="Z_F75A0FC8_0A1B_4DE0_9A32_5143F6752B3E_.wvu.FilterData" hidden="1" oldHidden="1">
    <formula>Feuil2!$B$1:$C$218</formula>
    <oldFormula>Feuil2!$B$1:$C$218</oldFormula>
  </rdn>
  <rcv guid="{F75A0FC8-0A1B-4DE0-9A32-5143F6752B3E}" action="add"/>
</revisions>
</file>

<file path=xl/revisions/revisionLog3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CCB14D7-39B9-453A-BF20-39B53EFE65BB}" action="delete"/>
  <rdn rId="0" localSheetId="2" customView="1" name="Z_5CCB14D7_39B9_453A_BF20_39B53EFE65BB_.wvu.PrintArea" hidden="1" oldHidden="1">
    <formula>PHS!$A$1523:$I$1559</formula>
    <oldFormula>PHS!$A$1523:$I$1559</oldFormula>
  </rdn>
  <rdn rId="0" localSheetId="2" customView="1" name="Z_5CCB14D7_39B9_453A_BF20_39B53EFE65BB_.wvu.PrintTitles" hidden="1" oldHidden="1">
    <formula>PHS!$2:$2</formula>
    <oldFormula>PHS!$2:$2</oldFormula>
  </rdn>
  <rdn rId="0" localSheetId="3" customView="1" name="Z_5CCB14D7_39B9_453A_BF20_39B53EFE65BB_.wvu.FilterData" hidden="1" oldHidden="1">
    <formula>Feuil2!$B$1:$C$218</formula>
    <oldFormula>Feuil2!$B$1:$C$218</oldFormula>
  </rdn>
  <rcv guid="{5CCB14D7-39B9-453A-BF20-39B53EFE65BB}" action="add"/>
</revisions>
</file>

<file path=xl/revisions/revisionLog3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28" sId="2">
    <oc r="H2003" t="inlineStr">
      <is>
        <t>plou</t>
      </is>
    </oc>
    <nc r="H2003" t="inlineStr">
      <is>
        <t>Attention avec recyclage</t>
      </is>
    </nc>
  </rcc>
  <rcc rId="6829" sId="2">
    <oc r="H2004" t="inlineStr">
      <is>
        <t>plou</t>
      </is>
    </oc>
    <nc r="H2004" t="inlineStr">
      <is>
        <t>Attention avec recyclage</t>
      </is>
    </nc>
  </rcc>
  <rcc rId="6830" sId="2">
    <nc r="I2023" t="inlineStr">
      <is>
        <t>glacier lundi</t>
      </is>
    </nc>
  </rcc>
  <rcc rId="6831" sId="2">
    <oc r="H2023" t="inlineStr">
      <is>
        <t>GLACIER LUNDI</t>
      </is>
    </oc>
    <nc r="H2023" t="inlineStr">
      <is>
        <t>attendre R&amp;D</t>
      </is>
    </nc>
  </rcc>
  <rcc rId="6832" sId="2">
    <nc r="H2024" t="inlineStr">
      <is>
        <t>attendre R&amp;D</t>
      </is>
    </nc>
  </rcc>
  <rcv guid="{80E8011E-8CC6-40AA-A1BE-46C0FB529EE2}" action="delete"/>
  <rdn rId="0" localSheetId="2" customView="1" name="Z_80E8011E_8CC6_40AA_A1BE_46C0FB529EE2_.wvu.PrintArea" hidden="1" oldHidden="1">
    <formula>PHS!$B$203:$I$226</formula>
    <oldFormula>PHS!$B$203:$I$226</oldFormula>
  </rdn>
  <rdn rId="0" localSheetId="2" customView="1" name="Z_80E8011E_8CC6_40AA_A1BE_46C0FB529EE2_.wvu.PrintTitles" hidden="1" oldHidden="1">
    <formula>PHS!$2:$2</formula>
    <oldFormula>PHS!$2:$2</oldFormula>
  </rdn>
  <rdn rId="0" localSheetId="3" customView="1" name="Z_80E8011E_8CC6_40AA_A1BE_46C0FB529EE2_.wvu.FilterData" hidden="1" oldHidden="1">
    <formula>Feuil2!$B$1:$C$218</formula>
    <oldFormula>Feuil2!$B$1:$C$218</oldFormula>
  </rdn>
  <rcv guid="{80E8011E-8CC6-40AA-A1BE-46C0FB529EE2}" action="add"/>
</revisions>
</file>

<file path=xl/revisions/revisionLog3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36" sId="2">
    <oc r="H2004" t="inlineStr">
      <is>
        <t>Attention avec recyclage</t>
      </is>
    </oc>
    <nc r="H2004" t="inlineStr">
      <is>
        <t>Attention avec recyclage 400KG</t>
      </is>
    </nc>
  </rcc>
  <rcc rId="6837" sId="2">
    <oc r="H2003" t="inlineStr">
      <is>
        <t>Attention avec recyclage</t>
      </is>
    </oc>
    <nc r="H2003" t="inlineStr">
      <is>
        <t>700KG +400KG Attention avec recyclage 400KG</t>
      </is>
    </nc>
  </rcc>
  <rcc rId="6838" sId="2">
    <oc r="H2001" t="inlineStr">
      <is>
        <t>DSR lot F01612317215 a recycler  (op a 1000 livraison 1100)</t>
      </is>
    </oc>
    <nc r="H2001" t="inlineStr">
      <is>
        <t>DSR lot F01612317215 a recycler  (op à RECY EN PL 80 /1000 livraison 1100)</t>
      </is>
    </nc>
  </rcc>
  <rfmt sheetId="2" sqref="N1992" start="0" length="2147483647">
    <dxf>
      <font>
        <sz val="8"/>
      </font>
    </dxf>
  </rfmt>
  <rfmt sheetId="2" sqref="N1994" start="0" length="0">
    <dxf>
      <font>
        <sz val="8"/>
        <color rgb="FFFF0000"/>
      </font>
    </dxf>
  </rfmt>
  <rfmt sheetId="2" sqref="N1996" start="0" length="0">
    <dxf>
      <font>
        <sz val="8"/>
        <color rgb="FFFF0000"/>
      </font>
    </dxf>
  </rfmt>
  <rfmt sheetId="2" sqref="N1998" start="0" length="0">
    <dxf>
      <font>
        <sz val="8"/>
        <color rgb="FFFF0000"/>
      </font>
    </dxf>
  </rfmt>
  <rfmt sheetId="2" sqref="N1999" start="0" length="0">
    <dxf>
      <font>
        <sz val="8"/>
        <color rgb="FFFF0000"/>
      </font>
    </dxf>
  </rfmt>
  <rfmt sheetId="2" sqref="N1965:N1966" start="0" length="2147483647">
    <dxf>
      <font>
        <sz val="8"/>
      </font>
    </dxf>
  </rfmt>
  <rfmt sheetId="2" sqref="N1957:N1962" start="0" length="2147483647">
    <dxf>
      <font>
        <sz val="8"/>
      </font>
    </dxf>
  </rfmt>
  <rfmt sheetId="2" sqref="O1957:O1966" start="0" length="2147483647">
    <dxf>
      <font>
        <sz val="8"/>
      </font>
    </dxf>
  </rfmt>
  <rfmt sheetId="2" sqref="Q1957:U1962" start="0" length="2147483647">
    <dxf>
      <font>
        <sz val="8"/>
      </font>
    </dxf>
  </rfmt>
  <rfmt sheetId="2" sqref="N1964:U1969" start="0" length="2147483647">
    <dxf>
      <font>
        <sz val="8"/>
      </font>
    </dxf>
  </rfmt>
  <rfmt sheetId="2" sqref="N1970:U1975" start="0" length="2147483647">
    <dxf>
      <font>
        <sz val="8"/>
      </font>
    </dxf>
  </rfmt>
  <rfmt sheetId="2" sqref="N1965" start="0" length="2147483647">
    <dxf>
      <font>
        <sz val="6"/>
      </font>
    </dxf>
  </rfmt>
  <rfmt sheetId="2" sqref="N1966" start="0" length="0">
    <dxf>
      <font>
        <sz val="6"/>
        <color rgb="FFFF0000"/>
      </font>
    </dxf>
  </rfmt>
  <rcc rId="6839" sId="2" odxf="1" dxf="1">
    <oc r="N1968" t="inlineStr">
      <is>
        <t>petite
montée de 50 à 75</t>
      </is>
    </oc>
    <nc r="N1968" t="inlineStr">
      <is>
        <t>petite
descente de 80 à 70</t>
      </is>
    </nc>
    <odxf>
      <font>
        <sz val="8"/>
        <color rgb="FFFF0000"/>
      </font>
    </odxf>
    <ndxf>
      <font>
        <sz val="6"/>
        <color rgb="FFFF0000"/>
      </font>
    </ndxf>
  </rcc>
  <rcc rId="6840" sId="2" odxf="1" dxf="1">
    <oc r="N1969" t="inlineStr">
      <is>
        <t>petite
montée de 50 à 75</t>
      </is>
    </oc>
    <nc r="N1969" t="inlineStr">
      <is>
        <t>petite
descente de 80 à 70</t>
      </is>
    </nc>
    <odxf>
      <font>
        <sz val="8"/>
        <color rgb="FFFF0000"/>
      </font>
    </odxf>
    <ndxf>
      <font>
        <sz val="6"/>
        <color rgb="FFFF0000"/>
      </font>
    </ndxf>
  </rcc>
  <rfmt sheetId="2" sqref="N1971" start="0" length="0">
    <dxf>
      <font>
        <sz val="6"/>
        <color rgb="FFFF0000"/>
      </font>
    </dxf>
  </rfmt>
  <rcc rId="6841" sId="2">
    <oc r="F1994" t="inlineStr">
      <is>
        <t>Nouvelle tête silverson</t>
      </is>
    </oc>
    <nc r="F1994" t="inlineStr">
      <is>
        <t xml:space="preserve">Nouvelle tête </t>
      </is>
    </nc>
  </rcc>
  <rcc rId="6842" sId="2" odxf="1" dxf="1">
    <oc r="F1992" t="inlineStr">
      <is>
        <t>Nouvelle tête silverson</t>
      </is>
    </oc>
    <nc r="F1992" t="inlineStr">
      <is>
        <t xml:space="preserve">Nouvelle tête </t>
      </is>
    </nc>
    <ndxf>
      <font>
        <b/>
        <sz val="12"/>
        <color indexed="10"/>
        <name val="Calibri"/>
        <scheme val="minor"/>
      </font>
    </ndxf>
  </rcc>
  <rcc rId="6843" sId="2">
    <oc r="F1996" t="inlineStr">
      <is>
        <t>Nouvelle tête silverson</t>
      </is>
    </oc>
    <nc r="F1996" t="inlineStr">
      <is>
        <t xml:space="preserve">Nouvelle tête </t>
      </is>
    </nc>
  </rcc>
  <rcc rId="6844" sId="2">
    <oc r="F1998" t="inlineStr">
      <is>
        <t>Nouvelle tête silverson</t>
      </is>
    </oc>
    <nc r="F1998" t="inlineStr">
      <is>
        <t xml:space="preserve">Nouvelle tête </t>
      </is>
    </nc>
  </rcc>
  <rcc rId="6845" sId="2">
    <oc r="F1999" t="inlineStr">
      <is>
        <t>Nouvelle tête silverson</t>
      </is>
    </oc>
    <nc r="F1999" t="inlineStr">
      <is>
        <t xml:space="preserve">Nouvelle tête </t>
      </is>
    </nc>
  </rcc>
  <rcc rId="6846" sId="2">
    <oc r="F2003" t="inlineStr">
      <is>
        <t>Nouvelle tête silverson</t>
      </is>
    </oc>
    <nc r="F2003" t="inlineStr">
      <is>
        <t xml:space="preserve">Nouvelle tête </t>
      </is>
    </nc>
  </rcc>
  <rcc rId="6847" sId="2">
    <oc r="F2004" t="inlineStr">
      <is>
        <t>Nouvelle tête silverson</t>
      </is>
    </oc>
    <nc r="F2004" t="inlineStr">
      <is>
        <t xml:space="preserve">Nouvelle tête </t>
      </is>
    </nc>
  </rcc>
  <rcc rId="6848" sId="2">
    <oc r="F2006" t="inlineStr">
      <is>
        <t>Nouvelle tête silverson</t>
      </is>
    </oc>
    <nc r="F2006" t="inlineStr">
      <is>
        <t xml:space="preserve">Nouvelle tête </t>
      </is>
    </nc>
  </rcc>
  <rcc rId="6849" sId="2">
    <oc r="F2007" t="inlineStr">
      <is>
        <t>Nouvelle tête silverson</t>
      </is>
    </oc>
    <nc r="F2007" t="inlineStr">
      <is>
        <t xml:space="preserve">Nouvelle tête </t>
      </is>
    </nc>
  </rcc>
  <rcc rId="6850" sId="2">
    <oc r="F2008" t="inlineStr">
      <is>
        <t>Nouvelle tête silverson</t>
      </is>
    </oc>
    <nc r="F2008" t="inlineStr">
      <is>
        <t xml:space="preserve">Nouvelle tête </t>
      </is>
    </nc>
  </rcc>
  <rcc rId="6851" sId="2">
    <oc r="F2009" t="inlineStr">
      <is>
        <t>Nouvelle tête silverson</t>
      </is>
    </oc>
    <nc r="F2009" t="inlineStr">
      <is>
        <t xml:space="preserve">Nouvelle tête </t>
      </is>
    </nc>
  </rcc>
  <rcc rId="6852" sId="2">
    <oc r="F2011" t="inlineStr">
      <is>
        <t>Nouvelle tête silverson</t>
      </is>
    </oc>
    <nc r="F2011" t="inlineStr">
      <is>
        <t xml:space="preserve">Nouvelle tête </t>
      </is>
    </nc>
  </rcc>
  <rcc rId="6853" sId="2">
    <oc r="F2013" t="inlineStr">
      <is>
        <t>Nouvelle tête silverson</t>
      </is>
    </oc>
    <nc r="F2013" t="inlineStr">
      <is>
        <t xml:space="preserve">Nouvelle tête </t>
      </is>
    </nc>
  </rcc>
  <rcc rId="6854" sId="2">
    <oc r="F2014" t="inlineStr">
      <is>
        <t>Nouvelle tête silverson</t>
      </is>
    </oc>
    <nc r="F2014" t="inlineStr">
      <is>
        <t xml:space="preserve">Nouvelle tête </t>
      </is>
    </nc>
  </rcc>
  <rcc rId="6855" sId="2">
    <oc r="F2016" t="inlineStr">
      <is>
        <t>Nouvelle tête silverson</t>
      </is>
    </oc>
    <nc r="F2016" t="inlineStr">
      <is>
        <t xml:space="preserve">Nouvelle tête </t>
      </is>
    </nc>
  </rcc>
  <rcc rId="6856" sId="2">
    <oc r="F2017" t="inlineStr">
      <is>
        <t>Nouvelle tête silverson</t>
      </is>
    </oc>
    <nc r="F2017" t="inlineStr">
      <is>
        <t xml:space="preserve">Nouvelle tête </t>
      </is>
    </nc>
  </rcc>
  <rcc rId="6857" sId="2">
    <oc r="F2019" t="inlineStr">
      <is>
        <t>Nouvelle tête silverson</t>
      </is>
    </oc>
    <nc r="F2019" t="inlineStr">
      <is>
        <t xml:space="preserve">Nouvelle tête </t>
      </is>
    </nc>
  </rcc>
  <rcc rId="6858" sId="2">
    <oc r="F2020" t="inlineStr">
      <is>
        <t>Nouvelle tête silverson</t>
      </is>
    </oc>
    <nc r="F2020" t="inlineStr">
      <is>
        <t xml:space="preserve">Nouvelle tête </t>
      </is>
    </nc>
  </rcc>
  <rcc rId="6859" sId="2">
    <oc r="F2021" t="inlineStr">
      <is>
        <t>Nouvelle tête silverson</t>
      </is>
    </oc>
    <nc r="F2021" t="inlineStr">
      <is>
        <t xml:space="preserve">Nouvelle tête </t>
      </is>
    </nc>
  </rcc>
  <rcv guid="{80E8011E-8CC6-40AA-A1BE-46C0FB529EE2}" action="delete"/>
  <rdn rId="0" localSheetId="2" customView="1" name="Z_80E8011E_8CC6_40AA_A1BE_46C0FB529EE2_.wvu.PrintArea" hidden="1" oldHidden="1">
    <formula>PHS!$B$203:$I$226</formula>
    <oldFormula>PHS!$B$203:$I$226</oldFormula>
  </rdn>
  <rdn rId="0" localSheetId="2" customView="1" name="Z_80E8011E_8CC6_40AA_A1BE_46C0FB529EE2_.wvu.PrintTitles" hidden="1" oldHidden="1">
    <formula>PHS!$2:$2</formula>
    <oldFormula>PHS!$2:$2</oldFormula>
  </rdn>
  <rdn rId="0" localSheetId="3" customView="1" name="Z_80E8011E_8CC6_40AA_A1BE_46C0FB529EE2_.wvu.FilterData" hidden="1" oldHidden="1">
    <formula>Feuil2!$B$1:$C$218</formula>
    <oldFormula>Feuil2!$B$1:$C$218</oldFormula>
  </rdn>
  <rcv guid="{80E8011E-8CC6-40AA-A1BE-46C0FB529EE2}" action="add"/>
</revisions>
</file>

<file path=xl/revisions/revisionLog3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63" sId="2">
    <oc r="H2016" t="inlineStr">
      <is>
        <t>VR</t>
      </is>
    </oc>
    <nc r="H2016" t="inlineStr">
      <is>
        <t>VR  changement plus de tablette</t>
      </is>
    </nc>
  </rcc>
  <rcc rId="6864" sId="2">
    <oc r="H2017" t="inlineStr">
      <is>
        <t>VR</t>
      </is>
    </oc>
    <nc r="H2017" t="inlineStr">
      <is>
        <t>VR  changement plus de tablette</t>
      </is>
    </nc>
  </rcc>
  <rcv guid="{80E8011E-8CC6-40AA-A1BE-46C0FB529EE2}" action="delete"/>
  <rdn rId="0" localSheetId="2" customView="1" name="Z_80E8011E_8CC6_40AA_A1BE_46C0FB529EE2_.wvu.PrintArea" hidden="1" oldHidden="1">
    <formula>PHS!$B$203:$I$226</formula>
    <oldFormula>PHS!$B$203:$I$226</oldFormula>
  </rdn>
  <rdn rId="0" localSheetId="2" customView="1" name="Z_80E8011E_8CC6_40AA_A1BE_46C0FB529EE2_.wvu.PrintTitles" hidden="1" oldHidden="1">
    <formula>PHS!$2:$2</formula>
    <oldFormula>PHS!$2:$2</oldFormula>
  </rdn>
  <rdn rId="0" localSheetId="3" customView="1" name="Z_80E8011E_8CC6_40AA_A1BE_46C0FB529EE2_.wvu.FilterData" hidden="1" oldHidden="1">
    <formula>Feuil2!$B$1:$C$218</formula>
    <oldFormula>Feuil2!$B$1:$C$218</oldFormula>
  </rdn>
  <rcv guid="{80E8011E-8CC6-40AA-A1BE-46C0FB529EE2}" action="add"/>
</revisions>
</file>

<file path=xl/revisions/revisionLog3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68" sId="2">
    <oc r="H2004" t="inlineStr">
      <is>
        <t>Attention avec recyclage 400KG</t>
      </is>
    </oc>
    <nc r="H2004" t="inlineStr">
      <is>
        <t xml:space="preserve">op 700kg +400kg   recyclage </t>
      </is>
    </nc>
  </rcc>
  <rcc rId="6869" sId="2">
    <oc r="H2003" t="inlineStr">
      <is>
        <t>700KG +400KG Attention avec recyclage 400KG</t>
      </is>
    </oc>
    <nc r="H2003" t="inlineStr">
      <is>
        <t>op 650KG +450KG  recyclage</t>
      </is>
    </nc>
  </rcc>
  <rcv guid="{80E8011E-8CC6-40AA-A1BE-46C0FB529EE2}" action="delete"/>
  <rdn rId="0" localSheetId="2" customView="1" name="Z_80E8011E_8CC6_40AA_A1BE_46C0FB529EE2_.wvu.PrintArea" hidden="1" oldHidden="1">
    <formula>PHS!$B$203:$I$226</formula>
    <oldFormula>PHS!$B$203:$I$226</oldFormula>
  </rdn>
  <rdn rId="0" localSheetId="2" customView="1" name="Z_80E8011E_8CC6_40AA_A1BE_46C0FB529EE2_.wvu.PrintTitles" hidden="1" oldHidden="1">
    <formula>PHS!$2:$2</formula>
    <oldFormula>PHS!$2:$2</oldFormula>
  </rdn>
  <rdn rId="0" localSheetId="3" customView="1" name="Z_80E8011E_8CC6_40AA_A1BE_46C0FB529EE2_.wvu.FilterData" hidden="1" oldHidden="1">
    <formula>Feuil2!$B$1:$C$218</formula>
    <oldFormula>Feuil2!$B$1:$C$218</oldFormula>
  </rdn>
  <rcv guid="{80E8011E-8CC6-40AA-A1BE-46C0FB529EE2}" action="add"/>
</revisions>
</file>

<file path=xl/revisions/revisionLog3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4812406-2100-4335-8B92-771D5826C943}" action="delete"/>
  <rdn rId="0" localSheetId="2" customView="1" name="Z_A4812406_2100_4335_8B92_771D5826C943_.wvu.PrintArea" hidden="1" oldHidden="1">
    <formula>PHS!$A$1069:$L$1122</formula>
    <oldFormula>PHS!$A$1069:$L$1122</oldFormula>
  </rdn>
  <rdn rId="0" localSheetId="2" customView="1" name="Z_A4812406_2100_4335_8B92_771D5826C943_.wvu.PrintTitles" hidden="1" oldHidden="1">
    <formula>PHS!$2:$2</formula>
    <oldFormula>PHS!$2:$2</oldFormula>
  </rdn>
  <rdn rId="0" localSheetId="2" customView="1" name="Z_A4812406_2100_4335_8B92_771D5826C943_.wvu.Rows" hidden="1" oldHidden="1">
    <formula>PHS!$4:$1007</formula>
    <oldFormula>PHS!$4:$1007</oldFormula>
  </rdn>
  <rdn rId="0" localSheetId="3" customView="1" name="Z_A4812406_2100_4335_8B92_771D5826C943_.wvu.FilterData" hidden="1" oldHidden="1">
    <formula>Feuil2!$B$1:$C$218</formula>
    <oldFormula>Feuil2!$B$1:$C$218</oldFormula>
  </rdn>
  <rcv guid="{A4812406-2100-4335-8B92-771D5826C943}" action="add"/>
</revisions>
</file>

<file path=xl/revisions/revisionLog3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77" sId="2">
    <oc r="E2006">
      <v>1500</v>
    </oc>
    <nc r="E2006">
      <v>1600</v>
    </nc>
  </rcc>
  <rcc rId="6878" sId="2">
    <oc r="E2007">
      <v>1500</v>
    </oc>
    <nc r="E2007">
      <v>1600</v>
    </nc>
  </rcc>
  <rcc rId="6879" sId="2">
    <oc r="E2008">
      <v>1500</v>
    </oc>
    <nc r="E2008">
      <v>1600</v>
    </nc>
  </rcc>
  <rcc rId="6880" sId="2">
    <oc r="E2009">
      <v>1500</v>
    </oc>
    <nc r="E2009">
      <v>1600</v>
    </nc>
  </rcc>
  <rcc rId="6881" sId="2">
    <oc r="E2014">
      <v>800</v>
    </oc>
    <nc r="E2014">
      <v>850</v>
    </nc>
  </rcc>
  <rcc rId="6882" sId="2">
    <oc r="H2014" t="inlineStr">
      <is>
        <t>DSR</t>
      </is>
    </oc>
    <nc r="H2014" t="inlineStr">
      <is>
        <t>DSR 900KG EN FUTS ET 700KG EN PAL PLOU</t>
      </is>
    </nc>
  </rcc>
  <rcc rId="6883" sId="2">
    <nc r="I2014" t="inlineStr">
      <is>
        <t>6 BACS POUR RD</t>
      </is>
    </nc>
  </rcc>
  <rcv guid="{80E8011E-8CC6-40AA-A1BE-46C0FB529EE2}" action="delete"/>
  <rdn rId="0" localSheetId="2" customView="1" name="Z_80E8011E_8CC6_40AA_A1BE_46C0FB529EE2_.wvu.PrintArea" hidden="1" oldHidden="1">
    <formula>PHS!$B$203:$I$226</formula>
    <oldFormula>PHS!$B$203:$I$226</oldFormula>
  </rdn>
  <rdn rId="0" localSheetId="2" customView="1" name="Z_80E8011E_8CC6_40AA_A1BE_46C0FB529EE2_.wvu.PrintTitles" hidden="1" oldHidden="1">
    <formula>PHS!$2:$2</formula>
    <oldFormula>PHS!$2:$2</oldFormula>
  </rdn>
  <rdn rId="0" localSheetId="3" customView="1" name="Z_80E8011E_8CC6_40AA_A1BE_46C0FB529EE2_.wvu.FilterData" hidden="1" oldHidden="1">
    <formula>Feuil2!$B$1:$C$218</formula>
    <oldFormula>Feuil2!$B$1:$C$218</oldFormula>
  </rdn>
  <rcv guid="{80E8011E-8CC6-40AA-A1BE-46C0FB529EE2}" action="add"/>
</revisions>
</file>

<file path=xl/revisions/revisionLog3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887" sId="2" ref="A2015:XFD2015" action="insertRow"/>
  <rcc rId="6888" sId="2">
    <nc r="B2015" t="inlineStr">
      <is>
        <t>SCE Caramel C3 S/Verg FUT/0321</t>
      </is>
    </nc>
  </rcc>
  <rcc rId="6889" sId="2">
    <nc r="D2015">
      <v>22000076</v>
    </nc>
  </rcc>
  <rcc rId="6890" sId="2">
    <oc r="E2014">
      <v>850</v>
    </oc>
    <nc r="E2014">
      <v>900</v>
    </nc>
  </rcc>
  <rcc rId="6891" sId="2">
    <nc r="E2015">
      <v>700</v>
    </nc>
  </rcc>
  <rcc rId="6892" sId="2">
    <nc r="C2015">
      <v>3500801</v>
    </nc>
  </rcc>
  <rcc rId="6893" sId="2">
    <nc r="H2015" t="inlineStr">
      <is>
        <t>MEME CUISSON</t>
      </is>
    </nc>
  </rcc>
</revisions>
</file>

<file path=xl/revisions/revisionLog3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2014:I2015">
    <dxf>
      <fill>
        <patternFill>
          <bgColor theme="9" tint="0.39997558519241921"/>
        </patternFill>
      </fill>
    </dxf>
  </rfmt>
</revisions>
</file>

<file path=xl/revisions/revisionLog3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4" sId="2">
    <oc r="B2015" t="inlineStr">
      <is>
        <t>SCE Caramel C3 S/Verg FUT/0321</t>
      </is>
    </oc>
    <nc r="B2015" t="inlineStr">
      <is>
        <t>SCE Caramel C3 S/Verg pal/0321</t>
      </is>
    </nc>
  </rcc>
  <rcv guid="{F75A0FC8-0A1B-4DE0-9A32-5143F6752B3E}" action="delete"/>
  <rdn rId="0" localSheetId="2" customView="1" name="Z_F75A0FC8_0A1B_4DE0_9A32_5143F6752B3E_.wvu.PrintArea" hidden="1" oldHidden="1">
    <formula>PHS!$A$595:$I$625</formula>
    <oldFormula>PHS!$A$595:$I$625</oldFormula>
  </rdn>
  <rdn rId="0" localSheetId="2" customView="1" name="Z_F75A0FC8_0A1B_4DE0_9A32_5143F6752B3E_.wvu.PrintTitles" hidden="1" oldHidden="1">
    <formula>PHS!$2:$2</formula>
    <oldFormula>PHS!$2:$2</oldFormula>
  </rdn>
  <rdn rId="0" localSheetId="2" customView="1" name="Z_F75A0FC8_0A1B_4DE0_9A32_5143F6752B3E_.wvu.Rows" hidden="1" oldHidden="1">
    <formula>PHS!$4:$1398</formula>
    <oldFormula>PHS!$4:$1398</oldFormula>
  </rdn>
  <rdn rId="0" localSheetId="3" customView="1" name="Z_F75A0FC8_0A1B_4DE0_9A32_5143F6752B3E_.wvu.FilterData" hidden="1" oldHidden="1">
    <formula>Feuil2!$B$1:$C$218</formula>
    <oldFormula>Feuil2!$B$1:$C$218</oldFormula>
  </rdn>
  <rcv guid="{F75A0FC8-0A1B-4DE0-9A32-5143F6752B3E}" action="add"/>
</revisions>
</file>

<file path=xl/revisions/revisionLog3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9" sId="2">
    <nc r="F2015" t="inlineStr">
      <is>
        <t>pallecons</t>
      </is>
    </nc>
  </rcc>
</revisions>
</file>

<file path=xl/revisions/revisionLog3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CCB14D7-39B9-453A-BF20-39B53EFE65BB}" action="delete"/>
  <rdn rId="0" localSheetId="2" customView="1" name="Z_5CCB14D7_39B9_453A_BF20_39B53EFE65BB_.wvu.PrintArea" hidden="1" oldHidden="1">
    <formula>PHS!$A$1523:$I$1559</formula>
    <oldFormula>PHS!$A$1523:$I$1559</oldFormula>
  </rdn>
  <rdn rId="0" localSheetId="2" customView="1" name="Z_5CCB14D7_39B9_453A_BF20_39B53EFE65BB_.wvu.PrintTitles" hidden="1" oldHidden="1">
    <formula>PHS!$2:$2</formula>
    <oldFormula>PHS!$2:$2</oldFormula>
  </rdn>
  <rdn rId="0" localSheetId="3" customView="1" name="Z_5CCB14D7_39B9_453A_BF20_39B53EFE65BB_.wvu.FilterData" hidden="1" oldHidden="1">
    <formula>Feuil2!$B$1:$C$218</formula>
    <oldFormula>Feuil2!$B$1:$C$218</oldFormula>
  </rdn>
  <rcv guid="{5CCB14D7-39B9-453A-BF20-39B53EFE65BB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7">
  <userInfo guid="{D7554FF6-8909-4784-BF7F-B754E82A2CFF}" name="Atelier Sauces" id="-1648960030" dateTime="2019-07-05T10:24:04"/>
  <userInfo guid="{FAF1BD89-100E-456C-8BD1-E7127981FF22}" name="Dominique JACQ" id="-1161964500" dateTime="2019-07-05T13:33:19"/>
  <userInfo guid="{754CE382-976A-42EA-9CD6-EDC8B7CE9A7B}" name="Atelier Sauces" id="-1648979996" dateTime="2019-07-08T05:37:31"/>
  <userInfo guid="{19ADF7C3-49E1-4B5A-BBED-B892571CDAE5}" name="Atelier Sauces" id="-1648957813" dateTime="2019-07-10T06:08:35"/>
  <userInfo guid="{95EA03B0-4300-4964-B42D-EBB14FE09F8E}" name="Atelier Sauces" id="-1648983600" dateTime="2019-07-10T15:55:54"/>
  <userInfo guid="{FF43BBFE-2897-427E-8C14-D13DE6BD4D49}" name="Dominique JACQ" id="-1161965127" dateTime="2019-07-12T06:13:23"/>
  <userInfo guid="{880EC5FB-C5EA-4F9B-BB7E-5CE240FB04F4}" name="Frédérique FAVRE" id="-1260647229" dateTime="2019-07-26T11:51:39"/>
  <userInfo guid="{640A034A-9C8D-46D2-99AE-14B6C8713821}" name="Atelier Sauces" id="-1648965722" dateTime="2019-09-04T08:56:49"/>
  <userInfo guid="{640A034A-9C8D-46D2-99AE-14B6C8713821}" name="Dominique JACQ" id="-1161990394" dateTime="2019-09-04T13:10:25"/>
  <userInfo guid="{6258F6AD-3548-490D-BF44-9C317B3B2E3E}" name="Ludovic VIGNON" id="-1857731" dateTime="2019-09-12T11:43:39"/>
  <userInfo guid="{D4DB2250-62B8-46D2-871C-129872329BFE}" name="Dominique JACQ" id="-1161989122" dateTime="2019-09-18T05:47:02"/>
  <userInfo guid="{CC706E98-9DE4-439C-BEE4-BBA4EBE5D82A}" name="Dominique JACQ" id="-1161981402" dateTime="2019-09-18T13:23:29"/>
  <userInfo guid="{F5CE2685-CCFC-48E7-ABE6-07EB493B6443}" name="Atelier Sauces" id="-1648964737" dateTime="2019-09-19T16:03:43"/>
  <userInfo guid="{0E76B1C6-517A-483A-A4C2-8D6D71AE28D8}" name="Atelier Sauces" id="-1649004760" dateTime="2019-09-30T04:57:29"/>
  <userInfo guid="{7BB72F39-C0CA-4599-9B7A-1F328DDF9515}" name="Dominique JACQ" id="-1161974865" dateTime="2019-09-30T06:45:33"/>
  <userInfo guid="{2AB9F86F-0D16-4639-9D90-FAF85D184AF1}" name="Frédérique FAVRE" id="-1260628372" dateTime="2019-10-01T10:52:51"/>
  <userInfo guid="{FCC2DFCF-A419-4F01-862B-F68591ACEFE6}" name="Atelier Sauces" id="-1648985559" dateTime="2019-10-01T11:37:37"/>
</user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13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6.bin"/><Relationship Id="rId7" Type="http://schemas.openxmlformats.org/officeDocument/2006/relationships/printerSettings" Target="../printerSettings/printerSettings10.bin"/><Relationship Id="rId12" Type="http://schemas.openxmlformats.org/officeDocument/2006/relationships/drawing" Target="../drawings/drawing1.x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6" Type="http://schemas.openxmlformats.org/officeDocument/2006/relationships/printerSettings" Target="../printerSettings/printerSettings9.bin"/><Relationship Id="rId11" Type="http://schemas.openxmlformats.org/officeDocument/2006/relationships/printerSettings" Target="../printerSettings/printerSettings14.bin"/><Relationship Id="rId5" Type="http://schemas.openxmlformats.org/officeDocument/2006/relationships/printerSettings" Target="../printerSettings/printerSettings8.bin"/><Relationship Id="rId10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7.bin"/><Relationship Id="rId9" Type="http://schemas.openxmlformats.org/officeDocument/2006/relationships/printerSettings" Target="../printerSettings/printerSettings12.bin"/><Relationship Id="rId1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4" Type="http://schemas.openxmlformats.org/officeDocument/2006/relationships/printerSettings" Target="../printerSettings/printerSettings18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3"/>
  <dimension ref="A1"/>
  <sheetViews>
    <sheetView workbookViewId="0">
      <selection activeCell="E10" sqref="E10:E33"/>
    </sheetView>
  </sheetViews>
  <sheetFormatPr baseColWidth="10" defaultRowHeight="12.75" x14ac:dyDescent="0.2"/>
  <sheetData/>
  <customSheetViews>
    <customSheetView guid="{80E8011E-8CC6-40AA-A1BE-46C0FB529EE2}">
      <selection activeCell="E10" sqref="E10:E33"/>
      <pageMargins left="0.7" right="0.7" top="0.75" bottom="0.75" header="0.3" footer="0.3"/>
    </customSheetView>
    <customSheetView guid="{A4812406-2100-4335-8B92-771D5826C943}">
      <selection activeCell="E10" sqref="E10:E33"/>
      <pageMargins left="0.7" right="0.7" top="0.75" bottom="0.75" header="0.3" footer="0.3"/>
    </customSheetView>
    <customSheetView guid="{F75A0FC8-0A1B-4DE0-9A32-5143F6752B3E}">
      <selection activeCell="E10" sqref="E10:E33"/>
      <pageMargins left="0.7" right="0.7" top="0.75" bottom="0.75" header="0.3" footer="0.3"/>
    </customSheetView>
    <customSheetView guid="{5CCB14D7-39B9-453A-BF20-39B53EFE65BB}" showPageBreaks="1">
      <selection activeCell="E10" sqref="E10:E33"/>
      <pageMargins left="0.7" right="0.7" top="0.75" bottom="0.75" header="0.3" footer="0.3"/>
      <pageSetup paperSize="9" orientation="portrait" verticalDpi="300" r:id="rId1"/>
    </customSheetView>
    <customSheetView guid="{9DC6467B-AE31-4A24-936A-03CCCA0C107D}">
      <selection activeCell="B26" sqref="B26"/>
      <pageMargins left="0.7" right="0.7" top="0.75" bottom="0.75" header="0.3" footer="0.3"/>
    </customSheetView>
    <customSheetView guid="{F4471BBB-EC57-4FA3-8628-F16227A0D3A9}">
      <selection activeCell="E10" sqref="E10:E33"/>
      <pageMargins left="0.7" right="0.7" top="0.75" bottom="0.75" header="0.3" footer="0.3"/>
    </customSheetView>
    <customSheetView guid="{3D2D1F7E-3BA2-4E28-AEE8-A30B0E3A69FB}">
      <selection activeCell="E10" sqref="E10:E33"/>
      <pageMargins left="0.7" right="0.7" top="0.75" bottom="0.75" header="0.3" footer="0.3"/>
    </customSheetView>
    <customSheetView guid="{2435F7F2-EE5A-4126-B252-DA33D70C025A}">
      <selection activeCell="E10" sqref="E10:E33"/>
      <pageMargins left="0.7" right="0.7" top="0.75" bottom="0.75" header="0.3" footer="0.3"/>
    </customSheetView>
    <customSheetView guid="{FC7BEBEA-9A89-4726-BCEF-101025680359}">
      <selection activeCell="B26" sqref="B26"/>
      <pageMargins left="0.7" right="0.7" top="0.75" bottom="0.75" header="0.3" footer="0.3"/>
    </customSheetView>
    <customSheetView guid="{76F21132-E21C-4D9F-8E24-456BC967E70D}">
      <selection activeCell="E10" sqref="E10:E33"/>
      <pageMargins left="0.7" right="0.7" top="0.75" bottom="0.75" header="0.3" footer="0.3"/>
      <pageSetup paperSize="9" orientation="portrait" verticalDpi="300" r:id="rId2"/>
    </customSheetView>
  </customSheetViews>
  <pageMargins left="0.7" right="0.7" top="0.75" bottom="0.75" header="0.3" footer="0.3"/>
  <pageSetup paperSize="9" orientation="portrait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/>
  <dimension ref="A1:V2025"/>
  <sheetViews>
    <sheetView tabSelected="1" zoomScaleNormal="60" zoomScaleSheetLayoutView="80" workbookViewId="0">
      <pane ySplit="2" topLeftCell="A1984" activePane="bottomLeft" state="frozen"/>
      <selection pane="bottomLeft" activeCell="C1989" sqref="C1989"/>
    </sheetView>
  </sheetViews>
  <sheetFormatPr baseColWidth="10" defaultColWidth="11.5703125" defaultRowHeight="15.75" x14ac:dyDescent="0.2"/>
  <cols>
    <col min="1" max="1" width="4.5703125" customWidth="1"/>
    <col min="2" max="2" width="42.7109375" style="4" customWidth="1"/>
    <col min="3" max="3" width="13.42578125" style="16" customWidth="1"/>
    <col min="4" max="4" width="15.28515625" customWidth="1"/>
    <col min="5" max="5" width="23.140625" style="5" customWidth="1"/>
    <col min="6" max="6" width="30.5703125" style="4" customWidth="1"/>
    <col min="7" max="7" width="24.7109375" style="4" customWidth="1"/>
    <col min="8" max="8" width="45.140625" style="14" customWidth="1"/>
    <col min="9" max="9" width="22.5703125" style="27" customWidth="1"/>
    <col min="10" max="10" width="15.28515625" style="326" bestFit="1" customWidth="1"/>
    <col min="11" max="11" width="14.85546875" style="2" bestFit="1" customWidth="1"/>
    <col min="12" max="13" width="11.5703125" style="2"/>
    <col min="14" max="14" width="25.7109375" style="2" customWidth="1"/>
    <col min="15" max="15" width="10.140625" style="16" customWidth="1"/>
    <col min="16" max="16" width="8.85546875" style="2" customWidth="1"/>
    <col min="17" max="17" width="9.28515625" style="16" customWidth="1"/>
    <col min="18" max="18" width="10" style="16" customWidth="1"/>
    <col min="19" max="19" width="10.5703125" style="2" customWidth="1"/>
    <col min="20" max="20" width="8.85546875" style="16" customWidth="1"/>
    <col min="21" max="21" width="36" style="2" customWidth="1"/>
    <col min="22" max="16384" width="11.5703125" style="2"/>
  </cols>
  <sheetData>
    <row r="1" spans="1:21" s="16" customFormat="1" ht="16.5" thickBot="1" x14ac:dyDescent="0.25">
      <c r="A1"/>
      <c r="B1" s="4"/>
      <c r="D1"/>
      <c r="E1" s="5"/>
      <c r="F1" s="4"/>
      <c r="G1" s="4"/>
      <c r="H1" s="14"/>
      <c r="I1" s="27"/>
      <c r="N1" s="785" t="s">
        <v>472</v>
      </c>
      <c r="O1" s="798"/>
      <c r="P1" s="786"/>
      <c r="Q1" s="786"/>
      <c r="R1" s="786"/>
      <c r="S1" s="786"/>
      <c r="T1" s="786"/>
      <c r="U1" s="787"/>
    </row>
    <row r="2" spans="1:21" s="1" customFormat="1" ht="48" customHeight="1" x14ac:dyDescent="0.2">
      <c r="A2" s="7"/>
      <c r="B2" s="8" t="s">
        <v>0</v>
      </c>
      <c r="C2" s="9" t="s">
        <v>9</v>
      </c>
      <c r="D2" s="10" t="s">
        <v>6</v>
      </c>
      <c r="E2" s="10" t="s">
        <v>1</v>
      </c>
      <c r="F2" s="9" t="s">
        <v>10</v>
      </c>
      <c r="G2" s="9" t="s">
        <v>2</v>
      </c>
      <c r="H2" s="13" t="s">
        <v>3</v>
      </c>
      <c r="I2" s="25">
        <f>0/24/60</f>
        <v>0</v>
      </c>
      <c r="J2" s="788"/>
      <c r="K2" s="789"/>
      <c r="L2" s="789"/>
      <c r="M2" s="789"/>
      <c r="N2" s="791" t="s">
        <v>473</v>
      </c>
      <c r="O2" s="791" t="s">
        <v>477</v>
      </c>
      <c r="P2" s="791" t="s">
        <v>474</v>
      </c>
      <c r="Q2" s="809" t="s">
        <v>483</v>
      </c>
      <c r="R2" s="791" t="s">
        <v>482</v>
      </c>
      <c r="S2" s="791" t="s">
        <v>481</v>
      </c>
      <c r="T2" s="791" t="s">
        <v>484</v>
      </c>
      <c r="U2" s="791" t="s">
        <v>475</v>
      </c>
    </row>
    <row r="3" spans="1:21" s="1" customFormat="1" ht="33.6" customHeight="1" x14ac:dyDescent="0.2">
      <c r="A3" s="7"/>
      <c r="B3" s="8"/>
      <c r="C3" s="9"/>
      <c r="D3" s="10"/>
      <c r="E3" s="10"/>
      <c r="F3" s="9"/>
      <c r="G3" s="9"/>
      <c r="H3" s="13"/>
      <c r="I3" s="25"/>
      <c r="J3" s="796" t="s">
        <v>34</v>
      </c>
      <c r="K3" s="797" t="s">
        <v>35</v>
      </c>
      <c r="L3" s="797" t="s">
        <v>48</v>
      </c>
      <c r="M3" s="795"/>
      <c r="N3" s="790"/>
      <c r="O3" s="790"/>
      <c r="P3" s="790"/>
      <c r="Q3" s="790"/>
      <c r="R3" s="790"/>
      <c r="S3" s="790"/>
      <c r="T3" s="790"/>
      <c r="U3" s="790"/>
    </row>
    <row r="4" spans="1:21" s="16" customFormat="1" ht="23.25" x14ac:dyDescent="0.2">
      <c r="A4" s="877" t="s">
        <v>23</v>
      </c>
      <c r="B4" s="878"/>
      <c r="C4" s="878"/>
      <c r="D4" s="878"/>
      <c r="E4" s="878"/>
      <c r="F4" s="878"/>
      <c r="G4" s="878"/>
      <c r="H4" s="878"/>
      <c r="I4" s="27"/>
      <c r="J4" s="396"/>
      <c r="K4" s="9"/>
      <c r="L4" s="9"/>
    </row>
    <row r="5" spans="1:21" s="16" customFormat="1" ht="31.5" customHeight="1" x14ac:dyDescent="0.2">
      <c r="A5" s="15"/>
      <c r="B5" s="879" t="s">
        <v>25</v>
      </c>
      <c r="C5" s="879"/>
      <c r="D5" s="879"/>
      <c r="E5" s="879"/>
      <c r="F5" s="879"/>
      <c r="G5" s="21">
        <v>43472.208333333336</v>
      </c>
      <c r="H5" s="19"/>
      <c r="I5" s="26">
        <f>IFERROR(E5*VLOOKUP(D5,#REF!,5,FALSE),0)</f>
        <v>0</v>
      </c>
      <c r="J5" s="326"/>
    </row>
    <row r="6" spans="1:21" s="16" customFormat="1" ht="31.5" customHeight="1" x14ac:dyDescent="0.2">
      <c r="A6" s="15"/>
      <c r="B6" s="880" t="s">
        <v>24</v>
      </c>
      <c r="C6" s="881"/>
      <c r="D6" s="881"/>
      <c r="E6" s="881"/>
      <c r="F6" s="881"/>
      <c r="G6" s="18"/>
      <c r="H6" s="19"/>
      <c r="I6" s="26"/>
      <c r="J6" s="326"/>
    </row>
    <row r="7" spans="1:21" s="16" customFormat="1" ht="31.5" customHeight="1" x14ac:dyDescent="0.2">
      <c r="A7" s="15"/>
      <c r="B7" s="861" t="s">
        <v>26</v>
      </c>
      <c r="C7" s="862"/>
      <c r="D7" s="862"/>
      <c r="E7" s="862"/>
      <c r="F7" s="863"/>
      <c r="G7" s="21">
        <v>43473.208333333336</v>
      </c>
      <c r="H7" s="19"/>
      <c r="I7" s="26">
        <f>IFERROR(E7*VLOOKUP(D7,#REF!,5,FALSE),0)</f>
        <v>0</v>
      </c>
      <c r="J7" s="326"/>
    </row>
    <row r="8" spans="1:21" s="16" customFormat="1" ht="31.5" customHeight="1" x14ac:dyDescent="0.2">
      <c r="A8" s="15"/>
      <c r="B8" s="40" t="s">
        <v>14</v>
      </c>
      <c r="C8" s="20">
        <v>2731402</v>
      </c>
      <c r="D8" s="17">
        <v>22000511</v>
      </c>
      <c r="E8" s="17">
        <v>1600</v>
      </c>
      <c r="F8" s="38"/>
      <c r="G8" s="18">
        <f>IFERROR(IF(ISERROR(SEARCH("dfgg",$B7)),IF(H8="",G7+ROUNDUP(VLOOKUP(D8,Feuil2!$B$2:$C$205,2,FALSE)*6,0)/6/24,G7+ROUNDUP(VLOOKUP(D8,Feuil2!$B$2:$C$205,2,FALSE)*6,0)/6/24+$I$2),G7+(11/12/24)),"")</f>
        <v>43473.3125</v>
      </c>
      <c r="H8" s="19" t="s">
        <v>33</v>
      </c>
      <c r="I8" s="26"/>
      <c r="J8" s="397">
        <v>43493</v>
      </c>
      <c r="K8" s="16" t="str">
        <f>IF($J8&lt;&gt;"",TEXT($J8,"jjjj"),"")</f>
        <v>lundi</v>
      </c>
      <c r="L8" s="16" t="s">
        <v>50</v>
      </c>
    </row>
    <row r="9" spans="1:21" s="16" customFormat="1" ht="31.5" customHeight="1" x14ac:dyDescent="0.2">
      <c r="A9" s="15"/>
      <c r="B9" s="880" t="s">
        <v>30</v>
      </c>
      <c r="C9" s="881"/>
      <c r="D9" s="881"/>
      <c r="E9" s="881"/>
      <c r="F9" s="881"/>
      <c r="G9" s="18">
        <v>43473.583333333336</v>
      </c>
      <c r="H9" s="19"/>
      <c r="I9" s="26"/>
      <c r="J9" s="326"/>
      <c r="K9" s="16" t="str">
        <f t="shared" ref="K9:K26" si="0">IF(J9&lt;&gt;"",TEXT(J9,"jjjj"),"")</f>
        <v/>
      </c>
    </row>
    <row r="10" spans="1:21" s="16" customFormat="1" ht="31.5" customHeight="1" x14ac:dyDescent="0.2">
      <c r="A10" s="15"/>
      <c r="B10" s="40" t="s">
        <v>16</v>
      </c>
      <c r="C10" s="20">
        <v>2715725</v>
      </c>
      <c r="D10" s="17">
        <v>22000513</v>
      </c>
      <c r="E10" s="17">
        <v>1400</v>
      </c>
      <c r="F10" s="24"/>
      <c r="G10" s="18">
        <f>IFERROR(IF(ISERROR(SEARCH("dfgg",$B9)),IF(H10="",G9+ROUNDUP(VLOOKUP(D10,Feuil2!$B$2:$C$205,2,FALSE)*6,0)/6/24,G9+ROUNDUP(VLOOKUP(D10,Feuil2!$B$2:$C$205,2,FALSE)*6,0)/6/24+$I$2),G9+(11/12/24)),"")</f>
        <v>43473.6875</v>
      </c>
      <c r="H10" s="24" t="s">
        <v>33</v>
      </c>
      <c r="I10" s="28"/>
      <c r="J10" s="398">
        <v>43483</v>
      </c>
      <c r="K10" s="16" t="str">
        <f t="shared" si="0"/>
        <v>vendredi</v>
      </c>
      <c r="L10" s="16" t="s">
        <v>50</v>
      </c>
    </row>
    <row r="11" spans="1:21" ht="29.25" customHeight="1" x14ac:dyDescent="0.2">
      <c r="A11" s="15"/>
      <c r="B11" s="40" t="s">
        <v>16</v>
      </c>
      <c r="C11" s="20">
        <v>2715726</v>
      </c>
      <c r="D11" s="17">
        <v>22000513</v>
      </c>
      <c r="E11" s="17">
        <v>1400</v>
      </c>
      <c r="F11" s="38"/>
      <c r="G11" s="18">
        <f>IFERROR(IF(ISERROR(SEARCH("dfgg",$B10)),IF(H11="",G10+ROUNDUP(VLOOKUP(D11,Feuil2!$B$2:$C$205,2,FALSE)*6,0)/6/24,G10+ROUNDUP(VLOOKUP(D11,Feuil2!$B$2:$C$205,2,FALSE)*6,0)/6/24+$I$2),G10+(11/12/24)),"")</f>
        <v>43473.791666666664</v>
      </c>
      <c r="H11" s="38" t="s">
        <v>33</v>
      </c>
      <c r="I11" s="28"/>
      <c r="J11" s="398">
        <v>43483</v>
      </c>
      <c r="K11" s="16" t="str">
        <f t="shared" si="0"/>
        <v>vendredi</v>
      </c>
      <c r="L11" s="16" t="s">
        <v>50</v>
      </c>
    </row>
    <row r="12" spans="1:21" s="16" customFormat="1" ht="31.5" customHeight="1" x14ac:dyDescent="0.2">
      <c r="A12" s="15"/>
      <c r="B12" s="861" t="s">
        <v>27</v>
      </c>
      <c r="C12" s="862"/>
      <c r="D12" s="862"/>
      <c r="E12" s="862"/>
      <c r="F12" s="863"/>
      <c r="G12" s="21">
        <v>43474.208333333336</v>
      </c>
      <c r="H12" s="19"/>
      <c r="I12" s="26">
        <f>IFERROR(E12*VLOOKUP(D12,#REF!,5,FALSE),0)</f>
        <v>0</v>
      </c>
      <c r="J12" s="326"/>
      <c r="K12" s="16" t="str">
        <f t="shared" si="0"/>
        <v/>
      </c>
    </row>
    <row r="13" spans="1:21" x14ac:dyDescent="0.2">
      <c r="A13" s="15"/>
      <c r="B13" s="40" t="s">
        <v>19</v>
      </c>
      <c r="C13" s="20">
        <v>2715572</v>
      </c>
      <c r="D13" s="17">
        <v>22000076</v>
      </c>
      <c r="E13" s="17">
        <v>1200</v>
      </c>
      <c r="F13" s="38"/>
      <c r="G13" s="18">
        <f>IFERROR(IF(ISERROR(SEARCH("dfgg",$B12)),IF(H13="",G12+ROUNDUP(VLOOKUP(D13,Feuil2!$B$2:$C$205,2,FALSE)*6,0)/6/24,G12+ROUNDUP(VLOOKUP(D13,Feuil2!$B$2:$C$205,2,FALSE)*6,0)/6/24+$I$2),G12+(11/12/24)),"")</f>
        <v>43474.388888888891</v>
      </c>
      <c r="H13" s="38"/>
      <c r="I13" s="28"/>
      <c r="J13" s="397">
        <v>43489</v>
      </c>
      <c r="K13" s="16" t="str">
        <f t="shared" si="0"/>
        <v>jeudi</v>
      </c>
      <c r="L13" s="2" t="s">
        <v>51</v>
      </c>
    </row>
    <row r="14" spans="1:21" s="16" customFormat="1" ht="31.5" customHeight="1" x14ac:dyDescent="0.2">
      <c r="A14" s="15"/>
      <c r="B14" s="40" t="s">
        <v>19</v>
      </c>
      <c r="C14" s="20">
        <v>2715573</v>
      </c>
      <c r="D14" s="17">
        <v>22000076</v>
      </c>
      <c r="E14" s="17">
        <v>1200</v>
      </c>
      <c r="F14" s="38"/>
      <c r="G14" s="18">
        <f>IFERROR(IF(ISERROR(SEARCH("dfgg",$B13)),IF(H14="",G13+ROUNDUP(VLOOKUP(D14,Feuil2!$B$2:$C$205,2,FALSE)*6,0)/6/24,G13+ROUNDUP(VLOOKUP(D14,Feuil2!$B$2:$C$205,2,FALSE)*6,0)/6/24+$I$2),G13+(11/12/24)),"")</f>
        <v>43474.569444444445</v>
      </c>
      <c r="H14" s="19"/>
      <c r="I14" s="26"/>
      <c r="J14" s="397">
        <v>43489</v>
      </c>
      <c r="K14" s="16" t="str">
        <f t="shared" si="0"/>
        <v>jeudi</v>
      </c>
      <c r="L14" s="16" t="s">
        <v>51</v>
      </c>
    </row>
    <row r="15" spans="1:21" x14ac:dyDescent="0.2">
      <c r="A15" s="15"/>
      <c r="B15" s="40" t="s">
        <v>21</v>
      </c>
      <c r="C15" s="20">
        <v>2699358</v>
      </c>
      <c r="D15" s="17">
        <v>22000084</v>
      </c>
      <c r="E15" s="17">
        <v>1600</v>
      </c>
      <c r="F15" s="38"/>
      <c r="G15" s="18">
        <f>IFERROR(IF(ISERROR(SEARCH("dfgg",$B14)),IF(H15="",G14+ROUNDUP(VLOOKUP(D15,Feuil2!$B$2:$C$205,2,FALSE)*6,0)/6/24,G14+ROUNDUP(VLOOKUP(D15,Feuil2!$B$2:$C$205,2,FALSE)*6,0)/6/24+$I$2),G14+(11/12/24)),"")</f>
        <v>43474.673611111109</v>
      </c>
      <c r="H15" s="38" t="s">
        <v>31</v>
      </c>
      <c r="I15" s="28"/>
      <c r="J15" s="398">
        <v>43482</v>
      </c>
      <c r="K15" s="16" t="str">
        <f t="shared" si="0"/>
        <v>jeudi</v>
      </c>
      <c r="L15" s="16" t="s">
        <v>52</v>
      </c>
    </row>
    <row r="16" spans="1:21" x14ac:dyDescent="0.2">
      <c r="A16" s="15"/>
      <c r="B16" s="40" t="s">
        <v>21</v>
      </c>
      <c r="C16" s="20">
        <v>2715599</v>
      </c>
      <c r="D16" s="17">
        <v>22000084</v>
      </c>
      <c r="E16" s="17">
        <v>1600</v>
      </c>
      <c r="F16" s="38"/>
      <c r="G16" s="18">
        <f>IFERROR(IF(ISERROR(SEARCH("dfgg",$B15)),IF(H16="",G15+ROUNDUP(VLOOKUP(D16,Feuil2!$B$2:$C$205,2,FALSE)*6,0)/6/24,G15+ROUNDUP(VLOOKUP(D16,Feuil2!$B$2:$C$205,2,FALSE)*6,0)/6/24+$I$2),G15+(11/12/24)),"")</f>
        <v>43474.777777777774</v>
      </c>
      <c r="H16" s="38" t="s">
        <v>31</v>
      </c>
      <c r="I16" s="28"/>
      <c r="J16" s="398">
        <v>43482</v>
      </c>
      <c r="K16" s="16" t="str">
        <f t="shared" si="0"/>
        <v>jeudi</v>
      </c>
      <c r="L16" s="16" t="s">
        <v>52</v>
      </c>
    </row>
    <row r="17" spans="1:12" s="16" customFormat="1" ht="31.5" customHeight="1" x14ac:dyDescent="0.2">
      <c r="A17" s="15"/>
      <c r="B17" s="861" t="s">
        <v>28</v>
      </c>
      <c r="C17" s="862"/>
      <c r="D17" s="862"/>
      <c r="E17" s="862"/>
      <c r="F17" s="863"/>
      <c r="G17" s="21">
        <v>43475.208333333336</v>
      </c>
      <c r="H17" s="19"/>
      <c r="I17" s="26">
        <f>IFERROR(E17*VLOOKUP(D17,#REF!,5,FALSE),0)</f>
        <v>0</v>
      </c>
      <c r="J17" s="326"/>
      <c r="K17" s="16" t="str">
        <f t="shared" si="0"/>
        <v/>
      </c>
    </row>
    <row r="18" spans="1:12" x14ac:dyDescent="0.2">
      <c r="A18" s="15"/>
      <c r="B18" s="40" t="s">
        <v>15</v>
      </c>
      <c r="C18" s="20">
        <v>2796231</v>
      </c>
      <c r="D18" s="17">
        <v>22000428</v>
      </c>
      <c r="E18" s="17">
        <v>1400</v>
      </c>
      <c r="F18" s="38"/>
      <c r="G18" s="18">
        <f>IFERROR(IF(ISERROR(SEARCH("dfgg",$B17)),IF(H18="",G17+ROUNDUP(VLOOKUP(D18,Feuil2!$B$2:$C$205,2,FALSE)*6,0)/6/24,G17+ROUNDUP(VLOOKUP(D18,Feuil2!$B$2:$C$205,2,FALSE)*6,0)/6/24+$I$2),G17+(11/12/24)),"")</f>
        <v>43475.326388888891</v>
      </c>
      <c r="H18" s="38" t="s">
        <v>32</v>
      </c>
      <c r="I18" s="28"/>
      <c r="J18" s="399">
        <v>43479</v>
      </c>
      <c r="K18" s="16" t="str">
        <f t="shared" si="0"/>
        <v>lundi</v>
      </c>
      <c r="L18" s="2" t="s">
        <v>53</v>
      </c>
    </row>
    <row r="19" spans="1:12" x14ac:dyDescent="0.2">
      <c r="A19" s="15"/>
      <c r="B19" s="40" t="s">
        <v>15</v>
      </c>
      <c r="C19" s="20">
        <v>2796232</v>
      </c>
      <c r="D19" s="17">
        <v>22000428</v>
      </c>
      <c r="E19" s="17">
        <v>1400</v>
      </c>
      <c r="F19" s="38"/>
      <c r="G19" s="18">
        <f>IFERROR(IF(ISERROR(SEARCH("dfgg",$B18)),IF(H19="",G18+ROUNDUP(VLOOKUP(D19,Feuil2!$B$2:$C$205,2,FALSE)*6,0)/6/24,G18+ROUNDUP(VLOOKUP(D19,Feuil2!$B$2:$C$205,2,FALSE)*6,0)/6/24+$I$2),G18+(11/12/24)),"")</f>
        <v>43475.444444444445</v>
      </c>
      <c r="H19" s="38" t="s">
        <v>32</v>
      </c>
      <c r="I19" s="28"/>
      <c r="J19" s="398">
        <v>43479</v>
      </c>
      <c r="K19" s="16" t="str">
        <f t="shared" si="0"/>
        <v>lundi</v>
      </c>
      <c r="L19" s="16" t="s">
        <v>53</v>
      </c>
    </row>
    <row r="20" spans="1:12" s="16" customFormat="1" x14ac:dyDescent="0.2">
      <c r="A20" s="15"/>
      <c r="B20" s="40" t="s">
        <v>15</v>
      </c>
      <c r="C20" s="20">
        <v>2796233</v>
      </c>
      <c r="D20" s="17">
        <v>22000428</v>
      </c>
      <c r="E20" s="17">
        <v>1400</v>
      </c>
      <c r="F20" s="38"/>
      <c r="G20" s="18">
        <f>IFERROR(IF(ISERROR(SEARCH("dfgg",$B19)),IF(H20="",G19+ROUNDUP(VLOOKUP(D20,Feuil2!$B$2:$C$205,2,FALSE)*6,0)/6/24,G19+ROUNDUP(VLOOKUP(D20,Feuil2!$B$2:$C$205,2,FALSE)*6,0)/6/24+$I$2),G19+(11/12/24)),"")</f>
        <v>43475.5625</v>
      </c>
      <c r="H20" s="38" t="s">
        <v>32</v>
      </c>
      <c r="I20" s="26"/>
      <c r="J20" s="398">
        <v>43479</v>
      </c>
      <c r="K20" s="16" t="str">
        <f t="shared" si="0"/>
        <v>lundi</v>
      </c>
      <c r="L20" s="16" t="s">
        <v>53</v>
      </c>
    </row>
    <row r="21" spans="1:12" x14ac:dyDescent="0.2">
      <c r="A21" s="15"/>
      <c r="B21" s="40" t="s">
        <v>15</v>
      </c>
      <c r="C21" s="20">
        <v>2796234</v>
      </c>
      <c r="D21" s="17">
        <v>22000428</v>
      </c>
      <c r="E21" s="17">
        <v>1400</v>
      </c>
      <c r="F21" s="38"/>
      <c r="G21" s="18">
        <f>IFERROR(IF(ISERROR(SEARCH("dfgg",$B20)),IF(H21="",G20+ROUNDUP(VLOOKUP(D21,Feuil2!$B$2:$C$205,2,FALSE)*6,0)/6/24,G20+ROUNDUP(VLOOKUP(D21,Feuil2!$B$2:$C$205,2,FALSE)*6,0)/6/24+$I$2),G20+(11/12/24)),"")</f>
        <v>43475.680555555555</v>
      </c>
      <c r="H21" s="38" t="s">
        <v>32</v>
      </c>
      <c r="I21" s="28"/>
      <c r="J21" s="398">
        <v>43479</v>
      </c>
      <c r="K21" s="16" t="str">
        <f t="shared" si="0"/>
        <v>lundi</v>
      </c>
      <c r="L21" s="16" t="s">
        <v>53</v>
      </c>
    </row>
    <row r="22" spans="1:12" s="16" customFormat="1" ht="31.5" customHeight="1" x14ac:dyDescent="0.2">
      <c r="A22" s="15"/>
      <c r="B22" s="861" t="s">
        <v>29</v>
      </c>
      <c r="C22" s="862"/>
      <c r="D22" s="862"/>
      <c r="E22" s="862"/>
      <c r="F22" s="863"/>
      <c r="G22" s="21">
        <v>43476.208333333336</v>
      </c>
      <c r="H22" s="19"/>
      <c r="I22" s="26">
        <f>IFERROR(E22*VLOOKUP(D22,#REF!,5,FALSE),0)</f>
        <v>0</v>
      </c>
      <c r="J22" s="326"/>
      <c r="K22" s="16" t="str">
        <f t="shared" si="0"/>
        <v/>
      </c>
    </row>
    <row r="23" spans="1:12" x14ac:dyDescent="0.2">
      <c r="A23" s="15"/>
      <c r="B23" s="40" t="s">
        <v>17</v>
      </c>
      <c r="C23" s="20">
        <v>2699432</v>
      </c>
      <c r="D23" s="17">
        <v>22000474</v>
      </c>
      <c r="E23" s="17">
        <v>1600</v>
      </c>
      <c r="F23" s="38"/>
      <c r="G23" s="18">
        <f>IFERROR(IF(ISERROR(SEARCH("dfgg",$B22)),IF(H23="",G22+ROUNDUP(VLOOKUP(D23,Feuil2!$B$2:$C$205,2,FALSE)*6,0)/6/24,G22+ROUNDUP(VLOOKUP(D23,Feuil2!$B$2:$C$205,2,FALSE)*6,0)/6/24+$I$2),G22+(11/12/24)),"")</f>
        <v>43476.319444444445</v>
      </c>
      <c r="H23" s="38"/>
      <c r="I23" s="28"/>
      <c r="J23" s="398">
        <v>43481</v>
      </c>
      <c r="K23" s="16" t="str">
        <f t="shared" si="0"/>
        <v>mercredi</v>
      </c>
      <c r="L23" s="16" t="s">
        <v>51</v>
      </c>
    </row>
    <row r="24" spans="1:12" x14ac:dyDescent="0.2">
      <c r="A24" s="15"/>
      <c r="B24" s="40" t="s">
        <v>17</v>
      </c>
      <c r="C24" s="20">
        <v>2699433</v>
      </c>
      <c r="D24" s="17">
        <v>22000474</v>
      </c>
      <c r="E24" s="17">
        <v>1600</v>
      </c>
      <c r="F24" s="38"/>
      <c r="G24" s="18">
        <f>IFERROR(IF(ISERROR(SEARCH("dfgg",$B23)),IF(H24="",G23+ROUNDUP(VLOOKUP(D24,Feuil2!$B$2:$C$205,2,FALSE)*6,0)/6/24,G23+ROUNDUP(VLOOKUP(D24,Feuil2!$B$2:$C$205,2,FALSE)*6,0)/6/24+$I$2),G23+(11/12/24)),"")</f>
        <v>43476.430555555555</v>
      </c>
      <c r="H24" s="38"/>
      <c r="I24" s="28"/>
      <c r="J24" s="398">
        <v>43481</v>
      </c>
      <c r="K24" s="16" t="str">
        <f t="shared" si="0"/>
        <v>mercredi</v>
      </c>
      <c r="L24" s="16" t="s">
        <v>51</v>
      </c>
    </row>
    <row r="25" spans="1:12" x14ac:dyDescent="0.2">
      <c r="A25" s="15"/>
      <c r="B25" s="40" t="s">
        <v>17</v>
      </c>
      <c r="C25" s="20">
        <v>2715657</v>
      </c>
      <c r="D25" s="17">
        <v>22000474</v>
      </c>
      <c r="E25" s="17">
        <v>1600</v>
      </c>
      <c r="F25" s="38"/>
      <c r="G25" s="18">
        <f>IFERROR(IF(ISERROR(SEARCH("dfgg",$B24)),IF(H25="",G24+ROUNDUP(VLOOKUP(D25,Feuil2!$B$2:$C$205,2,FALSE)*6,0)/6/24,G24+ROUNDUP(VLOOKUP(D25,Feuil2!$B$2:$C$205,2,FALSE)*6,0)/6/24+$I$2),G24+(11/12/24)),"")</f>
        <v>43476.541666666664</v>
      </c>
      <c r="H25" s="38"/>
      <c r="I25" s="28"/>
      <c r="J25" s="398">
        <v>43481</v>
      </c>
      <c r="K25" s="16" t="str">
        <f t="shared" si="0"/>
        <v>mercredi</v>
      </c>
      <c r="L25" s="16" t="s">
        <v>51</v>
      </c>
    </row>
    <row r="26" spans="1:12" x14ac:dyDescent="0.2">
      <c r="A26" s="41"/>
      <c r="B26" s="42" t="s">
        <v>17</v>
      </c>
      <c r="C26" s="43">
        <v>2752018</v>
      </c>
      <c r="D26" s="44">
        <v>22000474</v>
      </c>
      <c r="E26" s="44">
        <v>1600</v>
      </c>
      <c r="F26" s="45"/>
      <c r="G26" s="46">
        <f>IFERROR(IF(ISERROR(SEARCH("dfgg",$B25)),IF(H26="",G25+ROUNDUP(VLOOKUP(D26,Feuil2!$B$2:$C$205,2,FALSE)*6,0)/6/24,G25+ROUNDUP(VLOOKUP(D26,Feuil2!$B$2:$C$205,2,FALSE)*6,0)/6/24+$I$2),G25+(11/12/24)),"")</f>
        <v>43476.652777777774</v>
      </c>
      <c r="H26" s="45"/>
      <c r="I26" s="47"/>
      <c r="J26" s="398">
        <v>43481</v>
      </c>
      <c r="K26" s="16" t="str">
        <f t="shared" si="0"/>
        <v>mercredi</v>
      </c>
      <c r="L26" s="16" t="s">
        <v>51</v>
      </c>
    </row>
    <row r="27" spans="1:12" x14ac:dyDescent="0.2">
      <c r="A27" s="3"/>
      <c r="D27" s="5"/>
    </row>
    <row r="28" spans="1:12" s="16" customFormat="1" ht="31.5" x14ac:dyDescent="0.2">
      <c r="A28" s="877" t="s">
        <v>36</v>
      </c>
      <c r="B28" s="878"/>
      <c r="C28" s="878"/>
      <c r="D28" s="878"/>
      <c r="E28" s="878"/>
      <c r="F28" s="878"/>
      <c r="G28" s="878"/>
      <c r="H28" s="878"/>
      <c r="I28" s="27"/>
      <c r="J28" s="396" t="s">
        <v>34</v>
      </c>
      <c r="K28" s="9" t="s">
        <v>35</v>
      </c>
      <c r="L28" s="9" t="s">
        <v>48</v>
      </c>
    </row>
    <row r="29" spans="1:12" s="16" customFormat="1" ht="31.5" customHeight="1" x14ac:dyDescent="0.2">
      <c r="A29" s="15"/>
      <c r="B29" s="879" t="s">
        <v>25</v>
      </c>
      <c r="C29" s="879"/>
      <c r="D29" s="879"/>
      <c r="E29" s="879"/>
      <c r="F29" s="879"/>
      <c r="G29" s="21">
        <v>43479.208333333336</v>
      </c>
      <c r="H29" s="19"/>
      <c r="I29" s="26">
        <f>IFERROR(E29*VLOOKUP(D29,#REF!,5,FALSE),0)</f>
        <v>0</v>
      </c>
      <c r="J29" s="326"/>
    </row>
    <row r="30" spans="1:12" x14ac:dyDescent="0.2">
      <c r="A30" s="15"/>
      <c r="B30" s="40" t="s">
        <v>37</v>
      </c>
      <c r="C30" s="20">
        <v>2777335</v>
      </c>
      <c r="D30" s="17">
        <v>22000490</v>
      </c>
      <c r="E30" s="17">
        <v>1200</v>
      </c>
      <c r="F30" s="38"/>
      <c r="G30" s="18">
        <f>IFERROR(IF(ISERROR(SEARCH("dfgg",$B29)),IF(H30="",G29+ROUNDUP(VLOOKUP(D30,Feuil2!$B$2:$C$205,2,FALSE)*6,0)/6/24,G29+ROUNDUP(VLOOKUP(D30,Feuil2!$B$2:$C$205,2,FALSE)*6,0)/6/24+$I$2),G29+(11/12/24)),"")</f>
        <v>43479.333333333336</v>
      </c>
      <c r="H30" s="38" t="s">
        <v>49</v>
      </c>
      <c r="I30" s="28"/>
      <c r="J30" s="400">
        <f>IF(ISNA(VLOOKUP(C30,[1]Sheet1!$B:$AS,43,FALSE)),"",VLOOKUP(C30,[1]Sheet1!$B:$AS,43,FALSE))</f>
        <v>43486</v>
      </c>
      <c r="K30" s="16" t="str">
        <f t="shared" ref="K30:K59" si="1">IF(J30&lt;&gt;"",TEXT(J30,"jjjj"),"")</f>
        <v>lundi</v>
      </c>
      <c r="L30" s="16" t="str">
        <f>IF(ISNA(VLOOKUP(C30,[1]Sheet1!$B:$AS,44,FALSE)),"",VLOOKUP(C30,[1]Sheet1!$B:$AS,44,FALSE))</f>
        <v>DA001</v>
      </c>
    </row>
    <row r="31" spans="1:12" s="16" customFormat="1" x14ac:dyDescent="0.2">
      <c r="A31" s="15"/>
      <c r="B31" s="870" t="s">
        <v>7</v>
      </c>
      <c r="C31" s="871"/>
      <c r="D31" s="871"/>
      <c r="E31" s="871"/>
      <c r="F31" s="871"/>
      <c r="G31" s="18">
        <f>G30+$J$2</f>
        <v>43479.333333333336</v>
      </c>
      <c r="H31" s="19"/>
      <c r="I31" s="26"/>
      <c r="J31" s="400" t="str">
        <f>IF(ISNA(VLOOKUP(C31,[1]Sheet1!$B:$AS,43,FALSE)),"",VLOOKUP(C31,[1]Sheet1!$B:$AS,43,FALSE))</f>
        <v/>
      </c>
      <c r="K31" s="16" t="str">
        <f t="shared" si="1"/>
        <v/>
      </c>
      <c r="L31" s="16" t="str">
        <f>IF(ISNA(VLOOKUP(C31,[1]Sheet1!$B:$AS,44,FALSE)),"",VLOOKUP(C31,[1]Sheet1!$B:$AS,44,FALSE))</f>
        <v/>
      </c>
    </row>
    <row r="32" spans="1:12" s="16" customFormat="1" x14ac:dyDescent="0.2">
      <c r="A32" s="15"/>
      <c r="B32" s="39" t="s">
        <v>41</v>
      </c>
      <c r="C32" s="20">
        <v>2792719</v>
      </c>
      <c r="D32" s="17">
        <v>22000537</v>
      </c>
      <c r="E32" s="17">
        <v>1600</v>
      </c>
      <c r="F32" s="38"/>
      <c r="G32" s="18">
        <f>IFERROR(IF(ISERROR(SEARCH("dfgg",$B31)),IF(H32="",G31+ROUNDUP(VLOOKUP(D32,Feuil2!$B$2:$C$205,2,FALSE)*6,0)/6/24,G31+ROUNDUP(VLOOKUP(D32,Feuil2!$B$2:$C$205,2,FALSE)*6,0)/6/24+$I$2),G31+(11/12/24)),"")</f>
        <v>43479.472222222226</v>
      </c>
      <c r="H32" s="38"/>
      <c r="I32" s="28"/>
      <c r="J32" s="400">
        <f>IF(ISNA(VLOOKUP(C32,[1]Sheet1!$B:$AS,43,FALSE)),"",VLOOKUP(C32,[1]Sheet1!$B:$AS,43,FALSE))</f>
        <v>43486</v>
      </c>
      <c r="K32" s="16" t="str">
        <f>IF(J32&lt;&gt;"",TEXT(J32,"jjjj"),"")</f>
        <v>lundi</v>
      </c>
      <c r="L32" s="16" t="str">
        <f>IF(ISNA(VLOOKUP(C32,[1]Sheet1!$B:$AS,44,FALSE)),"",VLOOKUP(C32,[1]Sheet1!$B:$AS,44,FALSE))</f>
        <v>PL001</v>
      </c>
    </row>
    <row r="33" spans="1:12" s="16" customFormat="1" x14ac:dyDescent="0.2">
      <c r="A33" s="15"/>
      <c r="B33" s="39" t="s">
        <v>41</v>
      </c>
      <c r="C33" s="20">
        <v>2715733</v>
      </c>
      <c r="D33" s="17">
        <v>22000537</v>
      </c>
      <c r="E33" s="17">
        <v>1600</v>
      </c>
      <c r="F33" s="38"/>
      <c r="G33" s="18">
        <f>IFERROR(IF(ISERROR(SEARCH("dfgg",$B32)),IF(H33="",G32+ROUNDUP(VLOOKUP(D33,Feuil2!$B$2:$C$205,2,FALSE)*6,0)/6/24,G32+ROUNDUP(VLOOKUP(D33,Feuil2!$B$2:$C$205,2,FALSE)*6,0)/6/24+$I$2),G32+(11/12/24)),"")</f>
        <v>43479.611111111117</v>
      </c>
      <c r="H33" s="38"/>
      <c r="I33" s="28"/>
      <c r="J33" s="400">
        <f>IF(ISNA(VLOOKUP(C33,[1]Sheet1!$B:$AS,43,FALSE)),"",VLOOKUP(C33,[1]Sheet1!$B:$AS,43,FALSE))</f>
        <v>43486</v>
      </c>
      <c r="K33" s="16" t="str">
        <f>IF(J33&lt;&gt;"",TEXT(J33,"jjjj"),"")</f>
        <v>lundi</v>
      </c>
      <c r="L33" s="16" t="str">
        <f>IF(ISNA(VLOOKUP(C33,[1]Sheet1!$B:$AS,44,FALSE)),"",VLOOKUP(C33,[1]Sheet1!$B:$AS,44,FALSE))</f>
        <v>PL001</v>
      </c>
    </row>
    <row r="34" spans="1:12" s="16" customFormat="1" x14ac:dyDescent="0.2">
      <c r="A34" s="15"/>
      <c r="B34" s="870" t="s">
        <v>7</v>
      </c>
      <c r="C34" s="871"/>
      <c r="D34" s="871"/>
      <c r="E34" s="871"/>
      <c r="F34" s="871"/>
      <c r="G34" s="18">
        <f>G33+$J$2</f>
        <v>43479.611111111117</v>
      </c>
      <c r="H34" s="19"/>
      <c r="I34" s="26"/>
      <c r="J34" s="400" t="str">
        <f>IF(ISNA(VLOOKUP(C34,[1]Sheet1!$B:$AS,43,FALSE)),"",VLOOKUP(C34,[1]Sheet1!$B:$AS,43,FALSE))</f>
        <v/>
      </c>
      <c r="K34" s="16" t="str">
        <f t="shared" si="1"/>
        <v/>
      </c>
      <c r="L34" s="16" t="str">
        <f>IF(ISNA(VLOOKUP(C34,[1]Sheet1!$B:$AS,44,FALSE)),"",VLOOKUP(C34,[1]Sheet1!$B:$AS,44,FALSE))</f>
        <v/>
      </c>
    </row>
    <row r="35" spans="1:12" x14ac:dyDescent="0.2">
      <c r="A35" s="15"/>
      <c r="B35" s="39" t="s">
        <v>38</v>
      </c>
      <c r="C35" s="20">
        <v>2752111</v>
      </c>
      <c r="D35" s="17">
        <v>22000103</v>
      </c>
      <c r="E35" s="17">
        <v>1000</v>
      </c>
      <c r="F35" s="38"/>
      <c r="G35" s="18">
        <f>IFERROR(IF(ISERROR(SEARCH("dfgg",$B34)),IF(H35="",G34+ROUNDUP(VLOOKUP(D35,Feuil2!$B$2:$C$205,2,FALSE)*6,0)/6/24,G34+ROUNDUP(VLOOKUP(D35,Feuil2!$B$2:$C$205,2,FALSE)*6,0)/6/24+$I$2),G34+(11/12/24)),"")</f>
        <v>43479.729166666672</v>
      </c>
      <c r="H35" s="38"/>
      <c r="I35" s="28"/>
      <c r="J35" s="400">
        <f>IF(ISNA(VLOOKUP(C35,[1]Sheet1!$B:$AS,43,FALSE)),"",VLOOKUP(C35,[1]Sheet1!$B:$AS,43,FALSE))</f>
        <v>43486</v>
      </c>
      <c r="K35" s="16" t="str">
        <f>IF(J35&lt;&gt;"",TEXT(J35,"jjjj"),"")</f>
        <v>lundi</v>
      </c>
      <c r="L35" s="16" t="str">
        <f>IF(ISNA(VLOOKUP(C35,[1]Sheet1!$B:$AS,44,FALSE)),"",VLOOKUP(C35,[1]Sheet1!$B:$AS,44,FALSE))</f>
        <v>PL001</v>
      </c>
    </row>
    <row r="36" spans="1:12" ht="16.5" customHeight="1" x14ac:dyDescent="0.2">
      <c r="A36" s="15"/>
      <c r="B36" s="39" t="s">
        <v>39</v>
      </c>
      <c r="C36" s="20">
        <v>2752115</v>
      </c>
      <c r="D36" s="17">
        <v>22000370</v>
      </c>
      <c r="E36" s="17">
        <v>1100</v>
      </c>
      <c r="F36" s="38"/>
      <c r="G36" s="18">
        <f>IFERROR(IF(ISERROR(SEARCH("dfgg",$B35)),IF(H36="",G35+ROUNDUP(VLOOKUP(D36,Feuil2!$B$2:$C$205,2,FALSE)*6,0)/6/24,G35+ROUNDUP(VLOOKUP(D36,Feuil2!$B$2:$C$205,2,FALSE)*6,0)/6/24+$I$2),G35+(11/12/24)),"")</f>
        <v>43479.847222222226</v>
      </c>
      <c r="H36" s="38" t="s">
        <v>47</v>
      </c>
      <c r="I36" s="28"/>
      <c r="J36" s="400">
        <f>IF(ISNA(VLOOKUP(C36,[1]Sheet1!$B:$AS,43,FALSE)),"",VLOOKUP(C36,[1]Sheet1!$B:$AS,43,FALSE))</f>
        <v>43487</v>
      </c>
      <c r="K36" s="16" t="str">
        <f>IF(J36&lt;&gt;"",TEXT(J36,"jjjj"),"")</f>
        <v>mardi</v>
      </c>
      <c r="L36" s="16" t="str">
        <f>IF(ISNA(VLOOKUP(C36,[1]Sheet1!$B:$AS,44,FALSE)),"",VLOOKUP(C36,[1]Sheet1!$B:$AS,44,FALSE))</f>
        <v>DA001</v>
      </c>
    </row>
    <row r="37" spans="1:12" s="16" customFormat="1" ht="31.5" customHeight="1" x14ac:dyDescent="0.2">
      <c r="A37" s="15"/>
      <c r="B37" s="861" t="s">
        <v>26</v>
      </c>
      <c r="C37" s="862"/>
      <c r="D37" s="862"/>
      <c r="E37" s="862"/>
      <c r="F37" s="863"/>
      <c r="G37" s="21">
        <v>43480.208333333336</v>
      </c>
      <c r="H37" s="19"/>
      <c r="I37" s="26">
        <f>IFERROR(E37*VLOOKUP(D37,#REF!,5,FALSE),0)</f>
        <v>0</v>
      </c>
      <c r="J37" s="400" t="str">
        <f>IF(ISNA(VLOOKUP(C37,[1]Sheet1!$B:$AS,43,FALSE)),"",VLOOKUP(C37,[1]Sheet1!$B:$AS,43,FALSE))</f>
        <v/>
      </c>
      <c r="K37" s="16" t="str">
        <f t="shared" si="1"/>
        <v/>
      </c>
      <c r="L37" s="16" t="str">
        <f>IF(ISNA(VLOOKUP(C37,[1]Sheet1!$B:$AS,44,FALSE)),"",VLOOKUP(C37,[1]Sheet1!$B:$AS,44,FALSE))</f>
        <v/>
      </c>
    </row>
    <row r="38" spans="1:12" x14ac:dyDescent="0.2">
      <c r="A38" s="15"/>
      <c r="B38" s="39" t="s">
        <v>40</v>
      </c>
      <c r="C38" s="20">
        <v>2860902</v>
      </c>
      <c r="D38" s="17">
        <v>22000142</v>
      </c>
      <c r="E38" s="17">
        <v>1600</v>
      </c>
      <c r="F38" s="38"/>
      <c r="G38" s="18">
        <f>IFERROR(IF(ISERROR(SEARCH("dfgg",$B37)),IF(H38="",G37+ROUNDUP(VLOOKUP(D38,Feuil2!$B$2:$C$205,2,FALSE)*6,0)/6/24,G37+ROUNDUP(VLOOKUP(D38,Feuil2!$B$2:$C$205,2,FALSE)*6,0)/6/24+$I$2),G37+(11/12/24)),"")</f>
        <v>43480.326388888891</v>
      </c>
      <c r="H38" s="38" t="s">
        <v>31</v>
      </c>
      <c r="I38" s="28"/>
      <c r="J38" s="400">
        <f>IF(ISNA(VLOOKUP(C38,[1]Sheet1!$B:$AS,43,FALSE)),"",VLOOKUP(C38,[1]Sheet1!$B:$AS,43,FALSE))</f>
        <v>43483</v>
      </c>
      <c r="K38" s="16" t="str">
        <f t="shared" ref="K38:K43" si="2">IF(J38&lt;&gt;"",TEXT(J38,"jjjj"),"")</f>
        <v>vendredi</v>
      </c>
      <c r="L38" s="16" t="str">
        <f>IF(ISNA(VLOOKUP(C38,[1]Sheet1!$B:$AS,44,FALSE)),"",VLOOKUP(C38,[1]Sheet1!$B:$AS,44,FALSE))</f>
        <v>VA001</v>
      </c>
    </row>
    <row r="39" spans="1:12" x14ac:dyDescent="0.2">
      <c r="A39" s="15"/>
      <c r="B39" s="39" t="s">
        <v>40</v>
      </c>
      <c r="C39" s="20">
        <v>2715619</v>
      </c>
      <c r="D39" s="17">
        <v>22000142</v>
      </c>
      <c r="E39" s="17">
        <v>1600</v>
      </c>
      <c r="F39" s="38"/>
      <c r="G39" s="18">
        <f>IFERROR(IF(ISERROR(SEARCH("dfgg",$B38)),IF(H39="",G38+ROUNDUP(VLOOKUP(D39,Feuil2!$B$2:$C$205,2,FALSE)*6,0)/6/24,G38+ROUNDUP(VLOOKUP(D39,Feuil2!$B$2:$C$205,2,FALSE)*6,0)/6/24+$I$2),G38+(11/12/24)),"")</f>
        <v>43480.444444444445</v>
      </c>
      <c r="H39" s="38" t="s">
        <v>31</v>
      </c>
      <c r="I39" s="28"/>
      <c r="J39" s="400">
        <f>IF(ISNA(VLOOKUP(C39,[1]Sheet1!$B:$AS,43,FALSE)),"",VLOOKUP(C39,[1]Sheet1!$B:$AS,43,FALSE))</f>
        <v>43483</v>
      </c>
      <c r="K39" s="16" t="str">
        <f t="shared" si="2"/>
        <v>vendredi</v>
      </c>
      <c r="L39" s="16" t="str">
        <f>IF(ISNA(VLOOKUP(C39,[1]Sheet1!$B:$AS,44,FALSE)),"",VLOOKUP(C39,[1]Sheet1!$B:$AS,44,FALSE))</f>
        <v>VA001</v>
      </c>
    </row>
    <row r="40" spans="1:12" s="16" customFormat="1" x14ac:dyDescent="0.2">
      <c r="A40" s="15"/>
      <c r="B40" s="870" t="s">
        <v>7</v>
      </c>
      <c r="C40" s="871"/>
      <c r="D40" s="871"/>
      <c r="E40" s="871"/>
      <c r="F40" s="871"/>
      <c r="G40" s="18">
        <f>G39+$J$2</f>
        <v>43480.444444444445</v>
      </c>
      <c r="H40" s="19"/>
      <c r="I40" s="26"/>
      <c r="J40" s="400" t="str">
        <f>IF(ISNA(VLOOKUP(C40,[1]Sheet1!$B:$AS,43,FALSE)),"",VLOOKUP(C40,[1]Sheet1!$B:$AS,43,FALSE))</f>
        <v/>
      </c>
      <c r="K40" s="16" t="str">
        <f t="shared" si="2"/>
        <v/>
      </c>
      <c r="L40" s="16" t="str">
        <f>IF(ISNA(VLOOKUP(C40,[1]Sheet1!$B:$AS,44,FALSE)),"",VLOOKUP(C40,[1]Sheet1!$B:$AS,44,FALSE))</f>
        <v/>
      </c>
    </row>
    <row r="41" spans="1:12" s="16" customFormat="1" x14ac:dyDescent="0.2">
      <c r="A41" s="15"/>
      <c r="B41" s="39" t="s">
        <v>46</v>
      </c>
      <c r="C41" s="20">
        <v>2650216</v>
      </c>
      <c r="D41" s="17">
        <v>22000548</v>
      </c>
      <c r="E41" s="17">
        <v>1600</v>
      </c>
      <c r="F41" s="38"/>
      <c r="G41" s="18">
        <f>IFERROR(IF(ISERROR(SEARCH("dfgg",$B40)),IF(H41="",G40+ROUNDUP(VLOOKUP(D41,Feuil2!$B$2:$C$205,2,FALSE)*6,0)/6/24,G40+ROUNDUP(VLOOKUP(D41,Feuil2!$B$2:$C$205,2,FALSE)*6,0)/6/24+$I$2),G40+(11/12/24)),"")</f>
        <v>43480.548611111109</v>
      </c>
      <c r="H41" s="38"/>
      <c r="I41" s="28"/>
      <c r="J41" s="400">
        <f>IF(ISNA(VLOOKUP(C41,[1]Sheet1!$B:$AS,43,FALSE)),"",VLOOKUP(C41,[1]Sheet1!$B:$AS,43,FALSE))</f>
        <v>43482</v>
      </c>
      <c r="K41" s="16" t="str">
        <f t="shared" si="2"/>
        <v>jeudi</v>
      </c>
      <c r="L41" s="16" t="str">
        <f>IF(ISNA(VLOOKUP(C41,[1]Sheet1!$B:$AS,44,FALSE)),"",VLOOKUP(C41,[1]Sheet1!$B:$AS,44,FALSE))</f>
        <v>PL001</v>
      </c>
    </row>
    <row r="42" spans="1:12" s="16" customFormat="1" x14ac:dyDescent="0.2">
      <c r="A42" s="15"/>
      <c r="B42" s="39" t="s">
        <v>46</v>
      </c>
      <c r="C42" s="20">
        <v>2650217</v>
      </c>
      <c r="D42" s="17">
        <v>22000548</v>
      </c>
      <c r="E42" s="17">
        <v>1600</v>
      </c>
      <c r="F42" s="38"/>
      <c r="G42" s="18">
        <f>IFERROR(IF(ISERROR(SEARCH("dfgg",$B41)),IF(H42="",G41+ROUNDUP(VLOOKUP(D42,Feuil2!$B$2:$C$205,2,FALSE)*6,0)/6/24,G41+ROUNDUP(VLOOKUP(D42,Feuil2!$B$2:$C$205,2,FALSE)*6,0)/6/24+$I$2),G41+(11/12/24)),"")</f>
        <v>43480.652777777774</v>
      </c>
      <c r="H42" s="38"/>
      <c r="I42" s="28"/>
      <c r="J42" s="400">
        <f>IF(ISNA(VLOOKUP(C42,[1]Sheet1!$B:$AS,43,FALSE)),"",VLOOKUP(C42,[1]Sheet1!$B:$AS,43,FALSE))</f>
        <v>43482</v>
      </c>
      <c r="K42" s="16" t="str">
        <f t="shared" si="2"/>
        <v>jeudi</v>
      </c>
      <c r="L42" s="16" t="str">
        <f>IF(ISNA(VLOOKUP(C42,[1]Sheet1!$B:$AS,44,FALSE)),"",VLOOKUP(C42,[1]Sheet1!$B:$AS,44,FALSE))</f>
        <v>PL001</v>
      </c>
    </row>
    <row r="43" spans="1:12" s="16" customFormat="1" x14ac:dyDescent="0.2">
      <c r="A43" s="15"/>
      <c r="B43" s="870" t="s">
        <v>7</v>
      </c>
      <c r="C43" s="871"/>
      <c r="D43" s="871"/>
      <c r="E43" s="871"/>
      <c r="F43" s="872"/>
      <c r="G43" s="18">
        <f>G42+$J$2</f>
        <v>43480.652777777774</v>
      </c>
      <c r="H43" s="19"/>
      <c r="I43" s="26"/>
      <c r="J43" s="400" t="str">
        <f>IF(ISNA(VLOOKUP(C43,[1]Sheet1!$B:$AS,43,FALSE)),"",VLOOKUP(C43,[1]Sheet1!$B:$AS,43,FALSE))</f>
        <v/>
      </c>
      <c r="K43" s="16" t="str">
        <f t="shared" si="2"/>
        <v/>
      </c>
      <c r="L43" s="16" t="str">
        <f>IF(ISNA(VLOOKUP(C43,[1]Sheet1!$B:$AS,44,FALSE)),"",VLOOKUP(C43,[1]Sheet1!$B:$AS,44,FALSE))</f>
        <v/>
      </c>
    </row>
    <row r="44" spans="1:12" s="16" customFormat="1" x14ac:dyDescent="0.2">
      <c r="A44" s="15"/>
      <c r="B44" s="39" t="s">
        <v>13</v>
      </c>
      <c r="C44" s="20">
        <v>2777330</v>
      </c>
      <c r="D44" s="17">
        <v>22000489</v>
      </c>
      <c r="E44" s="17">
        <v>1600</v>
      </c>
      <c r="F44" s="38"/>
      <c r="G44" s="18">
        <f>IFERROR(IF(ISERROR(SEARCH("dfgg",$B43)),IF(H44="",G43+ROUNDUP(VLOOKUP(D44,Feuil2!$B$2:$C$205,2,FALSE)*6,0)/6/24,G43+ROUNDUP(VLOOKUP(D44,Feuil2!$B$2:$C$205,2,FALSE)*6,0)/6/24+$I$2),G43+(11/12/24)),"")</f>
        <v>43480.770833333328</v>
      </c>
      <c r="H44" s="38" t="s">
        <v>47</v>
      </c>
      <c r="I44" s="28"/>
      <c r="J44" s="400">
        <f>IF(ISNA(VLOOKUP(C44,[1]Sheet1!$B:$AS,43,FALSE)),"",VLOOKUP(C44,[1]Sheet1!$B:$AS,43,FALSE))</f>
        <v>43488</v>
      </c>
      <c r="K44" s="16" t="str">
        <f t="shared" si="1"/>
        <v>mercredi</v>
      </c>
      <c r="L44" s="16" t="str">
        <f>IF(ISNA(VLOOKUP(C44,[1]Sheet1!$B:$AS,44,FALSE)),"",VLOOKUP(C44,[1]Sheet1!$B:$AS,44,FALSE))</f>
        <v>DA001</v>
      </c>
    </row>
    <row r="45" spans="1:12" s="16" customFormat="1" ht="31.5" customHeight="1" x14ac:dyDescent="0.2">
      <c r="A45" s="15"/>
      <c r="B45" s="861" t="s">
        <v>27</v>
      </c>
      <c r="C45" s="862"/>
      <c r="D45" s="862"/>
      <c r="E45" s="862"/>
      <c r="F45" s="863"/>
      <c r="G45" s="21">
        <v>43481.208333333336</v>
      </c>
      <c r="H45" s="19"/>
      <c r="I45" s="26">
        <f>IFERROR(E45*VLOOKUP(D45,#REF!,5,FALSE),0)</f>
        <v>0</v>
      </c>
      <c r="J45" s="400" t="str">
        <f>IF(ISNA(VLOOKUP(C45,[1]Sheet1!$B:$AS,43,FALSE)),"",VLOOKUP(C45,[1]Sheet1!$B:$AS,43,FALSE))</f>
        <v/>
      </c>
      <c r="K45" s="16" t="str">
        <f t="shared" si="1"/>
        <v/>
      </c>
      <c r="L45" s="16" t="str">
        <f>IF(ISNA(VLOOKUP(C45,[1]Sheet1!$B:$AS,44,FALSE)),"",VLOOKUP(C45,[1]Sheet1!$B:$AS,44,FALSE))</f>
        <v/>
      </c>
    </row>
    <row r="46" spans="1:12" s="16" customFormat="1" x14ac:dyDescent="0.2">
      <c r="A46" s="15"/>
      <c r="B46" s="39" t="s">
        <v>13</v>
      </c>
      <c r="C46" s="20">
        <v>2777331</v>
      </c>
      <c r="D46" s="17">
        <v>22000489</v>
      </c>
      <c r="E46" s="17">
        <v>1600</v>
      </c>
      <c r="F46" s="38"/>
      <c r="G46" s="18">
        <f>IFERROR(IF(ISERROR(SEARCH("dfgg",$B45)),IF(H46="",G45+ROUNDUP(VLOOKUP(D46,Feuil2!$B$2:$C$205,2,FALSE)*6,0)/6/24,G45+ROUNDUP(VLOOKUP(D46,Feuil2!$B$2:$C$205,2,FALSE)*6,0)/6/24+$I$2),G45+(11/12/24)),"")</f>
        <v>43481.326388888891</v>
      </c>
      <c r="H46" s="38" t="s">
        <v>47</v>
      </c>
      <c r="I46" s="28"/>
      <c r="J46" s="400">
        <f>IF(ISNA(VLOOKUP(C46,[1]Sheet1!$B:$AS,43,FALSE)),"",VLOOKUP(C46,[1]Sheet1!$B:$AS,43,FALSE))</f>
        <v>43488</v>
      </c>
      <c r="K46" s="16" t="str">
        <f t="shared" ref="K46:K51" si="3">IF(J46&lt;&gt;"",TEXT(J46,"jjjj"),"")</f>
        <v>mercredi</v>
      </c>
      <c r="L46" s="16" t="str">
        <f>IF(ISNA(VLOOKUP(C46,[1]Sheet1!$B:$AS,44,FALSE)),"",VLOOKUP(C46,[1]Sheet1!$B:$AS,44,FALSE))</f>
        <v>DA001</v>
      </c>
    </row>
    <row r="47" spans="1:12" s="16" customFormat="1" x14ac:dyDescent="0.2">
      <c r="A47" s="15"/>
      <c r="B47" s="39" t="s">
        <v>13</v>
      </c>
      <c r="C47" s="20">
        <v>2752117</v>
      </c>
      <c r="D47" s="17">
        <v>22000489</v>
      </c>
      <c r="E47" s="17">
        <v>1600</v>
      </c>
      <c r="F47" s="38"/>
      <c r="G47" s="18">
        <f>IFERROR(IF(ISERROR(SEARCH("dfgg",$B46)),IF(H47="",G46+ROUNDUP(VLOOKUP(D47,Feuil2!$B$2:$C$205,2,FALSE)*6,0)/6/24,G46+ROUNDUP(VLOOKUP(D47,Feuil2!$B$2:$C$205,2,FALSE)*6,0)/6/24+$I$2),G46+(11/12/24)),"")</f>
        <v>43481.444444444445</v>
      </c>
      <c r="H47" s="38" t="s">
        <v>47</v>
      </c>
      <c r="I47" s="28"/>
      <c r="J47" s="400">
        <f>IF(ISNA(VLOOKUP(C47,[1]Sheet1!$B:$AS,43,FALSE)),"",VLOOKUP(C47,[1]Sheet1!$B:$AS,43,FALSE))</f>
        <v>43488</v>
      </c>
      <c r="K47" s="16" t="str">
        <f t="shared" si="3"/>
        <v>mercredi</v>
      </c>
      <c r="L47" s="16" t="str">
        <f>IF(ISNA(VLOOKUP(C47,[1]Sheet1!$B:$AS,44,FALSE)),"",VLOOKUP(C47,[1]Sheet1!$B:$AS,44,FALSE))</f>
        <v>DA001</v>
      </c>
    </row>
    <row r="48" spans="1:12" s="16" customFormat="1" x14ac:dyDescent="0.2">
      <c r="A48" s="15"/>
      <c r="B48" s="39" t="s">
        <v>13</v>
      </c>
      <c r="C48" s="20">
        <v>2752118</v>
      </c>
      <c r="D48" s="17">
        <v>22000489</v>
      </c>
      <c r="E48" s="17">
        <v>1600</v>
      </c>
      <c r="F48" s="38"/>
      <c r="G48" s="18">
        <f>IFERROR(IF(ISERROR(SEARCH("dfgg",$B47)),IF(H48="",G47+ROUNDUP(VLOOKUP(D48,Feuil2!$B$2:$C$205,2,FALSE)*6,0)/6/24,G47+ROUNDUP(VLOOKUP(D48,Feuil2!$B$2:$C$205,2,FALSE)*6,0)/6/24+$I$2),G47+(11/12/24)),"")</f>
        <v>43481.5625</v>
      </c>
      <c r="H48" s="38" t="s">
        <v>47</v>
      </c>
      <c r="I48" s="28"/>
      <c r="J48" s="400">
        <f>IF(ISNA(VLOOKUP(C48,[1]Sheet1!$B:$AS,43,FALSE)),"",VLOOKUP(C48,[1]Sheet1!$B:$AS,43,FALSE))</f>
        <v>43488</v>
      </c>
      <c r="K48" s="16" t="str">
        <f t="shared" si="3"/>
        <v>mercredi</v>
      </c>
      <c r="L48" s="16" t="str">
        <f>IF(ISNA(VLOOKUP(C48,[1]Sheet1!$B:$AS,44,FALSE)),"",VLOOKUP(C48,[1]Sheet1!$B:$AS,44,FALSE))</f>
        <v>DA001</v>
      </c>
    </row>
    <row r="49" spans="1:12" s="16" customFormat="1" x14ac:dyDescent="0.2">
      <c r="A49" s="15"/>
      <c r="B49" s="39" t="s">
        <v>13</v>
      </c>
      <c r="C49" s="20">
        <v>2752119</v>
      </c>
      <c r="D49" s="17">
        <v>22000489</v>
      </c>
      <c r="E49" s="17">
        <v>1600</v>
      </c>
      <c r="F49" s="38"/>
      <c r="G49" s="18">
        <f>IFERROR(IF(ISERROR(SEARCH("dfgg",$B48)),IF(H49="",G48+ROUNDUP(VLOOKUP(D49,Feuil2!$B$2:$C$205,2,FALSE)*6,0)/6/24,G48+ROUNDUP(VLOOKUP(D49,Feuil2!$B$2:$C$205,2,FALSE)*6,0)/6/24+$I$2),G48+(11/12/24)),"")</f>
        <v>43481.680555555555</v>
      </c>
      <c r="H49" s="38" t="s">
        <v>47</v>
      </c>
      <c r="I49" s="28"/>
      <c r="J49" s="400">
        <f>IF(ISNA(VLOOKUP(C49,[1]Sheet1!$B:$AS,43,FALSE)),"",VLOOKUP(C49,[1]Sheet1!$B:$AS,43,FALSE))</f>
        <v>43488</v>
      </c>
      <c r="K49" s="16" t="str">
        <f t="shared" si="3"/>
        <v>mercredi</v>
      </c>
      <c r="L49" s="16" t="str">
        <f>IF(ISNA(VLOOKUP(C49,[1]Sheet1!$B:$AS,44,FALSE)),"",VLOOKUP(C49,[1]Sheet1!$B:$AS,44,FALSE))</f>
        <v>DA001</v>
      </c>
    </row>
    <row r="50" spans="1:12" s="16" customFormat="1" x14ac:dyDescent="0.2">
      <c r="A50" s="15"/>
      <c r="B50" s="39" t="s">
        <v>13</v>
      </c>
      <c r="C50" s="20">
        <v>2777329</v>
      </c>
      <c r="D50" s="17">
        <v>22000489</v>
      </c>
      <c r="E50" s="17">
        <v>1600</v>
      </c>
      <c r="F50" s="38"/>
      <c r="G50" s="18">
        <f>IFERROR(IF(ISERROR(SEARCH("dfgg",$B49)),IF(H50="",G49+ROUNDUP(VLOOKUP(D50,Feuil2!$B$2:$C$205,2,FALSE)*6,0)/6/24,G49+ROUNDUP(VLOOKUP(D50,Feuil2!$B$2:$C$205,2,FALSE)*6,0)/6/24+$I$2),G49+(11/12/24)),"")</f>
        <v>43481.798611111109</v>
      </c>
      <c r="H50" s="38" t="s">
        <v>47</v>
      </c>
      <c r="I50" s="28"/>
      <c r="J50" s="400">
        <f>IF(ISNA(VLOOKUP(C50,[1]Sheet1!$B:$AS,43,FALSE)),"",VLOOKUP(C50,[1]Sheet1!$B:$AS,43,FALSE))</f>
        <v>43488</v>
      </c>
      <c r="K50" s="16" t="str">
        <f t="shared" si="3"/>
        <v>mercredi</v>
      </c>
      <c r="L50" s="16" t="str">
        <f>IF(ISNA(VLOOKUP(C50,[1]Sheet1!$B:$AS,44,FALSE)),"",VLOOKUP(C50,[1]Sheet1!$B:$AS,44,FALSE))</f>
        <v>DA001</v>
      </c>
    </row>
    <row r="51" spans="1:12" s="16" customFormat="1" x14ac:dyDescent="0.2">
      <c r="A51" s="15"/>
      <c r="B51" s="39" t="s">
        <v>55</v>
      </c>
      <c r="C51" s="20">
        <v>2752017</v>
      </c>
      <c r="D51" s="17">
        <v>22000473</v>
      </c>
      <c r="E51" s="17">
        <v>1600</v>
      </c>
      <c r="F51" s="38"/>
      <c r="G51" s="18">
        <f>IFERROR(IF(ISERROR(SEARCH("dfgg",$B50)),IF(H51="",G50+ROUNDUP(VLOOKUP(D51,Feuil2!$B$2:$C$205,2,FALSE)*6,0)/6/24,G50+ROUNDUP(VLOOKUP(D51,Feuil2!$B$2:$C$205,2,FALSE)*6,0)/6/24+$I$2),G50+(11/12/24)),"")</f>
        <v>43481.902777777774</v>
      </c>
      <c r="H51" s="38"/>
      <c r="I51" s="28"/>
      <c r="J51" s="400">
        <v>43509</v>
      </c>
      <c r="K51" s="16" t="str">
        <f t="shared" si="3"/>
        <v>mercredi</v>
      </c>
      <c r="L51" s="16" t="s">
        <v>51</v>
      </c>
    </row>
    <row r="52" spans="1:12" s="16" customFormat="1" ht="31.5" customHeight="1" x14ac:dyDescent="0.2">
      <c r="A52" s="15"/>
      <c r="B52" s="861" t="s">
        <v>28</v>
      </c>
      <c r="C52" s="862"/>
      <c r="D52" s="862"/>
      <c r="E52" s="862"/>
      <c r="F52" s="863"/>
      <c r="G52" s="21">
        <v>43482.208333333336</v>
      </c>
      <c r="H52" s="19"/>
      <c r="I52" s="26">
        <f>IFERROR(E52*VLOOKUP(D52,#REF!,5,FALSE),0)</f>
        <v>0</v>
      </c>
      <c r="J52" s="400" t="str">
        <f>IF(ISNA(VLOOKUP(C52,[1]Sheet1!$B:$AS,43,FALSE)),"",VLOOKUP(C52,[1]Sheet1!$B:$AS,43,FALSE))</f>
        <v/>
      </c>
      <c r="K52" s="16" t="str">
        <f t="shared" si="1"/>
        <v/>
      </c>
      <c r="L52" s="16" t="str">
        <f>IF(ISNA(VLOOKUP(C52,[1]Sheet1!$B:$AS,44,FALSE)),"",VLOOKUP(C52,[1]Sheet1!$B:$AS,44,FALSE))</f>
        <v/>
      </c>
    </row>
    <row r="53" spans="1:12" x14ac:dyDescent="0.2">
      <c r="A53" s="15"/>
      <c r="B53" s="39" t="s">
        <v>22</v>
      </c>
      <c r="C53" s="20">
        <v>2699363</v>
      </c>
      <c r="D53" s="17">
        <v>22000160</v>
      </c>
      <c r="E53" s="17">
        <v>1600</v>
      </c>
      <c r="F53" s="38"/>
      <c r="G53" s="18">
        <f>IFERROR(IF(ISERROR(SEARCH("dfgg",$B52)),IF(H53="",G52+ROUNDUP(VLOOKUP(D53,Feuil2!$B$2:$C$205,2,FALSE)*6,0)/6/24,G52+ROUNDUP(VLOOKUP(D53,Feuil2!$B$2:$C$205,2,FALSE)*6,0)/6/24+$I$2),G52+(11/12/24)),"")</f>
        <v>43482.3125</v>
      </c>
      <c r="H53" s="38" t="s">
        <v>31</v>
      </c>
      <c r="I53" s="28"/>
      <c r="J53" s="400">
        <v>43490</v>
      </c>
      <c r="K53" s="16" t="str">
        <f t="shared" ref="K53:K58" si="4">IF(J53&lt;&gt;"",TEXT(J53,"jjjj"),"")</f>
        <v>vendredi</v>
      </c>
      <c r="L53" s="2" t="s">
        <v>52</v>
      </c>
    </row>
    <row r="54" spans="1:12" x14ac:dyDescent="0.2">
      <c r="A54" s="15"/>
      <c r="B54" s="39" t="s">
        <v>22</v>
      </c>
      <c r="C54" s="20">
        <v>2699364</v>
      </c>
      <c r="D54" s="17">
        <v>22000160</v>
      </c>
      <c r="E54" s="17">
        <v>1600</v>
      </c>
      <c r="F54" s="38"/>
      <c r="G54" s="18">
        <f>IFERROR(IF(ISERROR(SEARCH("dfgg",$B53)),IF(H54="",G53+ROUNDUP(VLOOKUP(D54,Feuil2!$B$2:$C$205,2,FALSE)*6,0)/6/24,G53+ROUNDUP(VLOOKUP(D54,Feuil2!$B$2:$C$205,2,FALSE)*6,0)/6/24+$I$2),G53+(11/12/24)),"")</f>
        <v>43482.416666666664</v>
      </c>
      <c r="H54" s="38" t="s">
        <v>31</v>
      </c>
      <c r="I54" s="28"/>
      <c r="J54" s="400">
        <v>43490</v>
      </c>
      <c r="K54" s="16" t="str">
        <f t="shared" si="4"/>
        <v>vendredi</v>
      </c>
      <c r="L54" s="16" t="s">
        <v>52</v>
      </c>
    </row>
    <row r="55" spans="1:12" s="16" customFormat="1" x14ac:dyDescent="0.2">
      <c r="A55" s="15"/>
      <c r="B55" s="39" t="s">
        <v>42</v>
      </c>
      <c r="C55" s="20">
        <v>2699475</v>
      </c>
      <c r="D55" s="17">
        <v>22000547</v>
      </c>
      <c r="E55" s="17">
        <v>1600</v>
      </c>
      <c r="F55" s="38"/>
      <c r="G55" s="18">
        <f>IFERROR(IF(ISERROR(SEARCH("dfgg",$B54)),IF(H55="",G54+ROUNDUP(VLOOKUP(D55,Feuil2!$B$2:$C$205,2,FALSE)*6,0)/6/24,G54+ROUNDUP(VLOOKUP(D55,Feuil2!$B$2:$C$205,2,FALSE)*6,0)/6/24+$I$2),G54+(11/12/24)),"")</f>
        <v>43482.520833333328</v>
      </c>
      <c r="H55" s="38"/>
      <c r="I55" s="28"/>
      <c r="J55" s="400">
        <f>IF(ISNA(VLOOKUP(C55,[1]Sheet1!$B:$AS,43,FALSE)),"",VLOOKUP(C55,[1]Sheet1!$B:$AS,43,FALSE))</f>
        <v>43487</v>
      </c>
      <c r="K55" s="16" t="str">
        <f t="shared" si="4"/>
        <v>mardi</v>
      </c>
      <c r="L55" s="16" t="str">
        <f>IF(ISNA(VLOOKUP(C55,[1]Sheet1!$B:$AS,44,FALSE)),"",VLOOKUP(C55,[1]Sheet1!$B:$AS,44,FALSE))</f>
        <v>PL001</v>
      </c>
    </row>
    <row r="56" spans="1:12" s="16" customFormat="1" x14ac:dyDescent="0.2">
      <c r="A56" s="15"/>
      <c r="B56" s="39" t="s">
        <v>42</v>
      </c>
      <c r="C56" s="20">
        <v>2699472</v>
      </c>
      <c r="D56" s="17">
        <v>22000547</v>
      </c>
      <c r="E56" s="17">
        <v>1600</v>
      </c>
      <c r="F56" s="38"/>
      <c r="G56" s="18">
        <f>IFERROR(IF(ISERROR(SEARCH("dfgg",$B55)),IF(H56="",G55+ROUNDUP(VLOOKUP(D56,Feuil2!$B$2:$C$205,2,FALSE)*6,0)/6/24,G55+ROUNDUP(VLOOKUP(D56,Feuil2!$B$2:$C$205,2,FALSE)*6,0)/6/24+$I$2),G55+(11/12/24)),"")</f>
        <v>43482.624999999993</v>
      </c>
      <c r="H56" s="38"/>
      <c r="I56" s="28"/>
      <c r="J56" s="400">
        <f>IF(ISNA(VLOOKUP(C56,[1]Sheet1!$B:$AS,43,FALSE)),"",VLOOKUP(C56,[1]Sheet1!$B:$AS,43,FALSE))</f>
        <v>43487</v>
      </c>
      <c r="K56" s="16" t="str">
        <f t="shared" si="4"/>
        <v>mardi</v>
      </c>
      <c r="L56" s="16" t="str">
        <f>IF(ISNA(VLOOKUP(C56,[1]Sheet1!$B:$AS,44,FALSE)),"",VLOOKUP(C56,[1]Sheet1!$B:$AS,44,FALSE))</f>
        <v>PL001</v>
      </c>
    </row>
    <row r="57" spans="1:12" s="16" customFormat="1" x14ac:dyDescent="0.2">
      <c r="A57" s="15"/>
      <c r="B57" s="39" t="s">
        <v>44</v>
      </c>
      <c r="C57" s="20">
        <v>2650222</v>
      </c>
      <c r="D57" s="17">
        <v>22000552</v>
      </c>
      <c r="E57" s="17">
        <v>1600</v>
      </c>
      <c r="F57" s="38"/>
      <c r="G57" s="18">
        <f>IFERROR(IF(ISERROR(SEARCH("dfgg",$B56)),IF(H57="",G56+ROUNDUP(VLOOKUP(D57,Feuil2!$B$2:$C$205,2,FALSE)*6,0)/6/24,G56+ROUNDUP(VLOOKUP(D57,Feuil2!$B$2:$C$205,2,FALSE)*6,0)/6/24+$I$2),G56+(11/12/24)),"")</f>
        <v>43482.729166666657</v>
      </c>
      <c r="H57" s="38"/>
      <c r="I57" s="28"/>
      <c r="J57" s="400">
        <f>IF(ISNA(VLOOKUP(C57,[1]Sheet1!$B:$AS,43,FALSE)),"",VLOOKUP(C57,[1]Sheet1!$B:$AS,43,FALSE))</f>
        <v>43487</v>
      </c>
      <c r="K57" s="16" t="str">
        <f t="shared" si="4"/>
        <v>mardi</v>
      </c>
      <c r="L57" s="16" t="str">
        <f>IF(ISNA(VLOOKUP(C57,[1]Sheet1!$B:$AS,44,FALSE)),"",VLOOKUP(C57,[1]Sheet1!$B:$AS,44,FALSE))</f>
        <v>PL001</v>
      </c>
    </row>
    <row r="58" spans="1:12" s="16" customFormat="1" x14ac:dyDescent="0.2">
      <c r="A58" s="15"/>
      <c r="B58" s="39" t="s">
        <v>44</v>
      </c>
      <c r="C58" s="20">
        <v>2650223</v>
      </c>
      <c r="D58" s="17">
        <v>22000552</v>
      </c>
      <c r="E58" s="17">
        <v>1600</v>
      </c>
      <c r="F58" s="38"/>
      <c r="G58" s="18">
        <f>IFERROR(IF(ISERROR(SEARCH("dfgg",$B57)),IF(H58="",G57+ROUNDUP(VLOOKUP(D58,Feuil2!$B$2:$C$205,2,FALSE)*6,0)/6/24,G57+ROUNDUP(VLOOKUP(D58,Feuil2!$B$2:$C$205,2,FALSE)*6,0)/6/24+$I$2),G57+(11/12/24)),"")</f>
        <v>43482.833333333321</v>
      </c>
      <c r="H58" s="38"/>
      <c r="I58" s="28"/>
      <c r="J58" s="400">
        <f>IF(ISNA(VLOOKUP(C58,[1]Sheet1!$B:$AS,43,FALSE)),"",VLOOKUP(C58,[1]Sheet1!$B:$AS,43,FALSE))</f>
        <v>43487</v>
      </c>
      <c r="K58" s="16" t="str">
        <f t="shared" si="4"/>
        <v>mardi</v>
      </c>
      <c r="L58" s="16" t="str">
        <f>IF(ISNA(VLOOKUP(C58,[1]Sheet1!$B:$AS,44,FALSE)),"",VLOOKUP(C58,[1]Sheet1!$B:$AS,44,FALSE))</f>
        <v>PL001</v>
      </c>
    </row>
    <row r="59" spans="1:12" s="16" customFormat="1" ht="31.5" customHeight="1" x14ac:dyDescent="0.2">
      <c r="A59" s="15"/>
      <c r="B59" s="861" t="s">
        <v>29</v>
      </c>
      <c r="C59" s="862"/>
      <c r="D59" s="862"/>
      <c r="E59" s="862"/>
      <c r="F59" s="863"/>
      <c r="G59" s="21">
        <v>43483.208333333336</v>
      </c>
      <c r="H59" s="19"/>
      <c r="I59" s="26">
        <f>IFERROR(E59*VLOOKUP(D59,#REF!,5,FALSE),0)</f>
        <v>0</v>
      </c>
      <c r="J59" s="400" t="str">
        <f>IF(ISNA(VLOOKUP(C59,[1]Sheet1!$B:$AS,43,FALSE)),"",VLOOKUP(C59,[1]Sheet1!$B:$AS,43,FALSE))</f>
        <v/>
      </c>
      <c r="K59" s="16" t="str">
        <f t="shared" si="1"/>
        <v/>
      </c>
      <c r="L59" s="16" t="str">
        <f>IF(ISNA(VLOOKUP(C59,[1]Sheet1!$B:$AS,44,FALSE)),"",VLOOKUP(C59,[1]Sheet1!$B:$AS,44,FALSE))</f>
        <v/>
      </c>
    </row>
    <row r="60" spans="1:12" s="16" customFormat="1" ht="31.5" customHeight="1" x14ac:dyDescent="0.2">
      <c r="A60" s="15"/>
      <c r="B60" s="40" t="s">
        <v>14</v>
      </c>
      <c r="C60" s="20">
        <v>2892337</v>
      </c>
      <c r="D60" s="17">
        <v>22000511</v>
      </c>
      <c r="E60" s="17">
        <v>1600</v>
      </c>
      <c r="F60" s="38"/>
      <c r="G60" s="18">
        <f>IFERROR(IF(ISERROR(SEARCH("dfgg",$B59)),IF(H60="",G59+ROUNDUP(VLOOKUP(D60,Feuil2!$B$2:$C$205,2,FALSE)*6,0)/6/24,G59+ROUNDUP(VLOOKUP(D60,Feuil2!$B$2:$C$205,2,FALSE)*6,0)/6/24+$I$2),G59+(11/12/24)),"")</f>
        <v>43483.3125</v>
      </c>
      <c r="H60" s="19" t="s">
        <v>56</v>
      </c>
      <c r="I60" s="26"/>
      <c r="J60" s="400"/>
    </row>
    <row r="61" spans="1:12" s="16" customFormat="1" x14ac:dyDescent="0.2">
      <c r="A61" s="15"/>
      <c r="B61" s="39" t="s">
        <v>20</v>
      </c>
      <c r="C61" s="20">
        <v>2699423</v>
      </c>
      <c r="D61" s="17">
        <v>22000137</v>
      </c>
      <c r="E61" s="17">
        <v>1600</v>
      </c>
      <c r="F61" s="38"/>
      <c r="G61" s="18">
        <f>IFERROR(IF(ISERROR(SEARCH("dfgg",$B60)),IF(H61="",G60+ROUNDUP(VLOOKUP(D61,Feuil2!$B$2:$C$205,2,FALSE)*6,0)/6/24,G60+ROUNDUP(VLOOKUP(D61,Feuil2!$B$2:$C$205,2,FALSE)*6,0)/6/24+$I$2),G60+(11/12/24)),"")</f>
        <v>43483.416666666664</v>
      </c>
      <c r="H61" s="38" t="s">
        <v>54</v>
      </c>
      <c r="I61" s="28"/>
      <c r="J61" s="400">
        <v>43487</v>
      </c>
      <c r="K61" s="16" t="str">
        <f>IF(J61&lt;&gt;"",TEXT(J61,"jjjj"),"")</f>
        <v>mardi</v>
      </c>
      <c r="L61" s="16" t="s">
        <v>51</v>
      </c>
    </row>
    <row r="62" spans="1:12" s="16" customFormat="1" x14ac:dyDescent="0.2">
      <c r="A62" s="15"/>
      <c r="B62" s="39" t="s">
        <v>20</v>
      </c>
      <c r="C62" s="20">
        <v>2699424</v>
      </c>
      <c r="D62" s="17">
        <v>22000137</v>
      </c>
      <c r="E62" s="17">
        <v>1600</v>
      </c>
      <c r="F62" s="38"/>
      <c r="G62" s="18">
        <f>IFERROR(IF(ISERROR(SEARCH("dfgg",$B61)),IF(H62="",G61+ROUNDUP(VLOOKUP(D62,Feuil2!$B$2:$C$205,2,FALSE)*6,0)/6/24,G61+ROUNDUP(VLOOKUP(D62,Feuil2!$B$2:$C$205,2,FALSE)*6,0)/6/24+$I$2),G61+(11/12/24)),"")</f>
        <v>43483.520833333328</v>
      </c>
      <c r="H62" s="38" t="s">
        <v>54</v>
      </c>
      <c r="I62" s="28"/>
      <c r="J62" s="400">
        <v>43487</v>
      </c>
      <c r="K62" s="16" t="str">
        <f>IF(J62&lt;&gt;"",TEXT(J62,"jjjj"),"")</f>
        <v>mardi</v>
      </c>
      <c r="L62" s="16" t="s">
        <v>51</v>
      </c>
    </row>
    <row r="63" spans="1:12" s="16" customFormat="1" x14ac:dyDescent="0.2">
      <c r="A63" s="15"/>
      <c r="B63" s="49" t="s">
        <v>7</v>
      </c>
      <c r="C63" s="20"/>
      <c r="D63" s="17"/>
      <c r="E63" s="17"/>
      <c r="F63" s="38"/>
      <c r="G63" s="18">
        <f>G62+$J$2</f>
        <v>43483.520833333328</v>
      </c>
      <c r="H63" s="19"/>
      <c r="I63" s="26"/>
      <c r="J63" s="400" t="str">
        <f>IF(ISNA(VLOOKUP(C63,[1]Sheet1!$B:$AS,43,FALSE)),"",VLOOKUP(C63,[1]Sheet1!$B:$AS,43,FALSE))</f>
        <v/>
      </c>
      <c r="K63" s="16" t="str">
        <f t="shared" ref="K63" si="5">IF(J63&lt;&gt;"",TEXT(J63,"jjjj"),"")</f>
        <v/>
      </c>
      <c r="L63" s="16" t="str">
        <f>IF(ISNA(VLOOKUP(C63,[1]Sheet1!$B:$AS,44,FALSE)),"",VLOOKUP(C63,[1]Sheet1!$B:$AS,44,FALSE))</f>
        <v/>
      </c>
    </row>
    <row r="64" spans="1:12" s="16" customFormat="1" x14ac:dyDescent="0.2">
      <c r="A64" s="15"/>
      <c r="B64" s="39" t="s">
        <v>41</v>
      </c>
      <c r="C64" s="20">
        <v>2715728</v>
      </c>
      <c r="D64" s="17">
        <v>22000537</v>
      </c>
      <c r="E64" s="17">
        <v>1600</v>
      </c>
      <c r="F64" s="38"/>
      <c r="G64" s="18">
        <f>IFERROR(IF(ISERROR(SEARCH("dfgg",$B63)),IF(H64="",G63+ROUNDUP(VLOOKUP(D64,Feuil2!$B$2:$C$205,2,FALSE)*6,0)/6/24,G63+ROUNDUP(VLOOKUP(D64,Feuil2!$B$2:$C$205,2,FALSE)*6,0)/6/24+$I$2),G63+(11/12/24)),"")</f>
        <v>43483.659722222219</v>
      </c>
      <c r="H64" s="38"/>
      <c r="I64" s="28"/>
      <c r="J64" s="400" t="str">
        <f>IF(ISNA(VLOOKUP(C64,[1]Sheet1!$B:$AS,43,FALSE)),"",VLOOKUP(C64,[1]Sheet1!$B:$AS,43,FALSE))</f>
        <v/>
      </c>
      <c r="K64" s="16" t="str">
        <f>IF(J64&lt;&gt;"",TEXT(J64,"jjjj"),"")</f>
        <v/>
      </c>
      <c r="L64" s="16" t="str">
        <f>IF(ISNA(VLOOKUP(C64,[1]Sheet1!$B:$AS,44,FALSE)),"",VLOOKUP(C64,[1]Sheet1!$B:$AS,44,FALSE))</f>
        <v/>
      </c>
    </row>
    <row r="65" spans="1:12" s="16" customFormat="1" x14ac:dyDescent="0.2">
      <c r="A65" s="15"/>
      <c r="B65" s="39" t="s">
        <v>41</v>
      </c>
      <c r="C65" s="20">
        <v>2715729</v>
      </c>
      <c r="D65" s="17">
        <v>22000537</v>
      </c>
      <c r="E65" s="17">
        <v>1600</v>
      </c>
      <c r="F65" s="38"/>
      <c r="G65" s="18">
        <f>IFERROR(IF(ISERROR(SEARCH("dfgg",$B64)),IF(H65="",G64+ROUNDUP(VLOOKUP(D65,Feuil2!$B$2:$C$205,2,FALSE)*6,0)/6/24,G64+ROUNDUP(VLOOKUP(D65,Feuil2!$B$2:$C$205,2,FALSE)*6,0)/6/24+$I$2),G64+(11/12/24)),"")</f>
        <v>43483.798611111109</v>
      </c>
      <c r="H65" s="38"/>
      <c r="I65" s="28"/>
      <c r="J65" s="400" t="str">
        <f>IF(ISNA(VLOOKUP(C65,[1]Sheet1!$B:$AS,43,FALSE)),"",VLOOKUP(C65,[1]Sheet1!$B:$AS,43,FALSE))</f>
        <v/>
      </c>
      <c r="K65" s="16" t="str">
        <f>IF(J65&lt;&gt;"",TEXT(J65,"jjjj"),"")</f>
        <v/>
      </c>
      <c r="L65" s="16" t="str">
        <f>IF(ISNA(VLOOKUP(C65,[1]Sheet1!$B:$AS,44,FALSE)),"",VLOOKUP(C65,[1]Sheet1!$B:$AS,44,FALSE))</f>
        <v/>
      </c>
    </row>
    <row r="66" spans="1:12" s="16" customFormat="1" x14ac:dyDescent="0.2">
      <c r="A66" s="51"/>
      <c r="B66" s="52" t="s">
        <v>44</v>
      </c>
      <c r="C66" s="53">
        <v>2650222</v>
      </c>
      <c r="D66" s="53">
        <v>22000552</v>
      </c>
      <c r="E66" s="53">
        <v>1600</v>
      </c>
      <c r="F66" s="54"/>
      <c r="G66" s="55">
        <v>43486.319444444438</v>
      </c>
      <c r="H66" s="38" t="s">
        <v>65</v>
      </c>
      <c r="I66" s="28"/>
      <c r="J66" s="400"/>
    </row>
    <row r="67" spans="1:12" s="16" customFormat="1" x14ac:dyDescent="0.2">
      <c r="A67" s="51"/>
      <c r="B67" s="52" t="s">
        <v>44</v>
      </c>
      <c r="C67" s="53">
        <v>2650223</v>
      </c>
      <c r="D67" s="53">
        <v>22000552</v>
      </c>
      <c r="E67" s="53">
        <v>1600</v>
      </c>
      <c r="F67" s="54"/>
      <c r="G67" s="55">
        <v>43486.423611111102</v>
      </c>
      <c r="H67" s="38" t="s">
        <v>65</v>
      </c>
      <c r="I67" s="28"/>
      <c r="J67" s="400"/>
    </row>
    <row r="68" spans="1:12" s="16" customFormat="1" x14ac:dyDescent="0.2">
      <c r="A68" s="51"/>
      <c r="B68" s="52" t="s">
        <v>41</v>
      </c>
      <c r="C68" s="53">
        <v>2715728</v>
      </c>
      <c r="D68" s="53">
        <v>22000537</v>
      </c>
      <c r="E68" s="53">
        <v>1600</v>
      </c>
      <c r="F68" s="54"/>
      <c r="G68" s="55">
        <f>IFERROR(IF(ISERROR(SEARCH("dfgg",$B77)),IF(H68="",G77+ROUNDUP(VLOOKUP(D68,Feuil2!$B$2:$C$205,2,FALSE)*6,0)/6/24,G77+ROUNDUP(VLOOKUP(D68,Feuil2!$B$2:$C$205,2,FALSE)*6,0)/6/24+$I$2),G77+(11/12/24)),"")</f>
        <v>43486.499999999993</v>
      </c>
      <c r="H68" s="38" t="s">
        <v>66</v>
      </c>
      <c r="I68" s="28"/>
      <c r="J68" s="400" t="str">
        <f>IF(ISNA(VLOOKUP(C68,[1]Sheet1!$B:$AS,43,FALSE)),"",VLOOKUP(C68,[1]Sheet1!$B:$AS,43,FALSE))</f>
        <v/>
      </c>
      <c r="K68" s="16" t="str">
        <f>IF(J68&lt;&gt;"",TEXT(J68,"jjjj"),"")</f>
        <v/>
      </c>
      <c r="L68" s="16" t="str">
        <f>IF(ISNA(VLOOKUP(C68,[1]Sheet1!$B:$AS,44,FALSE)),"",VLOOKUP(C68,[1]Sheet1!$B:$AS,44,FALSE))</f>
        <v/>
      </c>
    </row>
    <row r="69" spans="1:12" s="16" customFormat="1" x14ac:dyDescent="0.2">
      <c r="A69" s="51"/>
      <c r="B69" s="52" t="s">
        <v>41</v>
      </c>
      <c r="C69" s="53">
        <v>2715729</v>
      </c>
      <c r="D69" s="53">
        <v>22000537</v>
      </c>
      <c r="E69" s="53">
        <v>1600</v>
      </c>
      <c r="F69" s="54"/>
      <c r="G69" s="55">
        <f>IFERROR(IF(ISERROR(SEARCH("dfgg",$B68)),IF(H69="",G68+ROUNDUP(VLOOKUP(D69,Feuil2!$B$2:$C$205,2,FALSE)*6,0)/6/24,G68+ROUNDUP(VLOOKUP(D69,Feuil2!$B$2:$C$205,2,FALSE)*6,0)/6/24+$I$2),G68+(11/12/24)),"")</f>
        <v>43486.638888888883</v>
      </c>
      <c r="H69" s="38" t="s">
        <v>67</v>
      </c>
      <c r="I69" s="28"/>
      <c r="J69" s="326"/>
    </row>
    <row r="70" spans="1:12" s="48" customFormat="1" ht="31.5" x14ac:dyDescent="0.2">
      <c r="A70" s="877" t="s">
        <v>62</v>
      </c>
      <c r="B70" s="878"/>
      <c r="C70" s="878"/>
      <c r="D70" s="878"/>
      <c r="E70" s="878"/>
      <c r="F70" s="878"/>
      <c r="G70" s="878"/>
      <c r="H70" s="878"/>
      <c r="I70" s="27"/>
      <c r="J70" s="396" t="s">
        <v>34</v>
      </c>
      <c r="K70" s="9" t="s">
        <v>35</v>
      </c>
      <c r="L70" s="9" t="s">
        <v>48</v>
      </c>
    </row>
    <row r="71" spans="1:12" s="16" customFormat="1" x14ac:dyDescent="0.2">
      <c r="A71" s="15"/>
      <c r="B71" s="879" t="s">
        <v>25</v>
      </c>
      <c r="C71" s="879"/>
      <c r="D71" s="879"/>
      <c r="E71" s="879"/>
      <c r="F71" s="879"/>
      <c r="G71" s="21">
        <v>43485.916666666664</v>
      </c>
      <c r="H71" s="19"/>
      <c r="I71" s="26">
        <f>IFERROR(E71*VLOOKUP(D71,#REF!,5,FALSE),0)</f>
        <v>0</v>
      </c>
      <c r="J71" s="326"/>
    </row>
    <row r="72" spans="1:12" s="16" customFormat="1" x14ac:dyDescent="0.2">
      <c r="A72" s="56"/>
      <c r="B72" s="57" t="s">
        <v>57</v>
      </c>
      <c r="C72" s="58">
        <v>2650014</v>
      </c>
      <c r="D72" s="58">
        <v>22000109</v>
      </c>
      <c r="E72" s="58">
        <v>1600</v>
      </c>
      <c r="F72" s="59"/>
      <c r="G72" s="55">
        <f>IFERROR(IF(ISERROR(SEARCH("dfgg",$B71)),IF(H72="",G71+ROUNDUP(VLOOKUP(D72,Feuil2!$B$2:$C$205,2,FALSE)*6,0)/6/24,G71+ROUNDUP(VLOOKUP(D72,Feuil2!$B$2:$C$205,2,FALSE)*6,0)/6/24+$I$2),G71+(11/12/24)),"")</f>
        <v>43486.034722222219</v>
      </c>
      <c r="H72" s="38" t="s">
        <v>67</v>
      </c>
      <c r="I72" s="28"/>
      <c r="J72" s="400"/>
    </row>
    <row r="73" spans="1:12" s="16" customFormat="1" x14ac:dyDescent="0.2">
      <c r="A73" s="56"/>
      <c r="B73" s="57" t="s">
        <v>57</v>
      </c>
      <c r="C73" s="58">
        <v>2699419</v>
      </c>
      <c r="D73" s="58">
        <v>22000109</v>
      </c>
      <c r="E73" s="58">
        <v>1600</v>
      </c>
      <c r="F73" s="59"/>
      <c r="G73" s="55">
        <f>IFERROR(IF(ISERROR(SEARCH("dfgg",$B72)),IF(H73="",G72+ROUNDUP(VLOOKUP(D73,Feuil2!$B$2:$C$205,2,FALSE)*6,0)/6/24,G72+ROUNDUP(VLOOKUP(D73,Feuil2!$B$2:$C$205,2,FALSE)*6,0)/6/24+$I$2),G72+(11/12/24)),"")</f>
        <v>43486.152777777774</v>
      </c>
      <c r="H73" s="38" t="s">
        <v>67</v>
      </c>
      <c r="I73" s="28"/>
      <c r="J73" s="400"/>
    </row>
    <row r="74" spans="1:12" s="16" customFormat="1" x14ac:dyDescent="0.2">
      <c r="A74" s="15"/>
      <c r="B74" s="870" t="s">
        <v>7</v>
      </c>
      <c r="C74" s="871"/>
      <c r="D74" s="871"/>
      <c r="E74" s="871"/>
      <c r="F74" s="872"/>
      <c r="G74" s="18">
        <f>G73+$J$2</f>
        <v>43486.152777777774</v>
      </c>
      <c r="H74" s="19"/>
      <c r="I74" s="26"/>
      <c r="J74" s="400" t="str">
        <f>IF(ISNA(VLOOKUP(C74,[1]Sheet1!$B:$AS,43,FALSE)),"",VLOOKUP(C74,[1]Sheet1!$B:$AS,43,FALSE))</f>
        <v/>
      </c>
      <c r="K74" s="16" t="str">
        <f t="shared" ref="K74" si="6">IF(J74&lt;&gt;"",TEXT(J74,"jjjj"),"")</f>
        <v/>
      </c>
      <c r="L74" s="16" t="str">
        <f>IF(ISNA(VLOOKUP(C74,[1]Sheet1!$B:$AS,44,FALSE)),"",VLOOKUP(C74,[1]Sheet1!$B:$AS,44,FALSE))</f>
        <v/>
      </c>
    </row>
    <row r="75" spans="1:12" s="16" customFormat="1" x14ac:dyDescent="0.2">
      <c r="A75" s="56"/>
      <c r="B75" s="57" t="s">
        <v>45</v>
      </c>
      <c r="C75" s="58">
        <v>2668456</v>
      </c>
      <c r="D75" s="58">
        <v>22000576</v>
      </c>
      <c r="E75" s="58">
        <v>1600</v>
      </c>
      <c r="F75" s="59"/>
      <c r="G75" s="60">
        <f>IFERROR(IF(ISERROR(SEARCH("dfgg",$B74)),IF(H75="",G74+ROUNDUP(VLOOKUP(D75,Feuil2!$B$2:$C$205,2,FALSE)*6,0)/6/24,G74+ROUNDUP(VLOOKUP(D75,Feuil2!$B$2:$C$205,2,FALSE)*6,0)/6/24+$I$2),G74+(11/12/24)),"")</f>
        <v>43486.256944444438</v>
      </c>
      <c r="H75" s="38" t="s">
        <v>67</v>
      </c>
      <c r="I75" s="28"/>
      <c r="J75" s="400"/>
    </row>
    <row r="76" spans="1:12" s="16" customFormat="1" x14ac:dyDescent="0.2">
      <c r="A76" s="56"/>
      <c r="B76" s="57" t="s">
        <v>45</v>
      </c>
      <c r="C76" s="58">
        <v>2668457</v>
      </c>
      <c r="D76" s="58">
        <v>22000576</v>
      </c>
      <c r="E76" s="58">
        <v>1600</v>
      </c>
      <c r="F76" s="59"/>
      <c r="G76" s="60">
        <f>IFERROR(IF(ISERROR(SEARCH("dfgg",$B75)),IF(H76="",G75+ROUNDUP(VLOOKUP(D76,Feuil2!$B$2:$C$205,2,FALSE)*6,0)/6/24,G75+ROUNDUP(VLOOKUP(D76,Feuil2!$B$2:$C$205,2,FALSE)*6,0)/6/24+$I$2),G75+(11/12/24)),"")</f>
        <v>43486.361111111102</v>
      </c>
      <c r="H76" s="38" t="s">
        <v>67</v>
      </c>
      <c r="I76" s="28"/>
      <c r="J76" s="400"/>
    </row>
    <row r="77" spans="1:12" s="16" customFormat="1" x14ac:dyDescent="0.2">
      <c r="A77" s="15"/>
      <c r="B77" s="870" t="s">
        <v>7</v>
      </c>
      <c r="C77" s="871"/>
      <c r="D77" s="871"/>
      <c r="E77" s="871"/>
      <c r="F77" s="872"/>
      <c r="G77" s="18">
        <f>G76+$J$2</f>
        <v>43486.361111111102</v>
      </c>
      <c r="H77" s="19"/>
      <c r="I77" s="26"/>
      <c r="J77" s="400" t="str">
        <f>IF(ISNA(VLOOKUP(C77,[1]Sheet1!$B:$AS,43,FALSE)),"",VLOOKUP(C77,[1]Sheet1!$B:$AS,43,FALSE))</f>
        <v/>
      </c>
      <c r="K77" s="16" t="str">
        <f t="shared" ref="K77" si="7">IF(J77&lt;&gt;"",TEXT(J77,"jjjj"),"")</f>
        <v/>
      </c>
      <c r="L77" s="16" t="str">
        <f>IF(ISNA(VLOOKUP(C77,[1]Sheet1!$B:$AS,44,FALSE)),"",VLOOKUP(C77,[1]Sheet1!$B:$AS,44,FALSE))</f>
        <v/>
      </c>
    </row>
    <row r="78" spans="1:12" x14ac:dyDescent="0.2">
      <c r="A78" s="56"/>
      <c r="B78" s="57" t="s">
        <v>41</v>
      </c>
      <c r="C78" s="58">
        <v>2715730</v>
      </c>
      <c r="D78" s="58">
        <v>22000537</v>
      </c>
      <c r="E78" s="58">
        <v>1600</v>
      </c>
      <c r="F78" s="59"/>
      <c r="G78" s="60">
        <f>IFERROR(IF(ISERROR(SEARCH("dfgg",$B77)),IF(H78="",G77+ROUNDUP(VLOOKUP(D78,Feuil2!$B$2:$C$205,2,FALSE)*6,0)/6/24,G77+ROUNDUP(VLOOKUP(D78,Feuil2!$B$2:$C$205,2,FALSE)*6,0)/6/24+$I$2),G77+(11/12/24)),"")</f>
        <v>43486.499999999993</v>
      </c>
      <c r="H78" s="38" t="s">
        <v>67</v>
      </c>
      <c r="I78" s="28"/>
    </row>
    <row r="79" spans="1:12" x14ac:dyDescent="0.2">
      <c r="A79" s="56"/>
      <c r="B79" s="57" t="s">
        <v>41</v>
      </c>
      <c r="C79" s="58">
        <v>2715731</v>
      </c>
      <c r="D79" s="58">
        <v>22000537</v>
      </c>
      <c r="E79" s="58">
        <v>1600</v>
      </c>
      <c r="F79" s="59"/>
      <c r="G79" s="60">
        <f>IFERROR(IF(ISERROR(SEARCH("dfgg",$B78)),IF(H79="",G78+ROUNDUP(VLOOKUP(D79,Feuil2!$B$2:$C$205,2,FALSE)*6,0)/6/24,G78+ROUNDUP(VLOOKUP(D79,Feuil2!$B$2:$C$205,2,FALSE)*6,0)/6/24+$I$2),G78+(11/12/24)),"")</f>
        <v>43486.638888888883</v>
      </c>
      <c r="H79" s="38" t="s">
        <v>67</v>
      </c>
      <c r="I79" s="28"/>
    </row>
    <row r="80" spans="1:12" s="16" customFormat="1" ht="31.5" customHeight="1" x14ac:dyDescent="0.2">
      <c r="A80" s="15"/>
      <c r="B80" s="861" t="s">
        <v>26</v>
      </c>
      <c r="C80" s="862"/>
      <c r="D80" s="862"/>
      <c r="E80" s="862"/>
      <c r="F80" s="862"/>
      <c r="G80" s="863"/>
      <c r="H80" s="19"/>
      <c r="I80" s="26">
        <f>IFERROR(E80*VLOOKUP(D80,#REF!,5,FALSE),0)</f>
        <v>0</v>
      </c>
      <c r="J80" s="400" t="str">
        <f>IF(ISNA(VLOOKUP(C80,[1]Sheet1!$B:$AS,43,FALSE)),"",VLOOKUP(C80,[1]Sheet1!$B:$AS,43,FALSE))</f>
        <v/>
      </c>
      <c r="K80" s="16" t="str">
        <f t="shared" ref="K80" si="8">IF(J80&lt;&gt;"",TEXT(J80,"jjjj"),"")</f>
        <v/>
      </c>
      <c r="L80" s="16" t="str">
        <f>IF(ISNA(VLOOKUP(C80,[1]Sheet1!$B:$AS,44,FALSE)),"",VLOOKUP(C80,[1]Sheet1!$B:$AS,44,FALSE))</f>
        <v/>
      </c>
    </row>
    <row r="81" spans="1:12" x14ac:dyDescent="0.2">
      <c r="A81" s="56"/>
      <c r="B81" s="57" t="s">
        <v>41</v>
      </c>
      <c r="C81" s="58">
        <v>2715732</v>
      </c>
      <c r="D81" s="58">
        <v>22000537</v>
      </c>
      <c r="E81" s="58">
        <v>1600</v>
      </c>
      <c r="F81" s="59"/>
      <c r="G81" s="60">
        <f>IFERROR(IF(ISERROR(SEARCH("dfgg",$B79)),IF(H81="",G79+ROUNDUP(VLOOKUP(D81,Feuil2!$B$2:$C$205,2,FALSE)*6,0)/6/24,G79+ROUNDUP(VLOOKUP(D81,Feuil2!$B$2:$C$205,2,FALSE)*6,0)/6/24+$I$2),G79+(11/12/24)),"")</f>
        <v>43486.777777777774</v>
      </c>
      <c r="H81" s="38" t="s">
        <v>67</v>
      </c>
      <c r="I81" s="28"/>
    </row>
    <row r="82" spans="1:12" x14ac:dyDescent="0.2">
      <c r="A82" s="56"/>
      <c r="B82" s="57" t="s">
        <v>41</v>
      </c>
      <c r="C82" s="58">
        <v>2715734</v>
      </c>
      <c r="D82" s="58">
        <v>22000537</v>
      </c>
      <c r="E82" s="58">
        <v>1600</v>
      </c>
      <c r="F82" s="59"/>
      <c r="G82" s="60">
        <f>IFERROR(IF(ISERROR(SEARCH("dfgg",$B81)),IF(H82="",G81+ROUNDUP(VLOOKUP(D82,Feuil2!$B$2:$C$205,2,FALSE)*6,0)/6/24,G81+ROUNDUP(VLOOKUP(D82,Feuil2!$B$2:$C$205,2,FALSE)*6,0)/6/24+$I$2),G81+(11/12/24)),"")</f>
        <v>43486.916666666664</v>
      </c>
      <c r="H82" s="38" t="s">
        <v>67</v>
      </c>
      <c r="I82" s="28"/>
    </row>
    <row r="83" spans="1:12" x14ac:dyDescent="0.2">
      <c r="A83" s="61"/>
      <c r="B83" s="62" t="s">
        <v>42</v>
      </c>
      <c r="C83" s="63">
        <v>2699390</v>
      </c>
      <c r="D83" s="63">
        <v>22000547</v>
      </c>
      <c r="E83" s="63">
        <v>1600</v>
      </c>
      <c r="F83" s="64"/>
      <c r="G83" s="65">
        <f>IFERROR(IF(ISERROR(SEARCH("dfgg",$B82)),IF(H83="",G82+ROUNDUP(VLOOKUP(D83,Feuil2!$B$2:$C$205,2,FALSE)*6,0)/6/24,G82+ROUNDUP(VLOOKUP(D83,Feuil2!$B$2:$C$205,2,FALSE)*6,0)/6/24+$I$2),G82+(11/12/24)),"")</f>
        <v>43487.020833333328</v>
      </c>
      <c r="H83" s="64" t="s">
        <v>69</v>
      </c>
      <c r="I83" s="28"/>
    </row>
    <row r="84" spans="1:12" x14ac:dyDescent="0.2">
      <c r="A84" s="51"/>
      <c r="B84" s="52" t="s">
        <v>42</v>
      </c>
      <c r="C84" s="53">
        <v>2699471</v>
      </c>
      <c r="D84" s="53">
        <v>22000547</v>
      </c>
      <c r="E84" s="53">
        <v>1600</v>
      </c>
      <c r="F84" s="54"/>
      <c r="G84" s="55">
        <f>IFERROR(IF(ISERROR(SEARCH("dfgg",$B83)),IF(H84="",G83+ROUNDUP(VLOOKUP(D84,Feuil2!$B$2:$C$205,2,FALSE)*6,0)/6/24,G83+ROUNDUP(VLOOKUP(D84,Feuil2!$B$2:$C$205,2,FALSE)*6,0)/6/24+$I$2),G83+(11/12/24)),"")</f>
        <v>43487.124999999993</v>
      </c>
      <c r="H84" s="38" t="s">
        <v>67</v>
      </c>
      <c r="I84" s="28"/>
      <c r="K84" s="2" t="s">
        <v>68</v>
      </c>
    </row>
    <row r="85" spans="1:12" x14ac:dyDescent="0.2">
      <c r="A85" s="51"/>
      <c r="B85" s="52" t="s">
        <v>42</v>
      </c>
      <c r="C85" s="53">
        <v>2699473</v>
      </c>
      <c r="D85" s="53">
        <v>22000547</v>
      </c>
      <c r="E85" s="53">
        <v>1600</v>
      </c>
      <c r="F85" s="54"/>
      <c r="G85" s="55">
        <f>IFERROR(IF(ISERROR(SEARCH("dfgg",$B84)),IF(H85="",G84+ROUNDUP(VLOOKUP(D85,Feuil2!$B$2:$C$205,2,FALSE)*6,0)/6/24,G84+ROUNDUP(VLOOKUP(D85,Feuil2!$B$2:$C$205,2,FALSE)*6,0)/6/24+$I$2),G84+(11/12/24)),"")</f>
        <v>43487.229166666657</v>
      </c>
      <c r="H85" s="38" t="s">
        <v>67</v>
      </c>
      <c r="I85" s="28"/>
    </row>
    <row r="86" spans="1:12" x14ac:dyDescent="0.2">
      <c r="A86" s="51"/>
      <c r="B86" s="52" t="s">
        <v>42</v>
      </c>
      <c r="C86" s="53">
        <v>2752092</v>
      </c>
      <c r="D86" s="53">
        <v>22000547</v>
      </c>
      <c r="E86" s="53">
        <v>1600</v>
      </c>
      <c r="F86" s="54"/>
      <c r="G86" s="55">
        <v>43487.583333333336</v>
      </c>
      <c r="H86" s="38" t="s">
        <v>67</v>
      </c>
      <c r="I86" s="28"/>
    </row>
    <row r="87" spans="1:12" x14ac:dyDescent="0.2">
      <c r="A87" s="51"/>
      <c r="B87" s="52" t="s">
        <v>42</v>
      </c>
      <c r="C87" s="53">
        <v>2792721</v>
      </c>
      <c r="D87" s="53">
        <v>22000547</v>
      </c>
      <c r="E87" s="53">
        <v>1600</v>
      </c>
      <c r="F87" s="54"/>
      <c r="G87" s="55">
        <f>IFERROR(IF(ISERROR(SEARCH("dfgg",$B86)),IF(H87="",G86+ROUNDUP(VLOOKUP(D87,Feuil2!$B$2:$C$205,2,FALSE)*6,0)/6/24,G86+ROUNDUP(VLOOKUP(D87,Feuil2!$B$2:$C$205,2,FALSE)*6,0)/6/24+$I$2),G86+(11/12/24)),"")</f>
        <v>43487.6875</v>
      </c>
      <c r="H87" s="54"/>
      <c r="I87" s="28"/>
    </row>
    <row r="88" spans="1:12" s="16" customFormat="1" x14ac:dyDescent="0.2">
      <c r="A88" s="15"/>
      <c r="B88" s="870" t="s">
        <v>7</v>
      </c>
      <c r="C88" s="871"/>
      <c r="D88" s="871"/>
      <c r="E88" s="871"/>
      <c r="F88" s="872"/>
      <c r="G88" s="18">
        <f>G87+$J$2</f>
        <v>43487.6875</v>
      </c>
      <c r="H88" s="19"/>
      <c r="I88" s="26"/>
      <c r="J88" s="400" t="str">
        <f>IF(ISNA(VLOOKUP(C88,[1]Sheet1!$B:$AS,43,FALSE)),"",VLOOKUP(C88,[1]Sheet1!$B:$AS,43,FALSE))</f>
        <v/>
      </c>
      <c r="K88" s="16" t="str">
        <f t="shared" ref="K88" si="9">IF(J88&lt;&gt;"",TEXT(J88,"jjjj"),"")</f>
        <v/>
      </c>
      <c r="L88" s="16" t="str">
        <f>IF(ISNA(VLOOKUP(C88,[1]Sheet1!$B:$AS,44,FALSE)),"",VLOOKUP(C88,[1]Sheet1!$B:$AS,44,FALSE))</f>
        <v/>
      </c>
    </row>
    <row r="89" spans="1:12" x14ac:dyDescent="0.2">
      <c r="A89" s="51"/>
      <c r="B89" s="52" t="s">
        <v>59</v>
      </c>
      <c r="C89" s="53">
        <v>2668462</v>
      </c>
      <c r="D89" s="53">
        <v>22000578</v>
      </c>
      <c r="E89" s="53">
        <v>1600</v>
      </c>
      <c r="F89" s="54"/>
      <c r="G89" s="55">
        <f>IFERROR(IF(ISERROR(SEARCH("dfgg",$B88)),IF(H89="",G88+ROUNDUP(VLOOKUP(D89,Feuil2!$B$2:$C$205,2,FALSE)*6,0)/6/24,G88+ROUNDUP(VLOOKUP(D89,Feuil2!$B$2:$C$205,2,FALSE)*6,0)/6/24+$I$2),G88+(11/12/24)),"")</f>
        <v>43487.791666666664</v>
      </c>
      <c r="H89" s="38" t="s">
        <v>71</v>
      </c>
      <c r="I89" s="28"/>
    </row>
    <row r="90" spans="1:12" x14ac:dyDescent="0.2">
      <c r="A90" s="51"/>
      <c r="B90" s="52" t="s">
        <v>63</v>
      </c>
      <c r="C90" s="53">
        <v>2650234</v>
      </c>
      <c r="D90" s="53">
        <v>22000574</v>
      </c>
      <c r="E90" s="53">
        <v>1600</v>
      </c>
      <c r="F90" s="54"/>
      <c r="G90" s="55">
        <f>IFERROR(IF(ISERROR(SEARCH("dfgg",$B89)),IF(H90="",G89+ROUNDUP(VLOOKUP(D90,Feuil2!$B$2:$C$205,2,FALSE)*6,0)/6/24,G89+ROUNDUP(VLOOKUP(D90,Feuil2!$B$2:$C$205,2,FALSE)*6,0)/6/24+$I$2),G89+(11/12/24)),"")</f>
        <v>43487.895833333328</v>
      </c>
      <c r="H90" s="38" t="s">
        <v>71</v>
      </c>
      <c r="I90" s="28"/>
    </row>
    <row r="91" spans="1:12" s="16" customFormat="1" x14ac:dyDescent="0.2">
      <c r="A91" s="51"/>
      <c r="B91" s="73" t="s">
        <v>27</v>
      </c>
      <c r="C91" s="53"/>
      <c r="D91" s="53"/>
      <c r="E91" s="53"/>
      <c r="F91" s="54"/>
      <c r="G91" s="55"/>
      <c r="H91" s="71"/>
      <c r="I91" s="72">
        <f>IFERROR(E91*VLOOKUP(D91,#REF!,5,FALSE),0)</f>
        <v>0</v>
      </c>
      <c r="J91" s="326" t="str">
        <f>IF(ISNA(VLOOKUP(C91,[1]Sheet1!$B:$AS,43,FALSE)),"",VLOOKUP(C91,[1]Sheet1!$B:$AS,43,FALSE))</f>
        <v/>
      </c>
      <c r="K91" s="16" t="str">
        <f>IF(J91&lt;&gt;"",TEXT(J91,"jjjj"),"")</f>
        <v/>
      </c>
      <c r="L91" s="16" t="str">
        <f>IF(ISNA(VLOOKUP(C91,[1]Sheet1!$B:$AS,44,FALSE)),"",VLOOKUP(C91,[1]Sheet1!$B:$AS,44,FALSE))</f>
        <v/>
      </c>
    </row>
    <row r="92" spans="1:12" s="16" customFormat="1" x14ac:dyDescent="0.2">
      <c r="A92" s="15"/>
      <c r="B92" s="66" t="s">
        <v>7</v>
      </c>
      <c r="C92" s="68"/>
      <c r="D92" s="68"/>
      <c r="E92" s="68"/>
      <c r="F92" s="69"/>
      <c r="G92" s="70">
        <v>43488.020833333336</v>
      </c>
      <c r="H92" s="19"/>
      <c r="I92" s="26"/>
      <c r="J92" s="400" t="str">
        <f>IF(ISNA(VLOOKUP(C92,[1]Sheet1!$B:$AS,43,FALSE)),"",VLOOKUP(C92,[1]Sheet1!$B:$AS,43,FALSE))</f>
        <v/>
      </c>
      <c r="K92" s="16" t="str">
        <f t="shared" ref="K92" si="10">IF(J92&lt;&gt;"",TEXT(J92,"jjjj"),"")</f>
        <v/>
      </c>
      <c r="L92" s="16" t="str">
        <f>IF(ISNA(VLOOKUP(C92,[1]Sheet1!$B:$AS,44,FALSE)),"",VLOOKUP(C92,[1]Sheet1!$B:$AS,44,FALSE))</f>
        <v/>
      </c>
    </row>
    <row r="93" spans="1:12" s="16" customFormat="1" x14ac:dyDescent="0.2">
      <c r="A93" s="15"/>
      <c r="B93" s="67" t="s">
        <v>70</v>
      </c>
      <c r="C93" s="68"/>
      <c r="D93" s="68"/>
      <c r="E93" s="68"/>
      <c r="F93" s="69"/>
      <c r="G93" s="70">
        <v>43488.208333333336</v>
      </c>
      <c r="H93" s="19"/>
      <c r="I93" s="26"/>
      <c r="J93" s="400"/>
    </row>
    <row r="94" spans="1:12" x14ac:dyDescent="0.2">
      <c r="A94" s="51"/>
      <c r="B94" s="52" t="s">
        <v>60</v>
      </c>
      <c r="C94" s="53">
        <v>2699448</v>
      </c>
      <c r="D94" s="53">
        <v>22000475</v>
      </c>
      <c r="E94" s="53">
        <v>1050</v>
      </c>
      <c r="F94" s="54"/>
      <c r="G94" s="55">
        <f>IFERROR(IF(ISERROR(SEARCH("dfgg",$B93)),IF(H94="",G93+ROUNDUP(VLOOKUP(D94,Feuil2!$B$2:$C$205,2,FALSE)*6,0)/6/24,G93+ROUNDUP(VLOOKUP(D94,Feuil2!$B$2:$C$205,2,FALSE)*6,0)/6/24+$I$2),G93+(11/12/24)),"")</f>
        <v>43488.291666666672</v>
      </c>
      <c r="H94" s="38" t="s">
        <v>71</v>
      </c>
      <c r="I94" s="28"/>
    </row>
    <row r="95" spans="1:12" x14ac:dyDescent="0.2">
      <c r="A95" s="51"/>
      <c r="B95" s="52" t="s">
        <v>60</v>
      </c>
      <c r="C95" s="53">
        <v>2699436</v>
      </c>
      <c r="D95" s="53">
        <v>22000475</v>
      </c>
      <c r="E95" s="53">
        <v>1050</v>
      </c>
      <c r="F95" s="54"/>
      <c r="G95" s="55">
        <f>IFERROR(IF(ISERROR(SEARCH("dfgg",$B94)),IF(H95="",G94+ROUNDUP(VLOOKUP(D95,Feuil2!$B$2:$C$205,2,FALSE)*6,0)/6/24,G94+ROUNDUP(VLOOKUP(D95,Feuil2!$B$2:$C$205,2,FALSE)*6,0)/6/24+$I$2),G94+(11/12/24)),"")</f>
        <v>43488.375000000007</v>
      </c>
      <c r="H95" s="38" t="s">
        <v>71</v>
      </c>
      <c r="I95" s="28"/>
    </row>
    <row r="96" spans="1:12" x14ac:dyDescent="0.2">
      <c r="A96" s="51"/>
      <c r="B96" s="52" t="s">
        <v>60</v>
      </c>
      <c r="C96" s="53">
        <v>2699437</v>
      </c>
      <c r="D96" s="53">
        <v>22000475</v>
      </c>
      <c r="E96" s="53">
        <v>1050</v>
      </c>
      <c r="F96" s="54"/>
      <c r="G96" s="55">
        <f>IFERROR(IF(ISERROR(SEARCH("dfgg",$B95)),IF(H96="",G95+ROUNDUP(VLOOKUP(D96,Feuil2!$B$2:$C$205,2,FALSE)*6,0)/6/24,G95+ROUNDUP(VLOOKUP(D96,Feuil2!$B$2:$C$205,2,FALSE)*6,0)/6/24+$I$2),G95+(11/12/24)),"")</f>
        <v>43488.458333333343</v>
      </c>
      <c r="H96" s="38" t="s">
        <v>71</v>
      </c>
      <c r="I96" s="28"/>
    </row>
    <row r="97" spans="1:12" x14ac:dyDescent="0.2">
      <c r="A97" s="51"/>
      <c r="B97" s="52" t="s">
        <v>60</v>
      </c>
      <c r="C97" s="53">
        <v>2699438</v>
      </c>
      <c r="D97" s="53">
        <v>22000475</v>
      </c>
      <c r="E97" s="53">
        <v>1050</v>
      </c>
      <c r="F97" s="54"/>
      <c r="G97" s="55">
        <f>IFERROR(IF(ISERROR(SEARCH("dfgg",$B96)),IF(H97="",G96+ROUNDUP(VLOOKUP(D97,Feuil2!$B$2:$C$205,2,FALSE)*6,0)/6/24,G96+ROUNDUP(VLOOKUP(D97,Feuil2!$B$2:$C$205,2,FALSE)*6,0)/6/24+$I$2),G96+(11/12/24)),"")</f>
        <v>43488.541666666679</v>
      </c>
      <c r="H97" s="38" t="s">
        <v>67</v>
      </c>
      <c r="I97" s="28"/>
    </row>
    <row r="98" spans="1:12" x14ac:dyDescent="0.2">
      <c r="A98" s="51"/>
      <c r="B98" s="52" t="s">
        <v>60</v>
      </c>
      <c r="C98" s="53">
        <v>2699439</v>
      </c>
      <c r="D98" s="53">
        <v>22000475</v>
      </c>
      <c r="E98" s="53">
        <v>1050</v>
      </c>
      <c r="F98" s="54"/>
      <c r="G98" s="55">
        <f>IFERROR(IF(ISERROR(SEARCH("dfgg",$B97)),IF(H98="",G97+ROUNDUP(VLOOKUP(D98,Feuil2!$B$2:$C$205,2,FALSE)*6,0)/6/24,G97+ROUNDUP(VLOOKUP(D98,Feuil2!$B$2:$C$205,2,FALSE)*6,0)/6/24+$I$2),G97+(11/12/24)),"")</f>
        <v>43488.625000000015</v>
      </c>
      <c r="H98" s="38" t="s">
        <v>67</v>
      </c>
      <c r="I98" s="28"/>
    </row>
    <row r="99" spans="1:12" x14ac:dyDescent="0.2">
      <c r="A99" s="51"/>
      <c r="B99" s="52" t="s">
        <v>60</v>
      </c>
      <c r="C99" s="53">
        <v>2699440</v>
      </c>
      <c r="D99" s="53">
        <v>22000475</v>
      </c>
      <c r="E99" s="53">
        <v>1050</v>
      </c>
      <c r="F99" s="54"/>
      <c r="G99" s="55">
        <f>IFERROR(IF(ISERROR(SEARCH("dfgg",$B98)),IF(H99="",G98+ROUNDUP(VLOOKUP(D99,Feuil2!$B$2:$C$205,2,FALSE)*6,0)/6/24,G98+ROUNDUP(VLOOKUP(D99,Feuil2!$B$2:$C$205,2,FALSE)*6,0)/6/24+$I$2),G98+(11/12/24)),"")</f>
        <v>43488.70833333335</v>
      </c>
      <c r="H99" s="38" t="s">
        <v>67</v>
      </c>
      <c r="I99" s="28"/>
    </row>
    <row r="100" spans="1:12" x14ac:dyDescent="0.2">
      <c r="A100" s="51"/>
      <c r="B100" s="52" t="s">
        <v>60</v>
      </c>
      <c r="C100" s="53">
        <v>2699441</v>
      </c>
      <c r="D100" s="53">
        <v>22000475</v>
      </c>
      <c r="E100" s="53">
        <v>1050</v>
      </c>
      <c r="F100" s="54"/>
      <c r="G100" s="55">
        <f>IFERROR(IF(ISERROR(SEARCH("dfgg",$B99)),IF(H100="",G99+ROUNDUP(VLOOKUP(D100,Feuil2!$B$2:$C$205,2,FALSE)*6,0)/6/24,G99+ROUNDUP(VLOOKUP(D100,Feuil2!$B$2:$C$205,2,FALSE)*6,0)/6/24+$I$2),G99+(11/12/24)),"")</f>
        <v>43488.791666666686</v>
      </c>
      <c r="H100" s="38" t="s">
        <v>67</v>
      </c>
      <c r="I100" s="28"/>
    </row>
    <row r="101" spans="1:12" x14ac:dyDescent="0.2">
      <c r="A101" s="51"/>
      <c r="B101" s="52" t="s">
        <v>60</v>
      </c>
      <c r="C101" s="53">
        <v>2699442</v>
      </c>
      <c r="D101" s="53">
        <v>22000475</v>
      </c>
      <c r="E101" s="53">
        <v>1050</v>
      </c>
      <c r="F101" s="54"/>
      <c r="G101" s="55">
        <f>IFERROR(IF(ISERROR(SEARCH("dfgg",$B100)),IF(H101="",G100+ROUNDUP(VLOOKUP(D101,Feuil2!$B$2:$C$205,2,FALSE)*6,0)/6/24,G100+ROUNDUP(VLOOKUP(D101,Feuil2!$B$2:$C$205,2,FALSE)*6,0)/6/24+$I$2),G100+(11/12/24)),"")</f>
        <v>43488.875000000022</v>
      </c>
      <c r="H101" s="38" t="s">
        <v>67</v>
      </c>
      <c r="I101" s="28"/>
    </row>
    <row r="102" spans="1:12" s="16" customFormat="1" x14ac:dyDescent="0.2">
      <c r="A102" s="15"/>
      <c r="B102" s="870" t="s">
        <v>7</v>
      </c>
      <c r="C102" s="871"/>
      <c r="D102" s="871"/>
      <c r="E102" s="871"/>
      <c r="F102" s="872"/>
      <c r="G102" s="18">
        <f>G101+$J$2</f>
        <v>43488.875000000022</v>
      </c>
      <c r="H102" s="19"/>
      <c r="I102" s="26"/>
      <c r="J102" s="400" t="str">
        <f>IF(ISNA(VLOOKUP(C102,[1]Sheet1!$B:$AS,43,FALSE)),"",VLOOKUP(C102,[1]Sheet1!$B:$AS,43,FALSE))</f>
        <v/>
      </c>
      <c r="K102" s="16" t="str">
        <f t="shared" ref="K102" si="11">IF(J102&lt;&gt;"",TEXT(J102,"jjjj"),"")</f>
        <v/>
      </c>
      <c r="L102" s="16" t="str">
        <f>IF(ISNA(VLOOKUP(C102,[1]Sheet1!$B:$AS,44,FALSE)),"",VLOOKUP(C102,[1]Sheet1!$B:$AS,44,FALSE))</f>
        <v/>
      </c>
    </row>
    <row r="103" spans="1:12" s="16" customFormat="1" x14ac:dyDescent="0.2">
      <c r="A103" s="56"/>
      <c r="B103" s="57" t="s">
        <v>64</v>
      </c>
      <c r="C103" s="58">
        <v>2668460</v>
      </c>
      <c r="D103" s="58">
        <v>22000577</v>
      </c>
      <c r="E103" s="58">
        <v>1600</v>
      </c>
      <c r="F103" s="59"/>
      <c r="G103" s="60">
        <f>IFERROR(IF(ISERROR(SEARCH("dfgg",$B102)),IF(H103="",G102+ROUNDUP(VLOOKUP(D103,Feuil2!$B$2:$C$205,2,FALSE)*6,0)/6/24,G102+ROUNDUP(VLOOKUP(D103,Feuil2!$B$2:$C$205,2,FALSE)*6,0)/6/24+$I$2),G102+(11/12/24)),"")</f>
        <v>43488.993055555577</v>
      </c>
      <c r="H103" s="38" t="s">
        <v>71</v>
      </c>
      <c r="I103" s="28"/>
      <c r="J103" s="400"/>
    </row>
    <row r="104" spans="1:12" s="16" customFormat="1" x14ac:dyDescent="0.2">
      <c r="A104" s="56"/>
      <c r="B104" s="57" t="s">
        <v>64</v>
      </c>
      <c r="C104" s="58">
        <v>2668461</v>
      </c>
      <c r="D104" s="58">
        <v>22000577</v>
      </c>
      <c r="E104" s="58">
        <v>1600</v>
      </c>
      <c r="F104" s="59"/>
      <c r="G104" s="60">
        <f>IFERROR(IF(ISERROR(SEARCH("dfgg",$B103)),IF(H104="",G103+ROUNDUP(VLOOKUP(D104,Feuil2!$B$2:$C$205,2,FALSE)*6,0)/6/24,G103+ROUNDUP(VLOOKUP(D104,Feuil2!$B$2:$C$205,2,FALSE)*6,0)/6/24+$I$2),G103+(11/12/24)),"")</f>
        <v>43489.111111111131</v>
      </c>
      <c r="H104" s="38" t="s">
        <v>71</v>
      </c>
      <c r="I104" s="28"/>
      <c r="J104" s="400"/>
    </row>
    <row r="105" spans="1:12" s="16" customFormat="1" x14ac:dyDescent="0.2">
      <c r="A105" s="15"/>
      <c r="B105" s="870" t="s">
        <v>7</v>
      </c>
      <c r="C105" s="871"/>
      <c r="D105" s="871"/>
      <c r="E105" s="871"/>
      <c r="F105" s="872"/>
      <c r="G105" s="18">
        <f>G104+$J$2</f>
        <v>43489.111111111131</v>
      </c>
      <c r="H105" s="19"/>
      <c r="I105" s="26"/>
      <c r="J105" s="400" t="str">
        <f>IF(ISNA(VLOOKUP(C105,[1]Sheet1!$B:$AS,43,FALSE)),"",VLOOKUP(C105,[1]Sheet1!$B:$AS,43,FALSE))</f>
        <v/>
      </c>
      <c r="K105" s="16" t="str">
        <f t="shared" ref="K105" si="12">IF(J105&lt;&gt;"",TEXT(J105,"jjjj"),"")</f>
        <v/>
      </c>
      <c r="L105" s="16" t="str">
        <f>IF(ISNA(VLOOKUP(C105,[1]Sheet1!$B:$AS,44,FALSE)),"",VLOOKUP(C105,[1]Sheet1!$B:$AS,44,FALSE))</f>
        <v/>
      </c>
    </row>
    <row r="106" spans="1:12" s="16" customFormat="1" x14ac:dyDescent="0.2">
      <c r="A106" s="15"/>
      <c r="B106" s="39" t="s">
        <v>43</v>
      </c>
      <c r="C106" s="20">
        <v>2715779</v>
      </c>
      <c r="D106" s="17">
        <v>22000579</v>
      </c>
      <c r="E106" s="17">
        <v>1500</v>
      </c>
      <c r="F106" s="38"/>
      <c r="G106" s="18">
        <f>IFERROR(IF(ISERROR(SEARCH("dfgg",$B105)),IF(H106="",G105+ROUNDUP(VLOOKUP(D106,Feuil2!$B$2:$C$205,2,FALSE)*6,0)/6/24,G105+ROUNDUP(VLOOKUP(D106,Feuil2!$B$2:$C$205,2,FALSE)*6,0)/6/24+$I$2),G105+(11/12/24)),"")</f>
        <v>43489.215277777796</v>
      </c>
      <c r="H106" s="38"/>
      <c r="I106" s="28"/>
      <c r="J106" s="326"/>
    </row>
    <row r="107" spans="1:12" s="16" customFormat="1" x14ac:dyDescent="0.2">
      <c r="A107" s="15"/>
      <c r="B107" s="39" t="s">
        <v>43</v>
      </c>
      <c r="C107" s="20">
        <v>2731382</v>
      </c>
      <c r="D107" s="17">
        <v>22000579</v>
      </c>
      <c r="E107" s="17">
        <v>1500</v>
      </c>
      <c r="F107" s="38"/>
      <c r="G107" s="18">
        <f>IFERROR(IF(ISERROR(SEARCH("dfgg",$B106)),IF(H107="",G106+ROUNDUP(VLOOKUP(D107,Feuil2!$B$2:$C$205,2,FALSE)*6,0)/6/24,G106+ROUNDUP(VLOOKUP(D107,Feuil2!$B$2:$C$205,2,FALSE)*6,0)/6/24+$I$2),G106+(11/12/24)),"")</f>
        <v>43489.31944444446</v>
      </c>
      <c r="H107" s="38"/>
      <c r="I107" s="28"/>
      <c r="J107" s="326"/>
    </row>
    <row r="108" spans="1:12" s="16" customFormat="1" x14ac:dyDescent="0.2">
      <c r="A108" s="15"/>
      <c r="B108" s="39" t="s">
        <v>43</v>
      </c>
      <c r="C108" s="20">
        <v>2731383</v>
      </c>
      <c r="D108" s="17">
        <v>22000579</v>
      </c>
      <c r="E108" s="17">
        <v>1500</v>
      </c>
      <c r="F108" s="38"/>
      <c r="G108" s="18">
        <f>IFERROR(IF(ISERROR(SEARCH("dfgg",$B107)),IF(H108="",G107+ROUNDUP(VLOOKUP(D108,Feuil2!$B$2:$C$205,2,FALSE)*6,0)/6/24,G107+ROUNDUP(VLOOKUP(D108,Feuil2!$B$2:$C$205,2,FALSE)*6,0)/6/24+$I$2),G107+(11/12/24)),"")</f>
        <v>43489.423611111124</v>
      </c>
      <c r="H108" s="38"/>
      <c r="I108" s="28"/>
      <c r="J108" s="326"/>
    </row>
    <row r="109" spans="1:12" s="16" customFormat="1" x14ac:dyDescent="0.2">
      <c r="A109" s="15"/>
      <c r="B109" s="870" t="s">
        <v>7</v>
      </c>
      <c r="C109" s="871"/>
      <c r="D109" s="871"/>
      <c r="E109" s="871"/>
      <c r="F109" s="872"/>
      <c r="G109" s="18">
        <v>43489.375</v>
      </c>
      <c r="H109" s="19"/>
      <c r="I109" s="26"/>
      <c r="J109" s="400" t="str">
        <f>IF(ISNA(VLOOKUP(C109,[1]Sheet1!$B:$AS,43,FALSE)),"",VLOOKUP(C109,[1]Sheet1!$B:$AS,43,FALSE))</f>
        <v/>
      </c>
      <c r="K109" s="16" t="str">
        <f t="shared" ref="K109" si="13">IF(J109&lt;&gt;"",TEXT(J109,"jjjj"),"")</f>
        <v/>
      </c>
      <c r="L109" s="16" t="str">
        <f>IF(ISNA(VLOOKUP(C109,[1]Sheet1!$B:$AS,44,FALSE)),"",VLOOKUP(C109,[1]Sheet1!$B:$AS,44,FALSE))</f>
        <v/>
      </c>
    </row>
    <row r="110" spans="1:12" x14ac:dyDescent="0.2">
      <c r="A110" s="51"/>
      <c r="B110" s="52" t="s">
        <v>60</v>
      </c>
      <c r="C110" s="53">
        <v>2699443</v>
      </c>
      <c r="D110" s="53">
        <v>22000475</v>
      </c>
      <c r="E110" s="53">
        <v>1050</v>
      </c>
      <c r="F110" s="54"/>
      <c r="G110" s="55">
        <f>IFERROR(IF(ISERROR(SEARCH("dfgg",$B109)),IF(H110="",G109+ROUNDUP(VLOOKUP(D110,Feuil2!$B$2:$C$205,2,FALSE)*6,0)/6/24,G109+ROUNDUP(VLOOKUP(D110,Feuil2!$B$2:$C$205,2,FALSE)*6,0)/6/24+$I$2),G109+(11/12/24)),"")</f>
        <v>43489.458333333336</v>
      </c>
      <c r="H110" s="38" t="s">
        <v>71</v>
      </c>
      <c r="I110" s="28"/>
    </row>
    <row r="111" spans="1:12" x14ac:dyDescent="0.2">
      <c r="A111" s="51"/>
      <c r="B111" s="52" t="s">
        <v>60</v>
      </c>
      <c r="C111" s="53">
        <v>2699444</v>
      </c>
      <c r="D111" s="53">
        <v>22000475</v>
      </c>
      <c r="E111" s="53">
        <v>1050</v>
      </c>
      <c r="F111" s="54"/>
      <c r="G111" s="55">
        <f>IFERROR(IF(ISERROR(SEARCH("dfgg",$B110)),IF(H111="",G110+ROUNDUP(VLOOKUP(D111,Feuil2!$B$2:$C$205,2,FALSE)*6,0)/6/24,G110+ROUNDUP(VLOOKUP(D111,Feuil2!$B$2:$C$205,2,FALSE)*6,0)/6/24+$I$2),G110+(11/12/24)),"")</f>
        <v>43489.541666666672</v>
      </c>
      <c r="H111" s="38" t="s">
        <v>71</v>
      </c>
      <c r="I111" s="28"/>
    </row>
    <row r="112" spans="1:12" x14ac:dyDescent="0.2">
      <c r="A112" s="51"/>
      <c r="B112" s="52" t="s">
        <v>60</v>
      </c>
      <c r="C112" s="53">
        <v>2699445</v>
      </c>
      <c r="D112" s="53">
        <v>22000475</v>
      </c>
      <c r="E112" s="53">
        <v>1050</v>
      </c>
      <c r="F112" s="54"/>
      <c r="G112" s="55">
        <f>IFERROR(IF(ISERROR(SEARCH("dfgg",$B111)),IF(H112="",G111+ROUNDUP(VLOOKUP(D112,Feuil2!$B$2:$C$205,2,FALSE)*6,0)/6/24,G111+ROUNDUP(VLOOKUP(D112,Feuil2!$B$2:$C$205,2,FALSE)*6,0)/6/24+$I$2),G111+(11/12/24)),"")</f>
        <v>43489.625000000007</v>
      </c>
      <c r="H112" s="38" t="s">
        <v>71</v>
      </c>
      <c r="I112" s="28"/>
    </row>
    <row r="113" spans="1:12" x14ac:dyDescent="0.2">
      <c r="A113" s="51"/>
      <c r="B113" s="52" t="s">
        <v>60</v>
      </c>
      <c r="C113" s="53">
        <v>2699446</v>
      </c>
      <c r="D113" s="53">
        <v>22000475</v>
      </c>
      <c r="E113" s="53">
        <v>1050</v>
      </c>
      <c r="F113" s="54"/>
      <c r="G113" s="55">
        <f>IFERROR(IF(ISERROR(SEARCH("dfgg",$B112)),IF(H113="",G112+ROUNDUP(VLOOKUP(D113,Feuil2!$B$2:$C$205,2,FALSE)*6,0)/6/24,G112+ROUNDUP(VLOOKUP(D113,Feuil2!$B$2:$C$205,2,FALSE)*6,0)/6/24+$I$2),G112+(11/12/24)),"")</f>
        <v>43489.708333333343</v>
      </c>
      <c r="H113" s="38" t="s">
        <v>71</v>
      </c>
      <c r="I113" s="28"/>
    </row>
    <row r="114" spans="1:12" s="16" customFormat="1" ht="31.5" customHeight="1" x14ac:dyDescent="0.2">
      <c r="A114" s="15"/>
      <c r="B114" s="861" t="s">
        <v>28</v>
      </c>
      <c r="C114" s="862"/>
      <c r="D114" s="862"/>
      <c r="E114" s="862"/>
      <c r="F114" s="862"/>
      <c r="G114" s="863"/>
      <c r="H114" s="19"/>
      <c r="I114" s="26">
        <f>IFERROR(E114*VLOOKUP(D114,#REF!,5,FALSE),0)</f>
        <v>0</v>
      </c>
      <c r="J114" s="400" t="str">
        <f>IF(ISNA(VLOOKUP(C114,[1]Sheet1!$B:$AS,43,FALSE)),"",VLOOKUP(C114,[1]Sheet1!$B:$AS,43,FALSE))</f>
        <v/>
      </c>
      <c r="K114" s="16" t="str">
        <f t="shared" ref="K114" si="14">IF(J114&lt;&gt;"",TEXT(J114,"jjjj"),"")</f>
        <v/>
      </c>
      <c r="L114" s="16" t="str">
        <f>IF(ISNA(VLOOKUP(C114,[1]Sheet1!$B:$AS,44,FALSE)),"",VLOOKUP(C114,[1]Sheet1!$B:$AS,44,FALSE))</f>
        <v/>
      </c>
    </row>
    <row r="115" spans="1:12" x14ac:dyDescent="0.2">
      <c r="A115" s="51"/>
      <c r="B115" s="52" t="s">
        <v>60</v>
      </c>
      <c r="C115" s="53">
        <v>2699447</v>
      </c>
      <c r="D115" s="53">
        <v>22000475</v>
      </c>
      <c r="E115" s="53">
        <v>1050</v>
      </c>
      <c r="F115" s="54"/>
      <c r="G115" s="55">
        <f>IFERROR(IF(ISERROR(SEARCH("dfgg",$B113)),IF(H115="",G113+ROUNDUP(VLOOKUP(D115,Feuil2!$B$2:$C$205,2,FALSE)*6,0)/6/24,G113+ROUNDUP(VLOOKUP(D115,Feuil2!$B$2:$C$205,2,FALSE)*6,0)/6/24+$I$2),G113+(11/12/24)),"")</f>
        <v>43489.791666666679</v>
      </c>
      <c r="H115" s="38" t="s">
        <v>71</v>
      </c>
      <c r="I115" s="28"/>
    </row>
    <row r="116" spans="1:12" s="16" customFormat="1" x14ac:dyDescent="0.2">
      <c r="A116" s="51"/>
      <c r="B116" s="52" t="s">
        <v>60</v>
      </c>
      <c r="C116" s="53">
        <v>2699449</v>
      </c>
      <c r="D116" s="53">
        <v>22000475</v>
      </c>
      <c r="E116" s="53">
        <v>1050</v>
      </c>
      <c r="F116" s="54"/>
      <c r="G116" s="55">
        <v>43489.875</v>
      </c>
      <c r="H116" s="38" t="s">
        <v>71</v>
      </c>
      <c r="I116" s="28"/>
      <c r="J116" s="326"/>
    </row>
    <row r="117" spans="1:12" s="16" customFormat="1" x14ac:dyDescent="0.2">
      <c r="A117" s="51"/>
      <c r="B117" s="52" t="s">
        <v>60</v>
      </c>
      <c r="C117" s="53">
        <v>2699450</v>
      </c>
      <c r="D117" s="53">
        <v>22000475</v>
      </c>
      <c r="E117" s="53">
        <v>1050</v>
      </c>
      <c r="F117" s="54"/>
      <c r="G117" s="55">
        <v>43489.958333333336</v>
      </c>
      <c r="H117" s="38" t="s">
        <v>71</v>
      </c>
      <c r="I117" s="28"/>
      <c r="J117" s="326"/>
    </row>
    <row r="118" spans="1:12" ht="18" x14ac:dyDescent="0.2">
      <c r="A118" s="15"/>
      <c r="B118" s="39" t="s">
        <v>60</v>
      </c>
      <c r="C118" s="20">
        <v>2699451</v>
      </c>
      <c r="D118" s="74">
        <v>22000475</v>
      </c>
      <c r="E118" s="17">
        <v>1050</v>
      </c>
      <c r="F118" s="38"/>
      <c r="G118" s="18">
        <v>43490.041666666664</v>
      </c>
      <c r="H118" s="38"/>
      <c r="I118" s="28"/>
    </row>
    <row r="119" spans="1:12" s="16" customFormat="1" x14ac:dyDescent="0.2">
      <c r="A119" s="15"/>
      <c r="B119" s="39" t="s">
        <v>60</v>
      </c>
      <c r="C119" s="20">
        <v>2699452</v>
      </c>
      <c r="D119" s="17">
        <v>22000475</v>
      </c>
      <c r="E119" s="17">
        <v>1050</v>
      </c>
      <c r="F119" s="38"/>
      <c r="G119" s="18">
        <v>43490.125</v>
      </c>
      <c r="H119" s="38"/>
      <c r="I119" s="28"/>
      <c r="J119" s="326"/>
    </row>
    <row r="120" spans="1:12" x14ac:dyDescent="0.2">
      <c r="A120" s="15"/>
      <c r="B120" s="39" t="s">
        <v>60</v>
      </c>
      <c r="C120" s="20">
        <v>2699453</v>
      </c>
      <c r="D120" s="17">
        <v>22000475</v>
      </c>
      <c r="E120" s="17">
        <v>1050</v>
      </c>
      <c r="F120" s="38"/>
      <c r="G120" s="18">
        <v>43490.208333333336</v>
      </c>
      <c r="H120" s="38"/>
      <c r="I120" s="28"/>
    </row>
    <row r="121" spans="1:12" s="16" customFormat="1" ht="31.5" customHeight="1" x14ac:dyDescent="0.2">
      <c r="A121" s="15"/>
      <c r="B121" s="861" t="s">
        <v>29</v>
      </c>
      <c r="C121" s="862"/>
      <c r="D121" s="862"/>
      <c r="E121" s="862"/>
      <c r="F121" s="862"/>
      <c r="G121" s="863"/>
      <c r="H121" s="19"/>
      <c r="I121" s="26">
        <f>IFERROR(E121*VLOOKUP(D121,#REF!,5,FALSE),0)</f>
        <v>0</v>
      </c>
      <c r="J121" s="400" t="str">
        <f>IF(ISNA(VLOOKUP(C121,[1]Sheet1!$B:$AS,43,FALSE)),"",VLOOKUP(C121,[1]Sheet1!$B:$AS,43,FALSE))</f>
        <v/>
      </c>
      <c r="K121" s="16" t="str">
        <f t="shared" ref="K121" si="15">IF(J121&lt;&gt;"",TEXT(J121,"jjjj"),"")</f>
        <v/>
      </c>
      <c r="L121" s="16" t="str">
        <f>IF(ISNA(VLOOKUP(C121,[1]Sheet1!$B:$AS,44,FALSE)),"",VLOOKUP(C121,[1]Sheet1!$B:$AS,44,FALSE))</f>
        <v/>
      </c>
    </row>
    <row r="122" spans="1:12" s="16" customFormat="1" x14ac:dyDescent="0.2">
      <c r="A122" s="15"/>
      <c r="B122" s="870" t="s">
        <v>7</v>
      </c>
      <c r="C122" s="871"/>
      <c r="D122" s="871"/>
      <c r="E122" s="871"/>
      <c r="F122" s="872"/>
      <c r="G122" s="18">
        <f>G120+$J$2</f>
        <v>43490.208333333336</v>
      </c>
      <c r="H122" s="19"/>
      <c r="I122" s="26"/>
      <c r="J122" s="400" t="str">
        <f>IF(ISNA(VLOOKUP(C122,[1]Sheet1!$B:$AS,43,FALSE)),"",VLOOKUP(C122,[1]Sheet1!$B:$AS,43,FALSE))</f>
        <v/>
      </c>
      <c r="K122" s="16" t="str">
        <f t="shared" ref="K122" si="16">IF(J122&lt;&gt;"",TEXT(J122,"jjjj"),"")</f>
        <v/>
      </c>
      <c r="L122" s="16" t="str">
        <f>IF(ISNA(VLOOKUP(C122,[1]Sheet1!$B:$AS,44,FALSE)),"",VLOOKUP(C122,[1]Sheet1!$B:$AS,44,FALSE))</f>
        <v/>
      </c>
    </row>
    <row r="123" spans="1:12" s="16" customFormat="1" x14ac:dyDescent="0.2">
      <c r="A123" s="15"/>
      <c r="B123" s="870" t="s">
        <v>7</v>
      </c>
      <c r="C123" s="871"/>
      <c r="D123" s="871"/>
      <c r="E123" s="871"/>
      <c r="F123" s="872"/>
      <c r="G123" s="18">
        <f>G188+$J$2</f>
        <v>0</v>
      </c>
      <c r="H123" s="19"/>
      <c r="I123" s="26"/>
      <c r="J123" s="400" t="str">
        <f>IF(ISNA(VLOOKUP(C123,[1]Sheet1!$B:$AS,43,FALSE)),"",VLOOKUP(C123,[1]Sheet1!$B:$AS,43,FALSE))</f>
        <v/>
      </c>
      <c r="K123" s="16" t="str">
        <f t="shared" ref="K123" si="17">IF(J123&lt;&gt;"",TEXT(J123,"jjjj"),"")</f>
        <v/>
      </c>
      <c r="L123" s="16" t="str">
        <f>IF(ISNA(VLOOKUP(C123,[1]Sheet1!$B:$AS,44,FALSE)),"",VLOOKUP(C123,[1]Sheet1!$B:$AS,44,FALSE))</f>
        <v/>
      </c>
    </row>
    <row r="124" spans="1:12" x14ac:dyDescent="0.2">
      <c r="A124" s="15" t="s">
        <v>81</v>
      </c>
      <c r="B124" s="39" t="s">
        <v>58</v>
      </c>
      <c r="C124" s="20">
        <v>2699418</v>
      </c>
      <c r="D124" s="17">
        <v>22000057</v>
      </c>
      <c r="E124" s="17">
        <v>1600</v>
      </c>
      <c r="F124" s="38"/>
      <c r="G124" s="18">
        <f>IFERROR(IF(ISERROR(SEARCH("dfgg",$B123)),IF(H124="",G123+ROUNDUP(VLOOKUP(D124,Feuil2!$B$2:$C$205,2,FALSE)*6,0)/6/24,G123+ROUNDUP(VLOOKUP(D124,Feuil2!$B$2:$C$205,2,FALSE)*6,0)/6/24+$I$2),G123+(11/12/24)),"")</f>
        <v>0.10416666666666667</v>
      </c>
      <c r="H124" s="38"/>
      <c r="I124" s="28"/>
    </row>
    <row r="125" spans="1:12" x14ac:dyDescent="0.2">
      <c r="A125" s="15" t="s">
        <v>81</v>
      </c>
      <c r="B125" s="39" t="s">
        <v>63</v>
      </c>
      <c r="C125" s="20">
        <v>2650235</v>
      </c>
      <c r="D125" s="17">
        <v>22000574</v>
      </c>
      <c r="E125" s="17">
        <v>1600</v>
      </c>
      <c r="F125" s="38"/>
      <c r="G125" s="18">
        <f>IFERROR(IF(ISERROR(SEARCH("dfgg",$B124)),IF(H125="",G124+ROUNDUP(VLOOKUP(D125,Feuil2!$B$2:$C$205,2,FALSE)*6,0)/6/24,G124+ROUNDUP(VLOOKUP(D125,Feuil2!$B$2:$C$205,2,FALSE)*6,0)/6/24+$I$2),G124+(11/12/24)),"")</f>
        <v>0.20833333333333334</v>
      </c>
      <c r="H125" s="38"/>
      <c r="I125" s="28"/>
    </row>
    <row r="126" spans="1:12" s="16" customFormat="1" x14ac:dyDescent="0.2">
      <c r="A126" s="15"/>
      <c r="B126" s="870" t="s">
        <v>7</v>
      </c>
      <c r="C126" s="871"/>
      <c r="D126" s="871"/>
      <c r="E126" s="871"/>
      <c r="F126" s="872"/>
      <c r="G126" s="18">
        <f>G125+$J$2</f>
        <v>0.20833333333333334</v>
      </c>
      <c r="H126" s="19"/>
      <c r="I126" s="26"/>
      <c r="J126" s="400" t="str">
        <f>IF(ISNA(VLOOKUP(C126,[1]Sheet1!$B:$AS,43,FALSE)),"",VLOOKUP(C126,[1]Sheet1!$B:$AS,43,FALSE))</f>
        <v/>
      </c>
      <c r="K126" s="16" t="str">
        <f t="shared" ref="K126" si="18">IF(J126&lt;&gt;"",TEXT(J126,"jjjj"),"")</f>
        <v/>
      </c>
      <c r="L126" s="16" t="str">
        <f>IF(ISNA(VLOOKUP(C126,[1]Sheet1!$B:$AS,44,FALSE)),"",VLOOKUP(C126,[1]Sheet1!$B:$AS,44,FALSE))</f>
        <v/>
      </c>
    </row>
    <row r="127" spans="1:12" s="16" customFormat="1" ht="31.5" customHeight="1" x14ac:dyDescent="0.2">
      <c r="A127" s="15"/>
      <c r="B127" s="856" t="s">
        <v>61</v>
      </c>
      <c r="C127" s="857"/>
      <c r="D127" s="857"/>
      <c r="E127" s="857"/>
      <c r="F127" s="858"/>
      <c r="G127" s="18">
        <v>43491.208333333336</v>
      </c>
      <c r="H127" s="19"/>
      <c r="I127" s="26"/>
      <c r="J127" s="400" t="str">
        <f>IF(ISNA(VLOOKUP(C127,[1]Sheet1!$B:$AS,43,FALSE)),"",VLOOKUP(C127,[1]Sheet1!$B:$AS,43,FALSE))</f>
        <v/>
      </c>
      <c r="K127" s="16" t="str">
        <f t="shared" ref="K127" si="19">IF(J127&lt;&gt;"",TEXT(J127,"jjjj"),"")</f>
        <v/>
      </c>
      <c r="L127" s="16" t="str">
        <f>IF(ISNA(VLOOKUP(C127,[1]Sheet1!$B:$AS,44,FALSE)),"",VLOOKUP(C127,[1]Sheet1!$B:$AS,44,FALSE))</f>
        <v/>
      </c>
    </row>
    <row r="128" spans="1:12" ht="19.5" x14ac:dyDescent="0.2">
      <c r="A128" s="3"/>
      <c r="B128" s="50" t="s">
        <v>80</v>
      </c>
      <c r="D128" s="5"/>
    </row>
    <row r="129" spans="1:12" x14ac:dyDescent="0.2">
      <c r="A129" s="15"/>
      <c r="B129" s="39" t="s">
        <v>60</v>
      </c>
      <c r="C129" s="20">
        <v>2699454</v>
      </c>
      <c r="D129" s="17">
        <v>22000475</v>
      </c>
      <c r="E129" s="17">
        <v>400</v>
      </c>
      <c r="F129" s="38"/>
      <c r="G129" s="18"/>
      <c r="H129" s="38"/>
      <c r="I129" s="28"/>
    </row>
    <row r="130" spans="1:12" x14ac:dyDescent="0.2">
      <c r="A130" s="15"/>
      <c r="B130" s="39" t="s">
        <v>60</v>
      </c>
      <c r="C130" s="20">
        <v>2699455</v>
      </c>
      <c r="D130" s="17">
        <v>22000475</v>
      </c>
      <c r="E130" s="17">
        <v>1050</v>
      </c>
      <c r="F130" s="38"/>
      <c r="G130" s="18"/>
      <c r="H130" s="38"/>
      <c r="I130" s="28"/>
    </row>
    <row r="131" spans="1:12" x14ac:dyDescent="0.2">
      <c r="A131" s="15"/>
      <c r="B131" s="39" t="s">
        <v>60</v>
      </c>
      <c r="C131" s="20">
        <v>2699456</v>
      </c>
      <c r="D131" s="17">
        <v>22000475</v>
      </c>
      <c r="E131" s="17">
        <v>1050</v>
      </c>
      <c r="F131" s="38"/>
      <c r="G131" s="18"/>
      <c r="H131" s="38"/>
      <c r="I131" s="28"/>
    </row>
    <row r="132" spans="1:12" x14ac:dyDescent="0.2">
      <c r="A132" s="15"/>
      <c r="B132" s="39" t="s">
        <v>60</v>
      </c>
      <c r="C132" s="20">
        <v>2699457</v>
      </c>
      <c r="D132" s="17">
        <v>22000475</v>
      </c>
      <c r="E132" s="17">
        <v>1050</v>
      </c>
      <c r="F132" s="38"/>
      <c r="G132" s="18"/>
      <c r="H132" s="38"/>
      <c r="I132" s="28"/>
    </row>
    <row r="133" spans="1:12" s="48" customFormat="1" ht="31.5" x14ac:dyDescent="0.2">
      <c r="A133" s="877" t="s">
        <v>86</v>
      </c>
      <c r="B133" s="878"/>
      <c r="C133" s="878"/>
      <c r="D133" s="878"/>
      <c r="E133" s="878"/>
      <c r="F133" s="878"/>
      <c r="G133" s="878"/>
      <c r="H133" s="878"/>
      <c r="I133" s="27"/>
      <c r="J133" s="396" t="s">
        <v>34</v>
      </c>
      <c r="K133" s="9" t="s">
        <v>35</v>
      </c>
      <c r="L133" s="9" t="s">
        <v>48</v>
      </c>
    </row>
    <row r="134" spans="1:12" s="16" customFormat="1" x14ac:dyDescent="0.2">
      <c r="A134" s="15"/>
      <c r="B134" s="879" t="s">
        <v>72</v>
      </c>
      <c r="C134" s="879"/>
      <c r="D134" s="879"/>
      <c r="E134" s="879"/>
      <c r="F134" s="879"/>
      <c r="G134" s="21">
        <v>43492.875</v>
      </c>
      <c r="H134" s="19"/>
      <c r="I134" s="26">
        <f>IFERROR(E134*VLOOKUP(D134,#REF!,5,FALSE),0)</f>
        <v>0</v>
      </c>
      <c r="J134" s="326"/>
    </row>
    <row r="135" spans="1:12" s="16" customFormat="1" ht="31.5" customHeight="1" x14ac:dyDescent="0.2">
      <c r="A135" s="15"/>
      <c r="B135" s="861" t="s">
        <v>25</v>
      </c>
      <c r="C135" s="862"/>
      <c r="D135" s="862"/>
      <c r="E135" s="862"/>
      <c r="F135" s="863"/>
      <c r="G135" s="18"/>
      <c r="H135" s="19"/>
      <c r="I135" s="26">
        <f>IFERROR(E135*VLOOKUP(D135,#REF!,5,FALSE),0)</f>
        <v>0</v>
      </c>
      <c r="J135" s="400" t="str">
        <f>IF(ISNA(VLOOKUP(C135,[1]Sheet1!$B:$AS,43,FALSE)),"",VLOOKUP(C135,[1]Sheet1!$B:$AS,43,FALSE))</f>
        <v/>
      </c>
      <c r="K135" s="16" t="str">
        <f t="shared" ref="K135" si="20">IF(J135&lt;&gt;"",TEXT(J135,"jjjj"),"")</f>
        <v/>
      </c>
      <c r="L135" s="16" t="str">
        <f>IF(ISNA(VLOOKUP(C135,[1]Sheet1!$B:$AS,44,FALSE)),"",VLOOKUP(C135,[1]Sheet1!$B:$AS,44,FALSE))</f>
        <v/>
      </c>
    </row>
    <row r="136" spans="1:12" s="16" customFormat="1" ht="15" customHeight="1" x14ac:dyDescent="0.2">
      <c r="A136" s="15"/>
      <c r="B136" s="39" t="s">
        <v>60</v>
      </c>
      <c r="C136" s="20">
        <v>2699458</v>
      </c>
      <c r="D136" s="17">
        <v>22000475</v>
      </c>
      <c r="E136" s="17">
        <v>1050</v>
      </c>
      <c r="F136" s="38"/>
      <c r="G136" s="18">
        <v>43493.0625</v>
      </c>
      <c r="H136" s="38"/>
      <c r="I136" s="28"/>
      <c r="J136" s="326">
        <v>43493</v>
      </c>
      <c r="L136" s="16" t="s">
        <v>51</v>
      </c>
    </row>
    <row r="137" spans="1:12" s="16" customFormat="1" ht="15" customHeight="1" x14ac:dyDescent="0.2">
      <c r="A137" s="15"/>
      <c r="B137" s="39" t="s">
        <v>60</v>
      </c>
      <c r="C137" s="20">
        <v>2699459</v>
      </c>
      <c r="D137" s="17">
        <v>22000475</v>
      </c>
      <c r="E137" s="17">
        <v>1050</v>
      </c>
      <c r="F137" s="38"/>
      <c r="G137" s="18">
        <f>IFERROR(IF(ISERROR(SEARCH("dfgg",$B136)),IF(H137="",G136+ROUNDUP(VLOOKUP(D137,Feuil2!$B$2:$C$205,2,FALSE)*6,0)/6/24,G136+ROUNDUP(VLOOKUP(D137,Feuil2!$B$2:$C$205,2,FALSE)*6,0)/6/24+$I$2),G136+(11/12/24)),"")</f>
        <v>43493.145833333336</v>
      </c>
      <c r="H137" s="38"/>
      <c r="I137" s="28"/>
      <c r="J137" s="326">
        <v>43493</v>
      </c>
      <c r="L137" s="16" t="s">
        <v>51</v>
      </c>
    </row>
    <row r="138" spans="1:12" s="16" customFormat="1" ht="15" customHeight="1" x14ac:dyDescent="0.2">
      <c r="A138" s="15"/>
      <c r="B138" s="39" t="s">
        <v>60</v>
      </c>
      <c r="C138" s="20">
        <v>2699460</v>
      </c>
      <c r="D138" s="17">
        <v>22000475</v>
      </c>
      <c r="E138" s="17">
        <v>1050</v>
      </c>
      <c r="F138" s="38"/>
      <c r="G138" s="18">
        <f>IFERROR(IF(ISERROR(SEARCH("dfgg",$B137)),IF(H138="",G137+ROUNDUP(VLOOKUP(D138,Feuil2!$B$2:$C$205,2,FALSE)*6,0)/6/24,G137+ROUNDUP(VLOOKUP(D138,Feuil2!$B$2:$C$205,2,FALSE)*6,0)/6/24+$I$2),G137+(11/12/24)),"")</f>
        <v>43493.229166666672</v>
      </c>
      <c r="H138" s="38"/>
      <c r="I138" s="28"/>
      <c r="J138" s="326">
        <v>43493</v>
      </c>
      <c r="L138" s="16" t="s">
        <v>51</v>
      </c>
    </row>
    <row r="139" spans="1:12" s="16" customFormat="1" ht="15" customHeight="1" x14ac:dyDescent="0.2">
      <c r="A139" s="15"/>
      <c r="B139" s="39" t="s">
        <v>60</v>
      </c>
      <c r="C139" s="20">
        <v>2699461</v>
      </c>
      <c r="D139" s="17">
        <v>22000475</v>
      </c>
      <c r="E139" s="17">
        <v>1050</v>
      </c>
      <c r="F139" s="38"/>
      <c r="G139" s="18">
        <f>IFERROR(IF(ISERROR(SEARCH("dfgg",$B138)),IF(H139="",G138+ROUNDUP(VLOOKUP(D139,Feuil2!$B$2:$C$205,2,FALSE)*6,0)/6/24,G138+ROUNDUP(VLOOKUP(D139,Feuil2!$B$2:$C$205,2,FALSE)*6,0)/6/24+$I$2),G138+(11/12/24)),"")</f>
        <v>43493.312500000007</v>
      </c>
      <c r="H139" s="38"/>
      <c r="I139" s="28"/>
      <c r="J139" s="326">
        <v>43493</v>
      </c>
      <c r="L139" s="16" t="s">
        <v>51</v>
      </c>
    </row>
    <row r="140" spans="1:12" s="16" customFormat="1" ht="15" customHeight="1" x14ac:dyDescent="0.2">
      <c r="A140" s="15"/>
      <c r="B140" s="39" t="s">
        <v>60</v>
      </c>
      <c r="C140" s="20">
        <v>2699462</v>
      </c>
      <c r="D140" s="17">
        <v>22000475</v>
      </c>
      <c r="E140" s="17">
        <v>1050</v>
      </c>
      <c r="F140" s="38"/>
      <c r="G140" s="18">
        <f>IFERROR(IF(ISERROR(SEARCH("dfgg",$B139)),IF(H140="",G139+ROUNDUP(VLOOKUP(D140,Feuil2!$B$2:$C$205,2,FALSE)*6,0)/6/24,G139+ROUNDUP(VLOOKUP(D140,Feuil2!$B$2:$C$205,2,FALSE)*6,0)/6/24+$I$2),G139+(11/12/24)),"")</f>
        <v>43493.395833333343</v>
      </c>
      <c r="H140" s="38"/>
      <c r="I140" s="28"/>
      <c r="J140" s="326">
        <v>43493</v>
      </c>
      <c r="L140" s="16" t="s">
        <v>51</v>
      </c>
    </row>
    <row r="141" spans="1:12" s="16" customFormat="1" ht="15" customHeight="1" x14ac:dyDescent="0.2">
      <c r="A141" s="15"/>
      <c r="B141" s="39" t="s">
        <v>60</v>
      </c>
      <c r="C141" s="20">
        <v>2699463</v>
      </c>
      <c r="D141" s="17">
        <v>22000475</v>
      </c>
      <c r="E141" s="17">
        <v>1050</v>
      </c>
      <c r="F141" s="38"/>
      <c r="G141" s="18">
        <f>IFERROR(IF(ISERROR(SEARCH("dfgg",$B140)),IF(H141="",G140+ROUNDUP(VLOOKUP(D141,Feuil2!$B$2:$C$205,2,FALSE)*6,0)/6/24,G140+ROUNDUP(VLOOKUP(D141,Feuil2!$B$2:$C$205,2,FALSE)*6,0)/6/24+$I$2),G140+(11/12/24)),"")</f>
        <v>43493.479166666679</v>
      </c>
      <c r="H141" s="38"/>
      <c r="I141" s="28"/>
      <c r="J141" s="326">
        <v>43493</v>
      </c>
      <c r="L141" s="16" t="s">
        <v>51</v>
      </c>
    </row>
    <row r="142" spans="1:12" s="16" customFormat="1" ht="15" customHeight="1" x14ac:dyDescent="0.2">
      <c r="A142" s="15"/>
      <c r="B142" s="39" t="s">
        <v>60</v>
      </c>
      <c r="C142" s="20">
        <v>2699464</v>
      </c>
      <c r="D142" s="17">
        <v>22000475</v>
      </c>
      <c r="E142" s="17">
        <v>1050</v>
      </c>
      <c r="F142" s="38"/>
      <c r="G142" s="18">
        <f>IFERROR(IF(ISERROR(SEARCH("dfgg",$B141)),IF(H142="",G141+ROUNDUP(VLOOKUP(D142,Feuil2!$B$2:$C$205,2,FALSE)*6,0)/6/24,G141+ROUNDUP(VLOOKUP(D142,Feuil2!$B$2:$C$205,2,FALSE)*6,0)/6/24+$I$2),G141+(11/12/24)),"")</f>
        <v>43493.562500000015</v>
      </c>
      <c r="H142" s="38"/>
      <c r="I142" s="28"/>
      <c r="J142" s="326">
        <v>43493</v>
      </c>
      <c r="L142" s="16" t="s">
        <v>51</v>
      </c>
    </row>
    <row r="143" spans="1:12" s="16" customFormat="1" ht="15" customHeight="1" x14ac:dyDescent="0.2">
      <c r="A143" s="15"/>
      <c r="B143" s="39" t="s">
        <v>60</v>
      </c>
      <c r="C143" s="20">
        <v>2699465</v>
      </c>
      <c r="D143" s="17">
        <v>22000475</v>
      </c>
      <c r="E143" s="17">
        <v>1050</v>
      </c>
      <c r="F143" s="38"/>
      <c r="G143" s="18">
        <f>IFERROR(IF(ISERROR(SEARCH("dfgg",$B142)),IF(H143="",G142+ROUNDUP(VLOOKUP(D143,Feuil2!$B$2:$C$205,2,FALSE)*6,0)/6/24,G142+ROUNDUP(VLOOKUP(D143,Feuil2!$B$2:$C$205,2,FALSE)*6,0)/6/24+$I$2),G142+(11/12/24)),"")</f>
        <v>43493.64583333335</v>
      </c>
      <c r="H143" s="38"/>
      <c r="I143" s="28"/>
      <c r="J143" s="326">
        <v>43493</v>
      </c>
      <c r="L143" s="16" t="s">
        <v>51</v>
      </c>
    </row>
    <row r="144" spans="1:12" s="16" customFormat="1" x14ac:dyDescent="0.2">
      <c r="A144" s="15"/>
      <c r="B144" s="870" t="s">
        <v>7</v>
      </c>
      <c r="C144" s="871"/>
      <c r="D144" s="871"/>
      <c r="E144" s="871"/>
      <c r="F144" s="872"/>
      <c r="G144" s="18">
        <f>G143+$J$2</f>
        <v>43493.64583333335</v>
      </c>
      <c r="H144" s="19"/>
      <c r="I144" s="26"/>
      <c r="J144" s="326" t="s">
        <v>79</v>
      </c>
      <c r="K144" s="16" t="s">
        <v>79</v>
      </c>
      <c r="L144" s="16" t="s">
        <v>79</v>
      </c>
    </row>
    <row r="145" spans="1:12" s="16" customFormat="1" ht="15" customHeight="1" x14ac:dyDescent="0.2">
      <c r="A145" s="15"/>
      <c r="B145" s="39" t="s">
        <v>77</v>
      </c>
      <c r="C145" s="20">
        <v>2699366</v>
      </c>
      <c r="D145" s="17">
        <v>22000443</v>
      </c>
      <c r="E145" s="17">
        <v>1600</v>
      </c>
      <c r="F145" s="38"/>
      <c r="G145" s="18">
        <f>IFERROR(IF(ISERROR(SEARCH("dfgg",$B144)),IF(H145="",G144+ROUNDUP(VLOOKUP(D145,Feuil2!$B$2:$C$205,2,FALSE)*6,0)/6/24,G144+ROUNDUP(VLOOKUP(D145,Feuil2!$B$2:$C$205,2,FALSE)*6,0)/6/24+$I$2),G144+(11/12/24)),"")</f>
        <v>43493.763888888905</v>
      </c>
      <c r="H145" s="38" t="s">
        <v>31</v>
      </c>
      <c r="I145" s="28"/>
      <c r="J145" s="326">
        <v>43507</v>
      </c>
      <c r="L145" s="16" t="s">
        <v>52</v>
      </c>
    </row>
    <row r="146" spans="1:12" s="16" customFormat="1" ht="15" customHeight="1" x14ac:dyDescent="0.2">
      <c r="A146" s="15"/>
      <c r="B146" s="39" t="s">
        <v>77</v>
      </c>
      <c r="C146" s="20">
        <v>2699367</v>
      </c>
      <c r="D146" s="17">
        <v>22000443</v>
      </c>
      <c r="E146" s="17">
        <v>1600</v>
      </c>
      <c r="F146" s="38"/>
      <c r="G146" s="18">
        <f>IFERROR(IF(ISERROR(SEARCH("dfgg",$B145)),IF(H146="",G145+ROUNDUP(VLOOKUP(D146,Feuil2!$B$2:$C$205,2,FALSE)*6,0)/6/24,G145+ROUNDUP(VLOOKUP(D146,Feuil2!$B$2:$C$205,2,FALSE)*6,0)/6/24+$I$2),G145+(11/12/24)),"")</f>
        <v>43493.88194444446</v>
      </c>
      <c r="H146" s="38" t="s">
        <v>31</v>
      </c>
      <c r="I146" s="28"/>
      <c r="J146" s="326">
        <v>43507</v>
      </c>
      <c r="L146" s="16" t="s">
        <v>52</v>
      </c>
    </row>
    <row r="147" spans="1:12" s="16" customFormat="1" ht="31.5" customHeight="1" x14ac:dyDescent="0.2">
      <c r="A147" s="15"/>
      <c r="B147" s="861" t="s">
        <v>26</v>
      </c>
      <c r="C147" s="862"/>
      <c r="D147" s="862"/>
      <c r="E147" s="862"/>
      <c r="F147" s="863"/>
      <c r="G147" s="18"/>
      <c r="H147" s="19"/>
      <c r="I147" s="26">
        <f>IFERROR(E147*VLOOKUP(D147,#REF!,5,FALSE),0)</f>
        <v>0</v>
      </c>
      <c r="J147" s="400" t="str">
        <f>IF(ISNA(VLOOKUP(C147,[1]Sheet1!$B:$AS,43,FALSE)),"",VLOOKUP(C147,[1]Sheet1!$B:$AS,43,FALSE))</f>
        <v/>
      </c>
      <c r="K147" s="16" t="str">
        <f t="shared" ref="K147" si="21">IF(J147&lt;&gt;"",TEXT(J147,"jjjj"),"")</f>
        <v/>
      </c>
      <c r="L147" s="16" t="str">
        <f>IF(ISNA(VLOOKUP(C147,[1]Sheet1!$B:$AS,44,FALSE)),"",VLOOKUP(C147,[1]Sheet1!$B:$AS,44,FALSE))</f>
        <v/>
      </c>
    </row>
    <row r="148" spans="1:12" s="16" customFormat="1" ht="15" customHeight="1" x14ac:dyDescent="0.2">
      <c r="A148" s="15"/>
      <c r="B148" s="39" t="s">
        <v>77</v>
      </c>
      <c r="C148" s="20">
        <v>2699368</v>
      </c>
      <c r="D148" s="17">
        <v>22000443</v>
      </c>
      <c r="E148" s="17">
        <v>1600</v>
      </c>
      <c r="F148" s="38"/>
      <c r="G148" s="18">
        <f>IFERROR(IF(ISERROR(SEARCH("dfgg",$B146)),IF(H148="",G146+ROUNDUP(VLOOKUP(D148,Feuil2!$B$2:$C$205,2,FALSE)*6,0)/6/24,G146+ROUNDUP(VLOOKUP(D148,Feuil2!$B$2:$C$205,2,FALSE)*6,0)/6/24+$I$2),G146+(11/12/24)),"")</f>
        <v>43494.000000000015</v>
      </c>
      <c r="H148" s="38" t="s">
        <v>31</v>
      </c>
      <c r="I148" s="28"/>
      <c r="J148" s="326">
        <v>43507</v>
      </c>
      <c r="L148" s="16" t="s">
        <v>52</v>
      </c>
    </row>
    <row r="149" spans="1:12" s="16" customFormat="1" ht="15" customHeight="1" x14ac:dyDescent="0.2">
      <c r="A149" s="15"/>
      <c r="B149" s="39" t="s">
        <v>77</v>
      </c>
      <c r="C149" s="20">
        <v>2699369</v>
      </c>
      <c r="D149" s="17">
        <v>22000443</v>
      </c>
      <c r="E149" s="17">
        <v>1600</v>
      </c>
      <c r="F149" s="38"/>
      <c r="G149" s="18">
        <f>IFERROR(IF(ISERROR(SEARCH("dfgg",$B148)),IF(H149="",G148+ROUNDUP(VLOOKUP(D149,Feuil2!$B$2:$C$205,2,FALSE)*6,0)/6/24,G148+ROUNDUP(VLOOKUP(D149,Feuil2!$B$2:$C$205,2,FALSE)*6,0)/6/24+$I$2),G148+(11/12/24)),"")</f>
        <v>43494.118055555569</v>
      </c>
      <c r="H149" s="38" t="s">
        <v>31</v>
      </c>
      <c r="I149" s="28"/>
      <c r="J149" s="326">
        <v>43507</v>
      </c>
      <c r="L149" s="16" t="s">
        <v>52</v>
      </c>
    </row>
    <row r="150" spans="1:12" s="16" customFormat="1" ht="15" customHeight="1" x14ac:dyDescent="0.2">
      <c r="A150" s="15"/>
      <c r="B150" s="39" t="s">
        <v>77</v>
      </c>
      <c r="C150" s="20">
        <v>2827322</v>
      </c>
      <c r="D150" s="17">
        <v>22000443</v>
      </c>
      <c r="E150" s="17">
        <v>1600</v>
      </c>
      <c r="F150" s="38"/>
      <c r="G150" s="18">
        <f>IFERROR(IF(ISERROR(SEARCH("dfgg",$B149)),IF(H150="",G149+ROUNDUP(VLOOKUP(D150,Feuil2!$B$2:$C$205,2,FALSE)*6,0)/6/24,G149+ROUNDUP(VLOOKUP(D150,Feuil2!$B$2:$C$205,2,FALSE)*6,0)/6/24+$I$2),G149+(11/12/24)),"")</f>
        <v>43494.236111111124</v>
      </c>
      <c r="H150" s="38" t="s">
        <v>31</v>
      </c>
      <c r="I150" s="28"/>
      <c r="J150" s="326">
        <v>43507</v>
      </c>
      <c r="L150" s="16" t="s">
        <v>52</v>
      </c>
    </row>
    <row r="151" spans="1:12" s="16" customFormat="1" ht="15" customHeight="1" x14ac:dyDescent="0.2">
      <c r="A151" s="15"/>
      <c r="B151" s="39" t="s">
        <v>78</v>
      </c>
      <c r="C151" s="20">
        <v>2792718</v>
      </c>
      <c r="D151" s="17">
        <v>22000492</v>
      </c>
      <c r="E151" s="17">
        <v>700</v>
      </c>
      <c r="F151" s="38"/>
      <c r="G151" s="18">
        <f>IFERROR(IF(ISERROR(SEARCH("dfgg",$B150)),IF(H151="",G150+ROUNDUP(VLOOKUP(D151,Feuil2!$B$2:$C$205,2,FALSE)*6,0)/6/24,G150+ROUNDUP(VLOOKUP(D151,Feuil2!$B$2:$C$205,2,FALSE)*6,0)/6/24+$I$2),G150+(11/12/24)),"")</f>
        <v>43494.354166666679</v>
      </c>
      <c r="H151" s="38"/>
      <c r="I151" s="28"/>
      <c r="J151" s="326">
        <v>43507</v>
      </c>
      <c r="L151" s="16" t="s">
        <v>51</v>
      </c>
    </row>
    <row r="152" spans="1:12" s="16" customFormat="1" x14ac:dyDescent="0.2">
      <c r="A152" s="15"/>
      <c r="B152" s="75" t="s">
        <v>7</v>
      </c>
      <c r="C152" s="803"/>
      <c r="D152" s="75"/>
      <c r="E152" s="75"/>
      <c r="F152" s="75"/>
      <c r="G152" s="18">
        <f>G151+$J$2</f>
        <v>43494.354166666679</v>
      </c>
      <c r="H152" s="19"/>
      <c r="I152" s="26"/>
      <c r="J152" s="326" t="s">
        <v>79</v>
      </c>
      <c r="K152" s="16" t="s">
        <v>79</v>
      </c>
      <c r="L152" s="16" t="s">
        <v>79</v>
      </c>
    </row>
    <row r="153" spans="1:12" s="16" customFormat="1" ht="15" customHeight="1" x14ac:dyDescent="0.2">
      <c r="A153" s="15"/>
      <c r="B153" s="39" t="s">
        <v>73</v>
      </c>
      <c r="C153" s="20">
        <v>2715647</v>
      </c>
      <c r="D153" s="17">
        <v>22000377</v>
      </c>
      <c r="E153" s="17">
        <v>1600</v>
      </c>
      <c r="F153" s="38"/>
      <c r="G153" s="18">
        <f>IFERROR(IF(ISERROR(SEARCH("dfgg",$B152)),IF(H153="",G152+ROUNDUP(VLOOKUP(D153,Feuil2!$B$2:$C$205,2,FALSE)*6,0)/6/24,G152+ROUNDUP(VLOOKUP(D153,Feuil2!$B$2:$C$205,2,FALSE)*6,0)/6/24+$I$2),G152+(11/12/24)),"")</f>
        <v>43494.465277777788</v>
      </c>
      <c r="H153" s="38"/>
      <c r="I153" s="28"/>
      <c r="J153" s="326">
        <v>43493</v>
      </c>
      <c r="L153" s="16" t="s">
        <v>51</v>
      </c>
    </row>
    <row r="154" spans="1:12" s="16" customFormat="1" ht="15" customHeight="1" x14ac:dyDescent="0.2">
      <c r="A154" s="15"/>
      <c r="B154" s="39" t="s">
        <v>73</v>
      </c>
      <c r="C154" s="20">
        <v>2860925</v>
      </c>
      <c r="D154" s="17">
        <v>22000377</v>
      </c>
      <c r="E154" s="17">
        <v>1600</v>
      </c>
      <c r="F154" s="38"/>
      <c r="G154" s="18">
        <f>IFERROR(IF(ISERROR(SEARCH("dfgg",$B153)),IF(H154="",G153+ROUNDUP(VLOOKUP(D154,Feuil2!$B$2:$C$205,2,FALSE)*6,0)/6/24,G153+ROUNDUP(VLOOKUP(D154,Feuil2!$B$2:$C$205,2,FALSE)*6,0)/6/24+$I$2),G153+(11/12/24)),"")</f>
        <v>43494.576388888898</v>
      </c>
      <c r="H154" s="38"/>
      <c r="I154" s="28"/>
      <c r="J154" s="326">
        <v>43493</v>
      </c>
      <c r="L154" s="16" t="s">
        <v>51</v>
      </c>
    </row>
    <row r="155" spans="1:12" s="16" customFormat="1" ht="15" customHeight="1" x14ac:dyDescent="0.2">
      <c r="A155" s="15"/>
      <c r="B155" s="39" t="s">
        <v>42</v>
      </c>
      <c r="C155" s="20">
        <v>2650174</v>
      </c>
      <c r="D155" s="17">
        <v>22000547</v>
      </c>
      <c r="E155" s="17">
        <v>1600</v>
      </c>
      <c r="F155" s="38"/>
      <c r="G155" s="18">
        <f>IFERROR(IF(ISERROR(SEARCH("dfgg",$B154)),IF(H155="",G154+ROUNDUP(VLOOKUP(D155,Feuil2!$B$2:$C$205,2,FALSE)*6,0)/6/24,G154+ROUNDUP(VLOOKUP(D155,Feuil2!$B$2:$C$205,2,FALSE)*6,0)/6/24+$I$2),G154+(11/12/24)),"")</f>
        <v>43494.680555555562</v>
      </c>
      <c r="H155" s="38"/>
      <c r="I155" s="28"/>
      <c r="J155" s="326">
        <v>43510</v>
      </c>
      <c r="L155" s="16" t="s">
        <v>51</v>
      </c>
    </row>
    <row r="156" spans="1:12" s="16" customFormat="1" ht="15" customHeight="1" x14ac:dyDescent="0.2">
      <c r="A156" s="15"/>
      <c r="B156" s="39" t="s">
        <v>75</v>
      </c>
      <c r="C156" s="20">
        <v>2715566</v>
      </c>
      <c r="D156" s="17">
        <v>22000074</v>
      </c>
      <c r="E156" s="17">
        <v>1400</v>
      </c>
      <c r="F156" s="38"/>
      <c r="G156" s="18">
        <f>IFERROR(IF(ISERROR(SEARCH("dfgg",$B155)),IF(H156="",G155+ROUNDUP(VLOOKUP(D156,Feuil2!$B$2:$C$205,2,FALSE)*6,0)/6/24,G155+ROUNDUP(VLOOKUP(D156,Feuil2!$B$2:$C$205,2,FALSE)*6,0)/6/24+$I$2),G155+(11/12/24)),"")</f>
        <v>43494.784722222226</v>
      </c>
      <c r="H156" s="38"/>
      <c r="I156" s="28"/>
      <c r="J156" s="326">
        <v>43502</v>
      </c>
      <c r="L156" s="16" t="s">
        <v>51</v>
      </c>
    </row>
    <row r="157" spans="1:12" s="16" customFormat="1" ht="31.5" customHeight="1" x14ac:dyDescent="0.2">
      <c r="A157" s="15"/>
      <c r="B157" s="861" t="s">
        <v>27</v>
      </c>
      <c r="C157" s="862"/>
      <c r="D157" s="862"/>
      <c r="E157" s="862"/>
      <c r="F157" s="863"/>
      <c r="G157" s="18"/>
      <c r="H157" s="19"/>
      <c r="I157" s="26">
        <f>IFERROR(E157*VLOOKUP(D157,#REF!,5,FALSE),0)</f>
        <v>0</v>
      </c>
      <c r="J157" s="400" t="str">
        <f>IF(ISNA(VLOOKUP(C157,[1]Sheet1!$B:$AS,43,FALSE)),"",VLOOKUP(C157,[1]Sheet1!$B:$AS,43,FALSE))</f>
        <v/>
      </c>
      <c r="K157" s="16" t="str">
        <f t="shared" ref="K157" si="22">IF(J157&lt;&gt;"",TEXT(J157,"jjjj"),"")</f>
        <v/>
      </c>
      <c r="L157" s="16" t="str">
        <f>IF(ISNA(VLOOKUP(C157,[1]Sheet1!$B:$AS,44,FALSE)),"",VLOOKUP(C157,[1]Sheet1!$B:$AS,44,FALSE))</f>
        <v/>
      </c>
    </row>
    <row r="158" spans="1:12" s="16" customFormat="1" ht="15" customHeight="1" x14ac:dyDescent="0.2">
      <c r="A158" s="15"/>
      <c r="B158" s="39" t="s">
        <v>75</v>
      </c>
      <c r="C158" s="20">
        <v>2715567</v>
      </c>
      <c r="D158" s="17">
        <v>22000074</v>
      </c>
      <c r="E158" s="17">
        <v>1400</v>
      </c>
      <c r="F158" s="38"/>
      <c r="G158" s="18">
        <f>IFERROR(IF(ISERROR(SEARCH("dfgg",$B156)),IF(H158="",G156+ROUNDUP(VLOOKUP(D158,Feuil2!$B$2:$C$205,2,FALSE)*6,0)/6/24,G156+ROUNDUP(VLOOKUP(D158,Feuil2!$B$2:$C$205,2,FALSE)*6,0)/6/24+$I$2),G156+(11/12/24)),"")</f>
        <v>43494.888888888891</v>
      </c>
      <c r="H158" s="38"/>
      <c r="I158" s="28"/>
      <c r="J158" s="326">
        <v>43502</v>
      </c>
      <c r="L158" s="16" t="s">
        <v>51</v>
      </c>
    </row>
    <row r="159" spans="1:12" s="16" customFormat="1" ht="15" customHeight="1" x14ac:dyDescent="0.2">
      <c r="A159" s="15"/>
      <c r="B159" s="39" t="s">
        <v>19</v>
      </c>
      <c r="C159" s="20">
        <v>2715574</v>
      </c>
      <c r="D159" s="17">
        <v>22000076</v>
      </c>
      <c r="E159" s="17">
        <v>1200</v>
      </c>
      <c r="F159" s="38"/>
      <c r="G159" s="18">
        <f>IFERROR(IF(ISERROR(SEARCH("dfgg",$B158)),IF(H159="",G158+ROUNDUP(VLOOKUP(D159,Feuil2!$B$2:$C$205,2,FALSE)*6,0)/6/24,G158+ROUNDUP(VLOOKUP(D159,Feuil2!$B$2:$C$205,2,FALSE)*6,0)/6/24+$I$2),G158+(11/12/24)),"")</f>
        <v>43495.069444444445</v>
      </c>
      <c r="H159" s="38"/>
      <c r="I159" s="28"/>
      <c r="J159" s="326"/>
    </row>
    <row r="160" spans="1:12" s="16" customFormat="1" ht="15" customHeight="1" x14ac:dyDescent="0.2">
      <c r="A160" s="15"/>
      <c r="B160" s="39" t="s">
        <v>19</v>
      </c>
      <c r="C160" s="20">
        <v>2751967</v>
      </c>
      <c r="D160" s="17">
        <v>22000076</v>
      </c>
      <c r="E160" s="17">
        <v>1200</v>
      </c>
      <c r="F160" s="38"/>
      <c r="G160" s="18">
        <f>IFERROR(IF(ISERROR(SEARCH("dfgg",$B159)),IF(H160="",G159+ROUNDUP(VLOOKUP(D160,Feuil2!$B$2:$C$205,2,FALSE)*6,0)/6/24,G159+ROUNDUP(VLOOKUP(D160,Feuil2!$B$2:$C$205,2,FALSE)*6,0)/6/24+$I$2),G159+(11/12/24)),"")</f>
        <v>43495.25</v>
      </c>
      <c r="H160" s="38"/>
      <c r="I160" s="28"/>
      <c r="J160" s="326"/>
    </row>
    <row r="161" spans="1:14" s="16" customFormat="1" ht="15" customHeight="1" x14ac:dyDescent="0.2">
      <c r="A161" s="15"/>
      <c r="B161" s="39" t="s">
        <v>19</v>
      </c>
      <c r="C161" s="20">
        <v>2751968</v>
      </c>
      <c r="D161" s="17">
        <v>22000076</v>
      </c>
      <c r="E161" s="17">
        <v>1200</v>
      </c>
      <c r="F161" s="38"/>
      <c r="G161" s="18">
        <f>IFERROR(IF(ISERROR(SEARCH("dfgg",$B160)),IF(H161="",G160+ROUNDUP(VLOOKUP(D161,Feuil2!$B$2:$C$205,2,FALSE)*6,0)/6/24,G160+ROUNDUP(VLOOKUP(D161,Feuil2!$B$2:$C$205,2,FALSE)*6,0)/6/24+$I$2),G160+(11/12/24)),"")</f>
        <v>43495.430555555555</v>
      </c>
      <c r="H161" s="38"/>
      <c r="I161" s="28"/>
      <c r="J161" s="326"/>
    </row>
    <row r="162" spans="1:14" s="16" customFormat="1" x14ac:dyDescent="0.2">
      <c r="A162" s="15"/>
      <c r="B162" s="870" t="s">
        <v>7</v>
      </c>
      <c r="C162" s="871"/>
      <c r="D162" s="871"/>
      <c r="E162" s="871"/>
      <c r="F162" s="872"/>
      <c r="G162" s="18">
        <v>43495.6875</v>
      </c>
      <c r="H162" s="19"/>
      <c r="I162" s="26"/>
      <c r="J162" s="326" t="s">
        <v>79</v>
      </c>
      <c r="K162" s="16" t="s">
        <v>79</v>
      </c>
      <c r="L162" s="16" t="s">
        <v>79</v>
      </c>
    </row>
    <row r="163" spans="1:14" s="16" customFormat="1" ht="35.25" customHeight="1" x14ac:dyDescent="0.2">
      <c r="A163" s="15"/>
      <c r="B163" s="39" t="s">
        <v>76</v>
      </c>
      <c r="C163" s="20">
        <v>2554373</v>
      </c>
      <c r="D163" s="17">
        <v>22000478</v>
      </c>
      <c r="E163" s="76">
        <v>1050</v>
      </c>
      <c r="F163" s="38"/>
      <c r="G163" s="18">
        <f>IFERROR(IF(ISERROR(SEARCH("dfgg",$B162)),IF(H163="",G162+ROUNDUP(VLOOKUP(D163,Feuil2!$B$2:$C$205,2,FALSE)*6,0)/6/24,G162+ROUNDUP(VLOOKUP(D163,Feuil2!$B$2:$C$205,2,FALSE)*6,0)/6/24+$I$2),G162+(11/12/24)),"")</f>
        <v>43495.770833333336</v>
      </c>
      <c r="H163" s="38" t="s">
        <v>88</v>
      </c>
      <c r="I163" s="28"/>
      <c r="J163" s="326">
        <v>43495</v>
      </c>
      <c r="K163" s="18" t="s">
        <v>79</v>
      </c>
      <c r="L163" s="16" t="s">
        <v>51</v>
      </c>
    </row>
    <row r="164" spans="1:14" s="16" customFormat="1" ht="33.75" customHeight="1" x14ac:dyDescent="0.2">
      <c r="A164" s="15"/>
      <c r="B164" s="39" t="s">
        <v>76</v>
      </c>
      <c r="C164" s="20">
        <v>2554374</v>
      </c>
      <c r="D164" s="17">
        <v>22000478</v>
      </c>
      <c r="E164" s="76">
        <v>1050</v>
      </c>
      <c r="F164" s="38"/>
      <c r="G164" s="18">
        <f>IFERROR(IF(ISERROR(SEARCH("dfgg",$B163)),IF(H164="",G163+ROUNDUP(VLOOKUP(D164,Feuil2!$B$2:$C$205,2,FALSE)*6,0)/6/24,G163+ROUNDUP(VLOOKUP(D164,Feuil2!$B$2:$C$205,2,FALSE)*6,0)/6/24+$I$2),G163+(11/12/24)),"")</f>
        <v>43495.854166666672</v>
      </c>
      <c r="H164" s="38" t="s">
        <v>89</v>
      </c>
      <c r="I164" s="28"/>
      <c r="J164" s="326">
        <v>43495</v>
      </c>
      <c r="L164" s="16" t="s">
        <v>51</v>
      </c>
    </row>
    <row r="165" spans="1:14" s="16" customFormat="1" ht="33" customHeight="1" x14ac:dyDescent="0.2">
      <c r="A165" s="15"/>
      <c r="B165" s="39" t="s">
        <v>76</v>
      </c>
      <c r="C165" s="20">
        <v>2554375</v>
      </c>
      <c r="D165" s="17">
        <v>22000478</v>
      </c>
      <c r="E165" s="76">
        <v>1050</v>
      </c>
      <c r="F165" s="38"/>
      <c r="G165" s="18">
        <f>IFERROR(IF(ISERROR(SEARCH("dfgg",$B164)),IF(H165="",G164+ROUNDUP(VLOOKUP(D165,Feuil2!$B$2:$C$205,2,FALSE)*6,0)/6/24,G164+ROUNDUP(VLOOKUP(D165,Feuil2!$B$2:$C$205,2,FALSE)*6,0)/6/24+$I$2),G164+(11/12/24)),"")</f>
        <v>43495.937500000007</v>
      </c>
      <c r="H165" s="38" t="s">
        <v>90</v>
      </c>
      <c r="I165" s="28"/>
      <c r="J165" s="326">
        <v>43495</v>
      </c>
      <c r="L165" s="16" t="s">
        <v>51</v>
      </c>
    </row>
    <row r="166" spans="1:14" s="16" customFormat="1" ht="45" customHeight="1" x14ac:dyDescent="0.2">
      <c r="A166" s="15"/>
      <c r="B166" s="39" t="s">
        <v>76</v>
      </c>
      <c r="C166" s="20">
        <v>2554376</v>
      </c>
      <c r="D166" s="17">
        <v>22000478</v>
      </c>
      <c r="E166" s="76">
        <v>1050</v>
      </c>
      <c r="F166" s="38"/>
      <c r="G166" s="18">
        <f>IFERROR(IF(ISERROR(SEARCH("dfgg",$B165)),IF(H166="",G165+ROUNDUP(VLOOKUP(D166,Feuil2!$B$2:$C$205,2,FALSE)*6,0)/6/24,G165+ROUNDUP(VLOOKUP(D166,Feuil2!$B$2:$C$205,2,FALSE)*6,0)/6/24+$I$2),G165+(11/12/24)),"")</f>
        <v>43496.020833333343</v>
      </c>
      <c r="H166" s="38" t="s">
        <v>91</v>
      </c>
      <c r="I166" s="28"/>
      <c r="J166" s="326">
        <v>43496</v>
      </c>
      <c r="L166" s="16" t="s">
        <v>51</v>
      </c>
    </row>
    <row r="167" spans="1:14" s="16" customFormat="1" ht="31.5" customHeight="1" x14ac:dyDescent="0.2">
      <c r="A167" s="15"/>
      <c r="B167" s="861" t="s">
        <v>28</v>
      </c>
      <c r="C167" s="862"/>
      <c r="D167" s="862"/>
      <c r="E167" s="862"/>
      <c r="F167" s="863"/>
      <c r="G167" s="18"/>
      <c r="H167" s="19"/>
      <c r="I167" s="26">
        <f>IFERROR(E167*VLOOKUP(D167,#REF!,5,FALSE),0)</f>
        <v>0</v>
      </c>
      <c r="J167" s="400" t="str">
        <f>IF(ISNA(VLOOKUP(C167,[1]Sheet1!$B:$AS,43,FALSE)),"",VLOOKUP(C167,[1]Sheet1!$B:$AS,43,FALSE))</f>
        <v/>
      </c>
      <c r="K167" s="16" t="str">
        <f t="shared" ref="K167" si="23">IF(J167&lt;&gt;"",TEXT(J167,"jjjj"),"")</f>
        <v/>
      </c>
      <c r="L167" s="16" t="str">
        <f>IF(ISNA(VLOOKUP(C167,[1]Sheet1!$B:$AS,44,FALSE)),"",VLOOKUP(C167,[1]Sheet1!$B:$AS,44,FALSE))</f>
        <v/>
      </c>
    </row>
    <row r="168" spans="1:14" s="16" customFormat="1" ht="33.75" customHeight="1" x14ac:dyDescent="0.2">
      <c r="A168" s="15"/>
      <c r="B168" s="39" t="s">
        <v>76</v>
      </c>
      <c r="C168" s="20">
        <v>2554377</v>
      </c>
      <c r="D168" s="17">
        <v>22000478</v>
      </c>
      <c r="E168" s="68">
        <v>1000</v>
      </c>
      <c r="F168" s="38"/>
      <c r="G168" s="18">
        <f>IFERROR(IF(ISERROR(SEARCH("dfgg",$B166)),IF(H168="",G166+ROUNDUP(VLOOKUP(D168,Feuil2!$B$2:$C$205,2,FALSE)*6,0)/6/24,G166+ROUNDUP(VLOOKUP(D168,Feuil2!$B$2:$C$205,2,FALSE)*6,0)/6/24+$I$2),G166+(11/12/24)),"")</f>
        <v>43496.104166666679</v>
      </c>
      <c r="H168" s="38" t="s">
        <v>92</v>
      </c>
      <c r="I168" s="28"/>
      <c r="J168" s="326">
        <v>43496</v>
      </c>
      <c r="L168" s="16" t="s">
        <v>51</v>
      </c>
    </row>
    <row r="169" spans="1:14" s="16" customFormat="1" ht="27.75" customHeight="1" x14ac:dyDescent="0.2">
      <c r="A169" s="15"/>
      <c r="B169" s="39" t="s">
        <v>76</v>
      </c>
      <c r="C169" s="20">
        <v>2633996</v>
      </c>
      <c r="D169" s="17">
        <v>22000478</v>
      </c>
      <c r="E169" s="68">
        <v>1000</v>
      </c>
      <c r="F169" s="38"/>
      <c r="G169" s="18">
        <f>IFERROR(IF(ISERROR(SEARCH("dfgg",$B168)),IF(H169="",G168+ROUNDUP(VLOOKUP(D169,Feuil2!$B$2:$C$205,2,FALSE)*6,0)/6/24,G168+ROUNDUP(VLOOKUP(D169,Feuil2!$B$2:$C$205,2,FALSE)*6,0)/6/24+$I$2),G168+(11/12/24)),"")</f>
        <v>43496.187500000015</v>
      </c>
      <c r="H169" s="38" t="s">
        <v>93</v>
      </c>
      <c r="I169" s="28"/>
      <c r="J169" s="326">
        <v>43496</v>
      </c>
      <c r="L169" s="16" t="s">
        <v>51</v>
      </c>
    </row>
    <row r="170" spans="1:14" s="16" customFormat="1" ht="32.25" customHeight="1" x14ac:dyDescent="0.2">
      <c r="A170" s="15"/>
      <c r="B170" s="39" t="s">
        <v>76</v>
      </c>
      <c r="C170" s="20">
        <v>2650116</v>
      </c>
      <c r="D170" s="17">
        <v>22000478</v>
      </c>
      <c r="E170" s="68">
        <v>1000</v>
      </c>
      <c r="F170" s="38"/>
      <c r="G170" s="18">
        <f>IFERROR(IF(ISERROR(SEARCH("dfgg",$B169)),IF(H170="",G169+ROUNDUP(VLOOKUP(D170,Feuil2!$B$2:$C$205,2,FALSE)*6,0)/6/24,G169+ROUNDUP(VLOOKUP(D170,Feuil2!$B$2:$C$205,2,FALSE)*6,0)/6/24+$I$2),G169+(11/12/24)),"")</f>
        <v>43496.27083333335</v>
      </c>
      <c r="H170" s="38" t="s">
        <v>94</v>
      </c>
      <c r="I170" s="28"/>
      <c r="J170" s="326">
        <v>43496</v>
      </c>
      <c r="L170" s="16" t="s">
        <v>51</v>
      </c>
    </row>
    <row r="171" spans="1:14" s="16" customFormat="1" ht="30" customHeight="1" x14ac:dyDescent="0.2">
      <c r="A171" s="15"/>
      <c r="B171" s="39" t="s">
        <v>76</v>
      </c>
      <c r="C171" s="20">
        <v>2650117</v>
      </c>
      <c r="D171" s="17">
        <v>22000478</v>
      </c>
      <c r="E171" s="68">
        <v>1000</v>
      </c>
      <c r="F171" s="38"/>
      <c r="G171" s="18">
        <f>IFERROR(IF(ISERROR(SEARCH("dfgg",$B170)),IF(H171="",G170+ROUNDUP(VLOOKUP(D171,Feuil2!$B$2:$C$205,2,FALSE)*6,0)/6/24,G170+ROUNDUP(VLOOKUP(D171,Feuil2!$B$2:$C$205,2,FALSE)*6,0)/6/24+$I$2),G170+(11/12/24)),"")</f>
        <v>43496.354166666686</v>
      </c>
      <c r="H171" s="38" t="s">
        <v>95</v>
      </c>
      <c r="I171" s="28"/>
      <c r="J171" s="326">
        <v>43496</v>
      </c>
      <c r="L171" s="16" t="s">
        <v>51</v>
      </c>
    </row>
    <row r="172" spans="1:14" s="16" customFormat="1" x14ac:dyDescent="0.2">
      <c r="A172" s="15"/>
      <c r="B172" s="870" t="s">
        <v>7</v>
      </c>
      <c r="C172" s="871"/>
      <c r="D172" s="871"/>
      <c r="E172" s="871"/>
      <c r="F172" s="872"/>
      <c r="G172" s="18">
        <v>43496.541666666664</v>
      </c>
      <c r="H172" s="19"/>
      <c r="I172" s="26"/>
      <c r="J172" s="326" t="s">
        <v>79</v>
      </c>
      <c r="K172" s="16" t="s">
        <v>79</v>
      </c>
      <c r="L172" s="16" t="s">
        <v>79</v>
      </c>
    </row>
    <row r="173" spans="1:14" s="16" customFormat="1" ht="15" customHeight="1" x14ac:dyDescent="0.2">
      <c r="A173" s="15"/>
      <c r="B173" s="39" t="s">
        <v>59</v>
      </c>
      <c r="C173" s="20">
        <v>2682482</v>
      </c>
      <c r="D173" s="17">
        <v>22000578</v>
      </c>
      <c r="E173" s="17">
        <v>1600</v>
      </c>
      <c r="F173" s="38"/>
      <c r="G173" s="18">
        <v>43496.708333333336</v>
      </c>
      <c r="H173" s="38" t="s">
        <v>96</v>
      </c>
      <c r="I173" s="28"/>
      <c r="J173" s="326">
        <v>43496</v>
      </c>
      <c r="L173" s="16" t="s">
        <v>51</v>
      </c>
    </row>
    <row r="174" spans="1:14" s="16" customFormat="1" ht="15" customHeight="1" x14ac:dyDescent="0.2">
      <c r="A174" s="15"/>
      <c r="B174" s="90" t="s">
        <v>74</v>
      </c>
      <c r="C174" s="20">
        <v>2699414</v>
      </c>
      <c r="D174" s="17">
        <v>22000048</v>
      </c>
      <c r="E174" s="17">
        <v>1600</v>
      </c>
      <c r="F174" s="38"/>
      <c r="G174" s="18">
        <v>43497.416666666664</v>
      </c>
      <c r="H174" s="38" t="s">
        <v>67</v>
      </c>
      <c r="I174" s="28"/>
      <c r="J174" s="326">
        <v>43500</v>
      </c>
      <c r="L174" s="16" t="s">
        <v>51</v>
      </c>
    </row>
    <row r="175" spans="1:14" s="16" customFormat="1" ht="31.5" customHeight="1" x14ac:dyDescent="0.2">
      <c r="A175" s="15"/>
      <c r="B175" s="861" t="s">
        <v>29</v>
      </c>
      <c r="C175" s="862"/>
      <c r="D175" s="862"/>
      <c r="E175" s="862"/>
      <c r="F175" s="863"/>
      <c r="G175" s="18"/>
      <c r="H175" s="19"/>
      <c r="I175" s="26">
        <f>IFERROR(E175*VLOOKUP(D175,#REF!,5,FALSE),0)</f>
        <v>0</v>
      </c>
      <c r="J175" s="400" t="str">
        <f>IF(ISNA(VLOOKUP(C175,[1]Sheet1!$B:$AS,43,FALSE)),"",VLOOKUP(C175,[1]Sheet1!$B:$AS,43,FALSE))</f>
        <v/>
      </c>
      <c r="K175" s="16" t="str">
        <f t="shared" ref="K175" si="24">IF(J175&lt;&gt;"",TEXT(J175,"jjjj"),"")</f>
        <v/>
      </c>
      <c r="L175" s="16" t="str">
        <f>IF(ISNA(VLOOKUP(C175,[1]Sheet1!$B:$AS,44,FALSE)),"",VLOOKUP(C175,[1]Sheet1!$B:$AS,44,FALSE))</f>
        <v/>
      </c>
    </row>
    <row r="176" spans="1:14" s="16" customFormat="1" ht="15" customHeight="1" x14ac:dyDescent="0.2">
      <c r="A176" s="15"/>
      <c r="B176" s="39" t="s">
        <v>74</v>
      </c>
      <c r="C176" s="20">
        <v>2715548</v>
      </c>
      <c r="D176" s="17">
        <v>22000048</v>
      </c>
      <c r="E176" s="17">
        <v>1600</v>
      </c>
      <c r="F176" s="38"/>
      <c r="G176" s="18">
        <f>IFERROR(IF(ISERROR(SEARCH("dfgg",$B175)),IF(H176="",G174+ROUNDUP(VLOOKUP(D176,Feuil2!$B$2:$C$205,2,FALSE)*6,0)/6/24,G174+ROUNDUP(VLOOKUP(D176,Feuil2!$B$2:$C$205,2,FALSE)*6,0)/6/24+$I$2),G174+(11/12/24)),"")</f>
        <v>43497.520833333328</v>
      </c>
      <c r="H176" s="38" t="s">
        <v>67</v>
      </c>
      <c r="I176" s="28"/>
      <c r="J176" s="326">
        <v>43500</v>
      </c>
      <c r="L176" s="16" t="s">
        <v>51</v>
      </c>
      <c r="N176" s="16" t="s">
        <v>68</v>
      </c>
    </row>
    <row r="177" spans="1:22" s="16" customFormat="1" ht="15" customHeight="1" x14ac:dyDescent="0.2">
      <c r="A177" s="15"/>
      <c r="B177" s="90" t="s">
        <v>74</v>
      </c>
      <c r="C177" s="20">
        <v>2699415</v>
      </c>
      <c r="D177" s="17">
        <v>22000048</v>
      </c>
      <c r="E177" s="17">
        <v>1600</v>
      </c>
      <c r="F177" s="38"/>
      <c r="G177" s="18">
        <f>IFERROR(IF(ISERROR(SEARCH("dfgg",$B176)),IF(H177="",G176+ROUNDUP(VLOOKUP(D177,Feuil2!$B$2:$C$205,2,FALSE)*6,0)/6/24,G176+ROUNDUP(VLOOKUP(D177,Feuil2!$B$2:$C$205,2,FALSE)*6,0)/6/24+$I$2),G176+(11/12/24)),"")</f>
        <v>43497.624999999993</v>
      </c>
      <c r="H177" s="38" t="s">
        <v>67</v>
      </c>
      <c r="I177" s="28"/>
      <c r="J177" s="326">
        <v>43500</v>
      </c>
      <c r="L177" s="16" t="s">
        <v>51</v>
      </c>
    </row>
    <row r="178" spans="1:22" s="16" customFormat="1" x14ac:dyDescent="0.2">
      <c r="A178" s="15"/>
      <c r="B178" s="870" t="s">
        <v>7</v>
      </c>
      <c r="C178" s="871"/>
      <c r="D178" s="871"/>
      <c r="E178" s="871"/>
      <c r="F178" s="872"/>
      <c r="G178" s="18">
        <f>G181+$J$2</f>
        <v>43497.916666666664</v>
      </c>
      <c r="H178" s="19"/>
      <c r="I178" s="26"/>
      <c r="J178" s="326" t="s">
        <v>79</v>
      </c>
      <c r="K178" s="16" t="s">
        <v>79</v>
      </c>
      <c r="L178" s="16" t="s">
        <v>79</v>
      </c>
    </row>
    <row r="179" spans="1:22" s="16" customFormat="1" x14ac:dyDescent="0.2">
      <c r="A179" s="15"/>
      <c r="B179" s="84" t="s">
        <v>43</v>
      </c>
      <c r="C179" s="85">
        <v>2777337</v>
      </c>
      <c r="D179" s="86">
        <v>22000579</v>
      </c>
      <c r="E179" s="86">
        <v>1500</v>
      </c>
      <c r="F179" s="87"/>
      <c r="G179" s="80">
        <v>43497.708333333336</v>
      </c>
      <c r="H179" s="88" t="s">
        <v>67</v>
      </c>
      <c r="I179" s="28"/>
      <c r="J179" s="326"/>
    </row>
    <row r="180" spans="1:22" s="16" customFormat="1" ht="15" customHeight="1" x14ac:dyDescent="0.2">
      <c r="A180" s="15"/>
      <c r="B180" s="90" t="s">
        <v>74</v>
      </c>
      <c r="C180" s="20">
        <v>2715544</v>
      </c>
      <c r="D180" s="17">
        <v>22000048</v>
      </c>
      <c r="E180" s="17">
        <v>1600</v>
      </c>
      <c r="F180" s="38"/>
      <c r="G180" s="18">
        <f>IFERROR(IF(ISERROR(SEARCH("dfgg",$B177)),IF(H180="",G179+ROUNDUP(VLOOKUP(D180,Feuil2!$B$2:$C$205,2,FALSE)*6,0)/6/24,G179+ROUNDUP(VLOOKUP(D180,Feuil2!$B$2:$C$205,2,FALSE)*6,0)/6/24+$I$2),G179+(11/12/24)),"")</f>
        <v>43497.8125</v>
      </c>
      <c r="H180" s="38" t="s">
        <v>67</v>
      </c>
      <c r="I180" s="28"/>
      <c r="J180" s="326">
        <v>43500</v>
      </c>
      <c r="L180" s="16" t="s">
        <v>82</v>
      </c>
    </row>
    <row r="181" spans="1:22" s="16" customFormat="1" ht="15" customHeight="1" x14ac:dyDescent="0.2">
      <c r="A181" s="15"/>
      <c r="B181" s="39" t="s">
        <v>74</v>
      </c>
      <c r="C181" s="91">
        <v>2891609</v>
      </c>
      <c r="D181" s="17">
        <v>22000048</v>
      </c>
      <c r="E181" s="17">
        <v>1600</v>
      </c>
      <c r="F181" s="38"/>
      <c r="G181" s="18">
        <f>IFERROR(IF(ISERROR(SEARCH("dfgg",$B180)),IF(H181="",G180+ROUNDUP(VLOOKUP(D181,Feuil2!$B$2:$C$205,2,FALSE)*6,0)/6/24,G180+ROUNDUP(VLOOKUP(D181,Feuil2!$B$2:$C$205,2,FALSE)*6,0)/6/24+$I$2),G180+(11/12/24)),"")</f>
        <v>43497.916666666664</v>
      </c>
      <c r="H181" s="38" t="s">
        <v>67</v>
      </c>
      <c r="I181" s="28"/>
      <c r="J181" s="326">
        <v>43500</v>
      </c>
      <c r="L181" s="16" t="s">
        <v>83</v>
      </c>
    </row>
    <row r="182" spans="1:22" s="16" customFormat="1" x14ac:dyDescent="0.2">
      <c r="A182" s="15"/>
      <c r="B182" s="83" t="s">
        <v>7</v>
      </c>
      <c r="C182" s="85"/>
      <c r="D182" s="86"/>
      <c r="E182" s="86"/>
      <c r="F182" s="87"/>
      <c r="G182" s="18">
        <v>43498.041666666664</v>
      </c>
      <c r="H182" s="19"/>
      <c r="I182" s="26"/>
      <c r="J182" s="326" t="s">
        <v>79</v>
      </c>
      <c r="K182" s="16" t="s">
        <v>79</v>
      </c>
      <c r="L182" s="16" t="s">
        <v>79</v>
      </c>
    </row>
    <row r="183" spans="1:22" x14ac:dyDescent="0.2">
      <c r="A183" s="15"/>
      <c r="B183" s="39" t="s">
        <v>63</v>
      </c>
      <c r="C183" s="20">
        <v>2699477</v>
      </c>
      <c r="D183" s="17">
        <v>22000574</v>
      </c>
      <c r="E183" s="17">
        <v>1600</v>
      </c>
      <c r="F183" s="38"/>
      <c r="G183" s="18">
        <f>IFERROR(IF(ISERROR(SEARCH("dfgg",$B182)),IF(H183="",G182+ROUNDUP(VLOOKUP(D183,Feuil2!$B$2:$C$205,2,FALSE)*6,0)/6/24,G182+ROUNDUP(VLOOKUP(D183,Feuil2!$B$2:$C$205,2,FALSE)*6,0)/6/24+$I$2),G182+(11/12/24)),"")</f>
        <v>43498.145833333328</v>
      </c>
      <c r="H183" s="38" t="s">
        <v>67</v>
      </c>
      <c r="I183" s="28"/>
      <c r="J183" s="326">
        <v>43501</v>
      </c>
      <c r="L183" s="16" t="s">
        <v>51</v>
      </c>
    </row>
    <row r="184" spans="1:22" s="16" customFormat="1" x14ac:dyDescent="0.2">
      <c r="A184" s="15"/>
      <c r="B184" s="39" t="s">
        <v>63</v>
      </c>
      <c r="C184" s="20">
        <v>2932076</v>
      </c>
      <c r="D184" s="17">
        <v>22000574</v>
      </c>
      <c r="E184" s="17">
        <v>1600</v>
      </c>
      <c r="F184" s="38"/>
      <c r="G184" s="18">
        <f>IFERROR(IF(ISERROR(SEARCH("dfgg",$B183)),IF(H184="",G183+ROUNDUP(VLOOKUP(D184,Feuil2!$B$2:$C$205,2,FALSE)*6,0)/6/24,G183+ROUNDUP(VLOOKUP(D184,Feuil2!$B$2:$C$205,2,FALSE)*6,0)/6/24+$I$2),G183+(11/12/24)),"")</f>
        <v>43498.249999999993</v>
      </c>
      <c r="H184" s="38" t="s">
        <v>67</v>
      </c>
      <c r="I184" s="28"/>
      <c r="J184" s="326">
        <v>43501</v>
      </c>
      <c r="L184" s="16" t="s">
        <v>51</v>
      </c>
    </row>
    <row r="185" spans="1:22" s="16" customFormat="1" ht="15" customHeight="1" x14ac:dyDescent="0.2">
      <c r="A185" s="15"/>
      <c r="B185" s="39" t="s">
        <v>58</v>
      </c>
      <c r="C185" s="20">
        <v>2715564</v>
      </c>
      <c r="D185" s="17">
        <v>22000057</v>
      </c>
      <c r="E185" s="17">
        <v>1100</v>
      </c>
      <c r="F185" s="38"/>
      <c r="G185" s="18">
        <f>IFERROR(IF(ISERROR(SEARCH("dfgg",$B184)),IF(H185="",G184+ROUNDUP(VLOOKUP(D185,Feuil2!$B$2:$C$205,2,FALSE)*6,0)/6/24,G184+ROUNDUP(VLOOKUP(D185,Feuil2!$B$2:$C$205,2,FALSE)*6,0)/6/24+$I$2),G184+(11/12/24)),"")</f>
        <v>43498.354166666657</v>
      </c>
      <c r="H185" s="38" t="s">
        <v>67</v>
      </c>
      <c r="I185" s="28"/>
      <c r="J185" s="326">
        <v>43503</v>
      </c>
      <c r="L185" s="16" t="s">
        <v>51</v>
      </c>
    </row>
    <row r="186" spans="1:22" s="16" customFormat="1" ht="15" customHeight="1" x14ac:dyDescent="0.2">
      <c r="A186" s="15"/>
      <c r="B186" s="39" t="s">
        <v>87</v>
      </c>
      <c r="C186" s="20">
        <v>2914287</v>
      </c>
      <c r="D186" s="17">
        <v>22000262</v>
      </c>
      <c r="E186" s="17">
        <v>500</v>
      </c>
      <c r="F186" s="38"/>
      <c r="G186" s="18"/>
      <c r="H186" s="38" t="s">
        <v>67</v>
      </c>
      <c r="I186" s="28"/>
      <c r="J186" s="326"/>
      <c r="L186" s="16" t="s">
        <v>52</v>
      </c>
      <c r="V186" s="18" t="str">
        <f>IFERROR(IF(ISERROR(SEARCH("dfgg",$B185)),IF(W186="",V185+ROUNDUP(VLOOKUP(P186,Feuil2!$B$2:$C$205,2,FALSE)*6,0)/6/24,V185+ROUNDUP(VLOOKUP(P186,Feuil2!$B$2:$C$205,2,FALSE)*6,0)/6/24+$I$2),V185+(11/12/24)),"")</f>
        <v/>
      </c>
    </row>
    <row r="187" spans="1:22" s="16" customFormat="1" ht="31.5" customHeight="1" x14ac:dyDescent="0.2">
      <c r="A187" s="41"/>
      <c r="B187" s="873" t="s">
        <v>61</v>
      </c>
      <c r="C187" s="874"/>
      <c r="D187" s="874"/>
      <c r="E187" s="874"/>
      <c r="F187" s="875"/>
      <c r="G187" s="46">
        <v>43491.541666666664</v>
      </c>
      <c r="H187" s="77"/>
      <c r="I187" s="78"/>
      <c r="J187" s="400" t="str">
        <f>IF(ISNA(VLOOKUP(C187,[1]Sheet1!$B:$AS,43,FALSE)),"",VLOOKUP(C187,[1]Sheet1!$B:$AS,43,FALSE))</f>
        <v/>
      </c>
      <c r="K187" s="16" t="str">
        <f t="shared" ref="K187" si="25">IF(J187&lt;&gt;"",TEXT(J187,"jjjj"),"")</f>
        <v/>
      </c>
      <c r="L187" s="16" t="str">
        <f>IF(ISNA(VLOOKUP(C187,[1]Sheet1!$B:$AS,44,FALSE)),"",VLOOKUP(C187,[1]Sheet1!$B:$AS,44,FALSE))</f>
        <v/>
      </c>
      <c r="N187" s="16" t="s">
        <v>68</v>
      </c>
    </row>
    <row r="188" spans="1:22" s="16" customFormat="1" ht="15" customHeight="1" x14ac:dyDescent="0.2">
      <c r="A188" s="15"/>
      <c r="B188" s="39" t="s">
        <v>74</v>
      </c>
      <c r="C188" s="20">
        <v>2891610</v>
      </c>
      <c r="D188" s="17">
        <v>22000048</v>
      </c>
      <c r="E188" s="17">
        <v>1600</v>
      </c>
      <c r="F188" s="38"/>
      <c r="G188" s="18"/>
      <c r="H188" s="38"/>
      <c r="I188" s="28"/>
      <c r="J188" s="326">
        <v>43500</v>
      </c>
      <c r="L188" s="16" t="s">
        <v>84</v>
      </c>
    </row>
    <row r="189" spans="1:22" s="16" customFormat="1" ht="15" customHeight="1" x14ac:dyDescent="0.2">
      <c r="A189" s="15"/>
      <c r="B189" s="39" t="s">
        <v>85</v>
      </c>
      <c r="C189" s="20">
        <v>2669560</v>
      </c>
      <c r="D189" s="17">
        <v>22000547</v>
      </c>
      <c r="E189" s="17">
        <v>1600</v>
      </c>
      <c r="F189" s="38"/>
      <c r="G189" s="18"/>
      <c r="H189" s="38"/>
      <c r="I189" s="28"/>
      <c r="J189" s="326">
        <v>43511</v>
      </c>
      <c r="L189" s="16" t="s">
        <v>51</v>
      </c>
    </row>
    <row r="190" spans="1:22" s="16" customFormat="1" ht="15" customHeight="1" x14ac:dyDescent="0.2">
      <c r="A190" s="15"/>
      <c r="B190" s="39" t="s">
        <v>40</v>
      </c>
      <c r="C190" s="20">
        <v>2751984</v>
      </c>
      <c r="D190" s="17">
        <v>22000142</v>
      </c>
      <c r="E190" s="17">
        <v>1600</v>
      </c>
      <c r="F190" s="38"/>
      <c r="G190" s="18"/>
      <c r="H190" s="38"/>
      <c r="I190" s="28"/>
      <c r="J190" s="326">
        <v>43504</v>
      </c>
      <c r="L190" s="16" t="s">
        <v>51</v>
      </c>
    </row>
    <row r="191" spans="1:22" s="48" customFormat="1" ht="31.5" x14ac:dyDescent="0.2">
      <c r="A191" s="859" t="s">
        <v>109</v>
      </c>
      <c r="B191" s="860"/>
      <c r="C191" s="860"/>
      <c r="D191" s="860"/>
      <c r="E191" s="860"/>
      <c r="F191" s="860"/>
      <c r="G191" s="860"/>
      <c r="H191" s="860"/>
      <c r="I191" s="876"/>
      <c r="J191" s="396" t="s">
        <v>34</v>
      </c>
      <c r="K191" s="9" t="s">
        <v>35</v>
      </c>
      <c r="L191" s="9" t="s">
        <v>48</v>
      </c>
    </row>
    <row r="192" spans="1:22" s="16" customFormat="1" x14ac:dyDescent="0.2">
      <c r="A192" s="79"/>
      <c r="B192" s="864" t="s">
        <v>72</v>
      </c>
      <c r="C192" s="865"/>
      <c r="D192" s="865"/>
      <c r="E192" s="865"/>
      <c r="F192" s="866"/>
      <c r="G192" s="80">
        <v>43499.875</v>
      </c>
      <c r="H192" s="81"/>
      <c r="I192" s="82">
        <f>IFERROR(E192*VLOOKUP(D192,#REF!,5,FALSE),0)</f>
        <v>0</v>
      </c>
      <c r="J192" s="326"/>
    </row>
    <row r="193" spans="1:12" s="16" customFormat="1" ht="31.5" customHeight="1" x14ac:dyDescent="0.2">
      <c r="A193" s="15"/>
      <c r="B193" s="864" t="s">
        <v>25</v>
      </c>
      <c r="C193" s="865"/>
      <c r="D193" s="865"/>
      <c r="E193" s="865"/>
      <c r="F193" s="866"/>
      <c r="G193" s="18">
        <v>43500.020833333336</v>
      </c>
      <c r="H193" s="19"/>
      <c r="I193" s="26">
        <f>IFERROR(E193*VLOOKUP(D193,#REF!,5,FALSE),0)</f>
        <v>0</v>
      </c>
      <c r="J193" s="400" t="str">
        <f>IF(ISNA(VLOOKUP(C193,[1]Sheet1!$B:$AS,43,FALSE)),"",VLOOKUP(C193,[1]Sheet1!$B:$AS,43,FALSE))</f>
        <v/>
      </c>
      <c r="K193" s="16" t="str">
        <f t="shared" ref="K193" si="26">IF(J193&lt;&gt;"",TEXT(J193,"jjjj"),"")</f>
        <v/>
      </c>
      <c r="L193" s="16" t="str">
        <f>IF(ISNA(VLOOKUP(C193,[1]Sheet1!$B:$AS,44,FALSE)),"",VLOOKUP(C193,[1]Sheet1!$B:$AS,44,FALSE))</f>
        <v/>
      </c>
    </row>
    <row r="194" spans="1:12" s="16" customFormat="1" x14ac:dyDescent="0.2">
      <c r="A194" s="15"/>
      <c r="B194" s="39" t="s">
        <v>97</v>
      </c>
      <c r="C194" s="20">
        <v>2699361</v>
      </c>
      <c r="D194" s="17">
        <v>22000159</v>
      </c>
      <c r="E194" s="17">
        <v>1600</v>
      </c>
      <c r="F194" s="38"/>
      <c r="G194" s="18">
        <f>IFERROR(IF(ISERROR(SEARCH("dfgg",$B193)),IF(H194="",G193+ROUNDUP(VLOOKUP(D194,Feuil2!$B$2:$C$205,2,FALSE)*6,0)/6/24,G193+ROUNDUP(VLOOKUP(D194,Feuil2!$B$2:$C$205,2,FALSE)*6,0)/6/24+$I$2),G193+(11/12/24)),"")</f>
        <v>43500.138888888891</v>
      </c>
      <c r="H194" s="38" t="s">
        <v>110</v>
      </c>
      <c r="I194" s="28" t="s">
        <v>67</v>
      </c>
      <c r="J194" s="326">
        <v>43510</v>
      </c>
      <c r="L194" s="16" t="s">
        <v>52</v>
      </c>
    </row>
    <row r="195" spans="1:12" s="16" customFormat="1" x14ac:dyDescent="0.2">
      <c r="A195" s="15"/>
      <c r="B195" s="39" t="s">
        <v>97</v>
      </c>
      <c r="C195" s="20">
        <v>2751991</v>
      </c>
      <c r="D195" s="17">
        <v>22000159</v>
      </c>
      <c r="E195" s="17">
        <v>1600</v>
      </c>
      <c r="F195" s="38"/>
      <c r="G195" s="18">
        <f>IFERROR(IF(ISERROR(SEARCH("dfgg",$B194)),IF(H195="",G194+ROUNDUP(VLOOKUP(D195,Feuil2!$B$2:$C$205,2,FALSE)*6,0)/6/24,G194+ROUNDUP(VLOOKUP(D195,Feuil2!$B$2:$C$205,2,FALSE)*6,0)/6/24+$I$2),G194+(11/12/24)),"")</f>
        <v>43500.256944444445</v>
      </c>
      <c r="H195" s="38" t="s">
        <v>111</v>
      </c>
      <c r="I195" s="28" t="s">
        <v>67</v>
      </c>
      <c r="J195" s="326">
        <v>43510</v>
      </c>
      <c r="L195" s="16" t="s">
        <v>52</v>
      </c>
    </row>
    <row r="196" spans="1:12" s="16" customFormat="1" x14ac:dyDescent="0.2">
      <c r="A196" s="15"/>
      <c r="B196" s="39" t="s">
        <v>108</v>
      </c>
      <c r="C196" s="20">
        <v>2932741</v>
      </c>
      <c r="D196" s="17">
        <v>22000152</v>
      </c>
      <c r="E196" s="17">
        <v>1250</v>
      </c>
      <c r="F196" s="38"/>
      <c r="G196" s="18">
        <f>IFERROR(IF(ISERROR(SEARCH("dfgg",$B195)),IF(H196="",G195+ROUNDUP(VLOOKUP(D196,Feuil2!$B$2:$C$205,2,FALSE)*6,0)/6/24,G195+ROUNDUP(VLOOKUP(D196,Feuil2!$B$2:$C$205,2,FALSE)*6,0)/6/24+$I$2),G195+(11/12/24)),"")</f>
        <v>43500.375</v>
      </c>
      <c r="H196" s="38" t="s">
        <v>67</v>
      </c>
      <c r="I196" s="28" t="s">
        <v>67</v>
      </c>
      <c r="J196" s="326"/>
    </row>
    <row r="197" spans="1:12" s="16" customFormat="1" x14ac:dyDescent="0.2">
      <c r="A197" s="15"/>
      <c r="B197" s="39" t="s">
        <v>98</v>
      </c>
      <c r="C197" s="20">
        <v>2699428</v>
      </c>
      <c r="D197" s="17">
        <v>22000378</v>
      </c>
      <c r="E197" s="17">
        <v>800</v>
      </c>
      <c r="F197" s="38"/>
      <c r="G197" s="18">
        <f>IFERROR(IF(ISERROR(SEARCH("dfgg",$B196)),IF(H197="",G196+ROUNDUP(VLOOKUP(D197,Feuil2!$B$2:$C$205,2,FALSE)*6,0)/6/24,G196+ROUNDUP(VLOOKUP(D197,Feuil2!$B$2:$C$205,2,FALSE)*6,0)/6/24+$I$2),G196+(11/12/24)),"")</f>
        <v>43500.493055555555</v>
      </c>
      <c r="H197" s="38" t="s">
        <v>67</v>
      </c>
      <c r="I197" s="28" t="s">
        <v>67</v>
      </c>
      <c r="J197" s="326"/>
    </row>
    <row r="198" spans="1:12" s="16" customFormat="1" x14ac:dyDescent="0.2">
      <c r="A198" s="15"/>
      <c r="B198" s="39" t="s">
        <v>99</v>
      </c>
      <c r="C198" s="20">
        <v>2715614</v>
      </c>
      <c r="D198" s="17">
        <v>22000108</v>
      </c>
      <c r="E198" s="17">
        <v>800</v>
      </c>
      <c r="F198" s="38"/>
      <c r="G198" s="18">
        <f>IFERROR(IF(ISERROR(SEARCH("dfgg",$B197)),IF(H198="",G197+ROUNDUP(VLOOKUP(D198,Feuil2!$B$2:$C$205,2,FALSE)*6,0)/6/24,G197+ROUNDUP(VLOOKUP(D198,Feuil2!$B$2:$C$205,2,FALSE)*6,0)/6/24+$I$2),G197+(11/12/24)),"")</f>
        <v>43500.611111111109</v>
      </c>
      <c r="H198" s="38" t="s">
        <v>67</v>
      </c>
      <c r="I198" s="28" t="s">
        <v>67</v>
      </c>
      <c r="J198" s="326"/>
    </row>
    <row r="199" spans="1:12" s="16" customFormat="1" x14ac:dyDescent="0.2">
      <c r="A199" s="15"/>
      <c r="B199" s="39" t="s">
        <v>100</v>
      </c>
      <c r="C199" s="20">
        <v>2751986</v>
      </c>
      <c r="D199" s="17">
        <v>22000155</v>
      </c>
      <c r="E199" s="17">
        <v>1600</v>
      </c>
      <c r="F199" s="38"/>
      <c r="G199" s="18">
        <f>IFERROR(IF(ISERROR(SEARCH("dfgg",$B198)),IF(H199="",G198+ROUNDUP(VLOOKUP(D199,Feuil2!$B$2:$C$205,2,FALSE)*6,0)/6/24,G198+ROUNDUP(VLOOKUP(D199,Feuil2!$B$2:$C$205,2,FALSE)*6,0)/6/24+$I$2),G198+(11/12/24)),"")</f>
        <v>43500.729166666664</v>
      </c>
      <c r="H199" s="38" t="s">
        <v>31</v>
      </c>
      <c r="I199" s="28"/>
      <c r="J199" s="326">
        <v>43509</v>
      </c>
      <c r="L199" s="16" t="s">
        <v>52</v>
      </c>
    </row>
    <row r="200" spans="1:12" s="16" customFormat="1" x14ac:dyDescent="0.2">
      <c r="A200" s="15"/>
      <c r="B200" s="39" t="s">
        <v>101</v>
      </c>
      <c r="C200" s="20">
        <v>2699362</v>
      </c>
      <c r="D200" s="17">
        <v>22000266</v>
      </c>
      <c r="E200" s="17">
        <v>1600</v>
      </c>
      <c r="F200" s="38"/>
      <c r="G200" s="18">
        <f>IFERROR(IF(ISERROR(SEARCH("dfgg",$B199)),IF(H200="",G199+ROUNDUP(VLOOKUP(D200,Feuil2!$B$2:$C$205,2,FALSE)*6,0)/6/24,G199+ROUNDUP(VLOOKUP(D200,Feuil2!$B$2:$C$205,2,FALSE)*6,0)/6/24+$I$2),G199+(11/12/24)),"")</f>
        <v>43500.847222222219</v>
      </c>
      <c r="H200" s="38" t="s">
        <v>31</v>
      </c>
      <c r="I200" s="28"/>
      <c r="J200" s="326">
        <v>43508</v>
      </c>
      <c r="L200" s="16" t="s">
        <v>52</v>
      </c>
    </row>
    <row r="201" spans="1:12" s="16" customFormat="1" x14ac:dyDescent="0.2">
      <c r="A201" s="15"/>
      <c r="B201" s="870" t="s">
        <v>7</v>
      </c>
      <c r="C201" s="871"/>
      <c r="D201" s="871"/>
      <c r="E201" s="871"/>
      <c r="F201" s="872"/>
      <c r="G201" s="18">
        <f>G200+$J$2</f>
        <v>43500.847222222219</v>
      </c>
      <c r="H201" s="19"/>
      <c r="I201" s="26"/>
      <c r="J201" s="326" t="s">
        <v>79</v>
      </c>
      <c r="K201" s="16" t="s">
        <v>79</v>
      </c>
      <c r="L201" s="16" t="s">
        <v>79</v>
      </c>
    </row>
    <row r="202" spans="1:12" s="16" customFormat="1" x14ac:dyDescent="0.2">
      <c r="A202" s="15"/>
      <c r="B202" s="39" t="s">
        <v>105</v>
      </c>
      <c r="C202" s="20">
        <v>2668450</v>
      </c>
      <c r="D202" s="17">
        <v>22000268</v>
      </c>
      <c r="E202" s="92">
        <v>1650</v>
      </c>
      <c r="F202" s="38"/>
      <c r="G202" s="18">
        <f>IFERROR(IF(ISERROR(SEARCH("dfgg",$B201)),IF(H202="",G201+ROUNDUP(VLOOKUP(D202,Feuil2!$B$2:$C$205,2,FALSE)*6,0)/6/24,G201+ROUNDUP(VLOOKUP(D202,Feuil2!$B$2:$C$205,2,FALSE)*6,0)/6/24+$I$2),G201+(11/12/24)),"")</f>
        <v>43500.951388888883</v>
      </c>
      <c r="H202" s="38" t="s">
        <v>107</v>
      </c>
      <c r="I202" s="28"/>
      <c r="J202" s="326">
        <v>43507</v>
      </c>
      <c r="L202" s="16" t="s">
        <v>52</v>
      </c>
    </row>
    <row r="203" spans="1:12" s="16" customFormat="1" ht="31.5" customHeight="1" x14ac:dyDescent="0.2">
      <c r="A203" s="15"/>
      <c r="B203" s="864" t="s">
        <v>26</v>
      </c>
      <c r="C203" s="865"/>
      <c r="D203" s="865"/>
      <c r="E203" s="865"/>
      <c r="F203" s="866"/>
      <c r="G203" s="18"/>
      <c r="H203" s="19"/>
      <c r="I203" s="26">
        <f>IFERROR(E203*VLOOKUP(D203,#REF!,5,FALSE),0)</f>
        <v>0</v>
      </c>
      <c r="J203" s="400" t="str">
        <f>IF(ISNA(VLOOKUP(C203,[1]Sheet1!$B:$AS,43,FALSE)),"",VLOOKUP(C203,[1]Sheet1!$B:$AS,43,FALSE))</f>
        <v/>
      </c>
      <c r="K203" s="16" t="str">
        <f t="shared" ref="K203" si="27">IF(J203&lt;&gt;"",TEXT(J203,"jjjj"),"")</f>
        <v/>
      </c>
      <c r="L203" s="16" t="str">
        <f>IF(ISNA(VLOOKUP(C203,[1]Sheet1!$B:$AS,44,FALSE)),"",VLOOKUP(C203,[1]Sheet1!$B:$AS,44,FALSE))</f>
        <v/>
      </c>
    </row>
    <row r="204" spans="1:12" s="16" customFormat="1" x14ac:dyDescent="0.2">
      <c r="A204" s="15"/>
      <c r="B204" s="39" t="s">
        <v>105</v>
      </c>
      <c r="C204" s="20">
        <v>2752237</v>
      </c>
      <c r="D204" s="17">
        <v>22000268</v>
      </c>
      <c r="E204" s="92">
        <v>1650</v>
      </c>
      <c r="F204" s="38"/>
      <c r="G204" s="18">
        <f>IFERROR(IF(ISERROR(SEARCH("dfgg",$B202)),IF(H204="",G202+ROUNDUP(VLOOKUP(D204,Feuil2!$B$2:$C$205,2,FALSE)*6,0)/6/24,G202+ROUNDUP(VLOOKUP(D204,Feuil2!$B$2:$C$205,2,FALSE)*6,0)/6/24+$I$2),G202+(11/12/24)),"")</f>
        <v>43501.055555555547</v>
      </c>
      <c r="H204" s="38" t="s">
        <v>107</v>
      </c>
      <c r="I204" s="28"/>
      <c r="J204" s="326">
        <v>43507</v>
      </c>
      <c r="L204" s="16" t="s">
        <v>52</v>
      </c>
    </row>
    <row r="205" spans="1:12" s="16" customFormat="1" x14ac:dyDescent="0.2">
      <c r="A205" s="15"/>
      <c r="B205" s="39" t="s">
        <v>106</v>
      </c>
      <c r="C205" s="20">
        <v>2891629</v>
      </c>
      <c r="D205" s="17">
        <v>22000390</v>
      </c>
      <c r="E205" s="17">
        <v>1600</v>
      </c>
      <c r="F205" s="38"/>
      <c r="G205" s="18">
        <f>IFERROR(IF(ISERROR(SEARCH("dfgg",$B204)),IF(H205="",G204+ROUNDUP(VLOOKUP(D205,Feuil2!$B$2:$C$205,2,FALSE)*6,0)/6/24,G204+ROUNDUP(VLOOKUP(D205,Feuil2!$B$2:$C$205,2,FALSE)*6,0)/6/24+$I$2),G204+(11/12/24)),"")</f>
        <v>43501.159722222212</v>
      </c>
      <c r="H205" s="38" t="s">
        <v>107</v>
      </c>
      <c r="I205" s="28"/>
      <c r="J205" s="326">
        <v>43509</v>
      </c>
      <c r="L205" s="16" t="s">
        <v>52</v>
      </c>
    </row>
    <row r="206" spans="1:12" s="16" customFormat="1" x14ac:dyDescent="0.2">
      <c r="A206" s="15"/>
      <c r="B206" s="39" t="s">
        <v>106</v>
      </c>
      <c r="C206" s="20">
        <v>2891630</v>
      </c>
      <c r="D206" s="17">
        <v>22000390</v>
      </c>
      <c r="E206" s="17">
        <v>1600</v>
      </c>
      <c r="F206" s="38"/>
      <c r="G206" s="18">
        <f>IFERROR(IF(ISERROR(SEARCH("dfgg",$B205)),IF(H206="",G205+ROUNDUP(VLOOKUP(D206,Feuil2!$B$2:$C$205,2,FALSE)*6,0)/6/24,G205+ROUNDUP(VLOOKUP(D206,Feuil2!$B$2:$C$205,2,FALSE)*6,0)/6/24+$I$2),G205+(11/12/24)),"")</f>
        <v>43501.263888888876</v>
      </c>
      <c r="H206" s="38"/>
      <c r="I206" s="28"/>
      <c r="J206" s="326"/>
    </row>
    <row r="207" spans="1:12" s="16" customFormat="1" ht="15" customHeight="1" x14ac:dyDescent="0.2">
      <c r="A207" s="15"/>
      <c r="B207" s="39" t="s">
        <v>58</v>
      </c>
      <c r="C207" s="20">
        <v>2715560</v>
      </c>
      <c r="D207" s="17">
        <v>22000057</v>
      </c>
      <c r="E207" s="17">
        <v>1500</v>
      </c>
      <c r="F207" s="38"/>
      <c r="G207" s="18">
        <f>IFERROR(IF(ISERROR(SEARCH("dfgg",$B206)),IF(H207="",G206+ROUNDUP(VLOOKUP(D207,Feuil2!$B$2:$C$205,2,FALSE)*6,0)/6/24,G206+ROUNDUP(VLOOKUP(D207,Feuil2!$B$2:$C$205,2,FALSE)*6,0)/6/24+$I$2),G206+(11/12/24)),"")</f>
        <v>43501.36805555554</v>
      </c>
      <c r="H207" s="38"/>
      <c r="I207" s="28"/>
      <c r="J207" s="326">
        <v>43503</v>
      </c>
      <c r="L207" s="16" t="s">
        <v>51</v>
      </c>
    </row>
    <row r="208" spans="1:12" s="16" customFormat="1" ht="15" customHeight="1" x14ac:dyDescent="0.2">
      <c r="A208" s="15"/>
      <c r="B208" s="39" t="s">
        <v>58</v>
      </c>
      <c r="C208" s="20">
        <v>2715561</v>
      </c>
      <c r="D208" s="17">
        <v>22000057</v>
      </c>
      <c r="E208" s="17">
        <v>1500</v>
      </c>
      <c r="F208" s="38"/>
      <c r="G208" s="18">
        <v>43501.75</v>
      </c>
      <c r="H208" s="38"/>
      <c r="I208" s="28"/>
      <c r="J208" s="326">
        <v>43503</v>
      </c>
      <c r="L208" s="16" t="s">
        <v>51</v>
      </c>
    </row>
    <row r="209" spans="1:12" s="16" customFormat="1" ht="15" customHeight="1" x14ac:dyDescent="0.2">
      <c r="A209" s="15"/>
      <c r="B209" s="39" t="s">
        <v>58</v>
      </c>
      <c r="C209" s="20">
        <v>2715562</v>
      </c>
      <c r="D209" s="17">
        <v>22000057</v>
      </c>
      <c r="E209" s="17">
        <v>1500</v>
      </c>
      <c r="F209" s="38"/>
      <c r="G209" s="18">
        <f>IFERROR(IF(ISERROR(SEARCH("dfgg",$B208)),IF(H209="",G208+ROUNDUP(VLOOKUP(D209,Feuil2!$B$2:$C$205,2,FALSE)*6,0)/6/24,G208+ROUNDUP(VLOOKUP(D209,Feuil2!$B$2:$C$205,2,FALSE)*6,0)/6/24+$I$2),G208+(11/12/24)),"")</f>
        <v>43501.854166666664</v>
      </c>
      <c r="H209" s="38"/>
      <c r="I209" s="28"/>
      <c r="J209" s="326">
        <v>43503</v>
      </c>
      <c r="L209" s="16" t="s">
        <v>51</v>
      </c>
    </row>
    <row r="210" spans="1:12" s="16" customFormat="1" ht="15" customHeight="1" x14ac:dyDescent="0.2">
      <c r="A210" s="15"/>
      <c r="B210" s="39" t="s">
        <v>58</v>
      </c>
      <c r="C210" s="20">
        <v>2715563</v>
      </c>
      <c r="D210" s="17">
        <v>22000057</v>
      </c>
      <c r="E210" s="17">
        <v>1500</v>
      </c>
      <c r="F210" s="38"/>
      <c r="G210" s="18">
        <f>IFERROR(IF(ISERROR(SEARCH("dfgg",$B209)),IF(H210="",G209+ROUNDUP(VLOOKUP(D210,Feuil2!$B$2:$C$205,2,FALSE)*6,0)/6/24,G209+ROUNDUP(VLOOKUP(D210,Feuil2!$B$2:$C$205,2,FALSE)*6,0)/6/24+$I$2),G209+(11/12/24)),"")</f>
        <v>43501.958333333328</v>
      </c>
      <c r="H210" s="38"/>
      <c r="I210" s="28"/>
      <c r="J210" s="326">
        <v>43503</v>
      </c>
      <c r="L210" s="16" t="s">
        <v>51</v>
      </c>
    </row>
    <row r="211" spans="1:12" s="16" customFormat="1" x14ac:dyDescent="0.2">
      <c r="A211" s="15"/>
      <c r="B211" s="39" t="s">
        <v>55</v>
      </c>
      <c r="C211" s="20">
        <v>2715653</v>
      </c>
      <c r="D211" s="17">
        <v>22000473</v>
      </c>
      <c r="E211" s="17">
        <v>1400</v>
      </c>
      <c r="F211" s="38"/>
      <c r="G211" s="18">
        <f>IFERROR(IF(ISERROR(SEARCH("dfgg",$B210)),IF(H211="",G210+ROUNDUP(VLOOKUP(D211,Feuil2!$B$2:$C$205,2,FALSE)*6,0)/6/24,G210+ROUNDUP(VLOOKUP(D211,Feuil2!$B$2:$C$205,2,FALSE)*6,0)/6/24+$I$2),G210+(11/12/24)),"")</f>
        <v>43502.062499999993</v>
      </c>
      <c r="H211" s="38"/>
      <c r="I211" s="28"/>
      <c r="J211" s="326"/>
    </row>
    <row r="212" spans="1:12" s="16" customFormat="1" ht="31.5" customHeight="1" x14ac:dyDescent="0.2">
      <c r="A212" s="15"/>
      <c r="B212" s="864" t="s">
        <v>27</v>
      </c>
      <c r="C212" s="865"/>
      <c r="D212" s="865"/>
      <c r="E212" s="865"/>
      <c r="F212" s="866"/>
      <c r="G212" s="18"/>
      <c r="H212" s="19"/>
      <c r="I212" s="26">
        <f>IFERROR(E212*VLOOKUP(D212,#REF!,5,FALSE),0)</f>
        <v>0</v>
      </c>
      <c r="J212" s="400" t="str">
        <f>IF(ISNA(VLOOKUP(C212,[1]Sheet1!$B:$AS,43,FALSE)),"",VLOOKUP(C212,[1]Sheet1!$B:$AS,43,FALSE))</f>
        <v/>
      </c>
      <c r="K212" s="16" t="str">
        <f t="shared" ref="K212" si="28">IF(J212&lt;&gt;"",TEXT(J212,"jjjj"),"")</f>
        <v/>
      </c>
      <c r="L212" s="16" t="str">
        <f>IF(ISNA(VLOOKUP(C212,[1]Sheet1!$B:$AS,44,FALSE)),"",VLOOKUP(C212,[1]Sheet1!$B:$AS,44,FALSE))</f>
        <v/>
      </c>
    </row>
    <row r="213" spans="1:12" s="16" customFormat="1" x14ac:dyDescent="0.2">
      <c r="A213" s="15"/>
      <c r="B213" s="870" t="s">
        <v>7</v>
      </c>
      <c r="C213" s="871"/>
      <c r="D213" s="871"/>
      <c r="E213" s="871"/>
      <c r="F213" s="872"/>
      <c r="G213" s="18">
        <v>43502.208333333336</v>
      </c>
      <c r="H213" s="19"/>
      <c r="I213" s="26"/>
      <c r="J213" s="326" t="s">
        <v>79</v>
      </c>
      <c r="K213" s="16" t="s">
        <v>79</v>
      </c>
      <c r="L213" s="16" t="s">
        <v>79</v>
      </c>
    </row>
    <row r="214" spans="1:12" s="16" customFormat="1" x14ac:dyDescent="0.2">
      <c r="A214" s="15"/>
      <c r="B214" s="39" t="s">
        <v>60</v>
      </c>
      <c r="C214" s="20">
        <v>2699372</v>
      </c>
      <c r="D214" s="17">
        <v>22000475</v>
      </c>
      <c r="E214" s="17">
        <v>1000</v>
      </c>
      <c r="F214" s="38"/>
      <c r="G214" s="18">
        <f>IFERROR(IF(ISERROR(SEARCH("dfgg",$B213)),IF(H214="",G213+ROUNDUP(VLOOKUP(D214,Feuil2!$B$2:$C$205,2,FALSE)*6,0)/6/24,G213+ROUNDUP(VLOOKUP(D214,Feuil2!$B$2:$C$205,2,FALSE)*6,0)/6/24+$I$2),G213+(11/12/24)),"")</f>
        <v>43502.291666666672</v>
      </c>
      <c r="H214" s="38" t="s">
        <v>67</v>
      </c>
      <c r="I214" s="28"/>
      <c r="J214" s="326"/>
    </row>
    <row r="215" spans="1:12" s="16" customFormat="1" x14ac:dyDescent="0.2">
      <c r="A215" s="15"/>
      <c r="B215" s="39" t="s">
        <v>60</v>
      </c>
      <c r="C215" s="20">
        <v>2699373</v>
      </c>
      <c r="D215" s="17">
        <v>22000475</v>
      </c>
      <c r="E215" s="17">
        <v>1000</v>
      </c>
      <c r="F215" s="38"/>
      <c r="G215" s="18">
        <f>IFERROR(IF(ISERROR(SEARCH("dfgg",$B214)),IF(H215="",G214+ROUNDUP(VLOOKUP(D215,Feuil2!$B$2:$C$205,2,FALSE)*6,0)/6/24,G214+ROUNDUP(VLOOKUP(D215,Feuil2!$B$2:$C$205,2,FALSE)*6,0)/6/24+$I$2),G214+(11/12/24)),"")</f>
        <v>43502.375000000007</v>
      </c>
      <c r="H215" s="38" t="s">
        <v>67</v>
      </c>
      <c r="I215" s="28"/>
      <c r="J215" s="326"/>
    </row>
    <row r="216" spans="1:12" s="16" customFormat="1" x14ac:dyDescent="0.2">
      <c r="A216" s="15"/>
      <c r="B216" s="39" t="s">
        <v>60</v>
      </c>
      <c r="C216" s="20">
        <v>2699374</v>
      </c>
      <c r="D216" s="17">
        <v>22000475</v>
      </c>
      <c r="E216" s="17">
        <v>1000</v>
      </c>
      <c r="F216" s="38"/>
      <c r="G216" s="18">
        <f>IFERROR(IF(ISERROR(SEARCH("dfgg",$B215)),IF(H216="",G215+ROUNDUP(VLOOKUP(D216,Feuil2!$B$2:$C$205,2,FALSE)*6,0)/6/24,G215+ROUNDUP(VLOOKUP(D216,Feuil2!$B$2:$C$205,2,FALSE)*6,0)/6/24+$I$2),G215+(11/12/24)),"")</f>
        <v>43502.458333333343</v>
      </c>
      <c r="H216" s="38" t="s">
        <v>67</v>
      </c>
      <c r="I216" s="28"/>
      <c r="J216" s="326"/>
    </row>
    <row r="217" spans="1:12" s="16" customFormat="1" x14ac:dyDescent="0.2">
      <c r="A217" s="15"/>
      <c r="B217" s="39" t="s">
        <v>60</v>
      </c>
      <c r="C217" s="20">
        <v>2699378</v>
      </c>
      <c r="D217" s="17">
        <v>22000475</v>
      </c>
      <c r="E217" s="17">
        <v>1000</v>
      </c>
      <c r="F217" s="38"/>
      <c r="G217" s="18">
        <f>IFERROR(IF(ISERROR(SEARCH("dfgg",$B216)),IF(H217="",G216+ROUNDUP(VLOOKUP(D217,Feuil2!$B$2:$C$205,2,FALSE)*6,0)/6/24,G216+ROUNDUP(VLOOKUP(D217,Feuil2!$B$2:$C$205,2,FALSE)*6,0)/6/24+$I$2),G216+(11/12/24)),"")</f>
        <v>43502.541666666679</v>
      </c>
      <c r="H217" s="38" t="s">
        <v>67</v>
      </c>
      <c r="I217" s="28"/>
      <c r="J217" s="326"/>
    </row>
    <row r="218" spans="1:12" s="16" customFormat="1" x14ac:dyDescent="0.2">
      <c r="A218" s="15"/>
      <c r="B218" s="39" t="s">
        <v>60</v>
      </c>
      <c r="C218" s="20">
        <v>2699376</v>
      </c>
      <c r="D218" s="17">
        <v>22000475</v>
      </c>
      <c r="E218" s="17">
        <v>1050</v>
      </c>
      <c r="F218" s="38"/>
      <c r="G218" s="18">
        <f>IFERROR(IF(ISERROR(SEARCH("dfgg",$B217)),IF(H218="",G217+ROUNDUP(VLOOKUP(D218,Feuil2!$B$2:$C$205,2,FALSE)*6,0)/6/24,G217+ROUNDUP(VLOOKUP(D218,Feuil2!$B$2:$C$205,2,FALSE)*6,0)/6/24+$I$2),G217+(11/12/24)),"")</f>
        <v>43502.625000000015</v>
      </c>
      <c r="H218" s="38" t="s">
        <v>67</v>
      </c>
      <c r="I218" s="28"/>
      <c r="J218" s="326"/>
    </row>
    <row r="219" spans="1:12" s="16" customFormat="1" x14ac:dyDescent="0.2">
      <c r="A219" s="15"/>
      <c r="B219" s="39" t="s">
        <v>60</v>
      </c>
      <c r="C219" s="20">
        <v>2699377</v>
      </c>
      <c r="D219" s="17">
        <v>22000475</v>
      </c>
      <c r="E219" s="17">
        <v>1050</v>
      </c>
      <c r="F219" s="38"/>
      <c r="G219" s="18">
        <f>IFERROR(IF(ISERROR(SEARCH("dfgg",$B218)),IF(H219="",G218+ROUNDUP(VLOOKUP(D219,Feuil2!$B$2:$C$205,2,FALSE)*6,0)/6/24,G218+ROUNDUP(VLOOKUP(D219,Feuil2!$B$2:$C$205,2,FALSE)*6,0)/6/24+$I$2),G218+(11/12/24)),"")</f>
        <v>43502.70833333335</v>
      </c>
      <c r="H219" s="38" t="s">
        <v>67</v>
      </c>
      <c r="I219" s="28"/>
      <c r="J219" s="326"/>
    </row>
    <row r="220" spans="1:12" s="16" customFormat="1" x14ac:dyDescent="0.2">
      <c r="A220" s="15"/>
      <c r="B220" s="39" t="s">
        <v>60</v>
      </c>
      <c r="C220" s="20">
        <v>2699380</v>
      </c>
      <c r="D220" s="17">
        <v>22000475</v>
      </c>
      <c r="E220" s="17">
        <v>1050</v>
      </c>
      <c r="F220" s="88"/>
      <c r="G220" s="18">
        <f>IFERROR(IF(ISERROR(SEARCH("dfgg",$B219)),IF(H225="",G219+ROUNDUP(VLOOKUP(D220,Feuil2!$B$2:$C$205,2,FALSE)*6,0)/6/24,G219+ROUNDUP(VLOOKUP(D220,Feuil2!$B$2:$C$205,2,FALSE)*6,0)/6/24+$I$2),G219+(11/12/24)),"")</f>
        <v>43502.791666666686</v>
      </c>
      <c r="H220" s="88" t="s">
        <v>113</v>
      </c>
      <c r="I220" s="28"/>
      <c r="J220" s="326"/>
    </row>
    <row r="221" spans="1:12" s="16" customFormat="1" x14ac:dyDescent="0.2">
      <c r="A221" s="15"/>
      <c r="B221" s="39" t="s">
        <v>60</v>
      </c>
      <c r="C221" s="20">
        <v>2699381</v>
      </c>
      <c r="D221" s="17">
        <v>22000475</v>
      </c>
      <c r="E221" s="17">
        <v>1050</v>
      </c>
      <c r="F221" s="88"/>
      <c r="G221" s="18">
        <f>IFERROR(IF(ISERROR(SEARCH("dfgg",$B220)),IF(H226="",G220+ROUNDUP(VLOOKUP(D221,Feuil2!$B$2:$C$205,2,FALSE)*6,0)/6/24,G220+ROUNDUP(VLOOKUP(D221,Feuil2!$B$2:$C$205,2,FALSE)*6,0)/6/24+$I$2),G220+(11/12/24)),"")</f>
        <v>43502.875000000022</v>
      </c>
      <c r="H221" s="88" t="s">
        <v>114</v>
      </c>
      <c r="I221" s="28"/>
      <c r="J221" s="326"/>
    </row>
    <row r="222" spans="1:12" s="16" customFormat="1" x14ac:dyDescent="0.2">
      <c r="A222" s="15"/>
      <c r="B222" s="39" t="s">
        <v>60</v>
      </c>
      <c r="C222" s="20">
        <v>2699382</v>
      </c>
      <c r="D222" s="17">
        <v>22000475</v>
      </c>
      <c r="E222" s="17">
        <v>1050</v>
      </c>
      <c r="F222" s="88"/>
      <c r="G222" s="18">
        <f>IFERROR(IF(ISERROR(SEARCH("dfgg",$B221)),IF(H227="",G221+ROUNDUP(VLOOKUP(D222,Feuil2!$B$2:$C$205,2,FALSE)*6,0)/6/24,G221+ROUNDUP(VLOOKUP(D222,Feuil2!$B$2:$C$205,2,FALSE)*6,0)/6/24+$I$2),G221+(11/12/24)),"")</f>
        <v>43502.958333333358</v>
      </c>
      <c r="H222" s="88" t="s">
        <v>115</v>
      </c>
      <c r="I222" s="28"/>
      <c r="J222" s="326"/>
    </row>
    <row r="223" spans="1:12" s="16" customFormat="1" x14ac:dyDescent="0.2">
      <c r="A223" s="15"/>
      <c r="B223" s="39" t="s">
        <v>60</v>
      </c>
      <c r="C223" s="20">
        <v>2699383</v>
      </c>
      <c r="D223" s="17">
        <v>22000475</v>
      </c>
      <c r="E223" s="17">
        <v>1050</v>
      </c>
      <c r="F223" s="88"/>
      <c r="G223" s="18">
        <f>IFERROR(IF(ISERROR(SEARCH("dfgg",$B222)),IF(H228="",G222+ROUNDUP(VLOOKUP(D223,Feuil2!$B$2:$C$205,2,FALSE)*6,0)/6/24,G222+ROUNDUP(VLOOKUP(D223,Feuil2!$B$2:$C$205,2,FALSE)*6,0)/6/24+$I$2),G222+(11/12/24)),"")</f>
        <v>43503.041666666693</v>
      </c>
      <c r="H223" s="88" t="s">
        <v>116</v>
      </c>
      <c r="I223" s="28"/>
      <c r="J223" s="326"/>
    </row>
    <row r="224" spans="1:12" s="16" customFormat="1" x14ac:dyDescent="0.2">
      <c r="A224" s="15"/>
      <c r="B224" s="39" t="s">
        <v>60</v>
      </c>
      <c r="C224" s="20">
        <v>2699384</v>
      </c>
      <c r="D224" s="17">
        <v>22000475</v>
      </c>
      <c r="E224" s="17">
        <v>1100</v>
      </c>
      <c r="F224" s="88"/>
      <c r="G224" s="18">
        <f>IFERROR(IF(ISERROR(SEARCH("dfgg",$B223)),IF(H229="",G223+ROUNDUP(VLOOKUP(D224,Feuil2!$B$2:$C$205,2,FALSE)*6,0)/6/24,G223+ROUNDUP(VLOOKUP(D224,Feuil2!$B$2:$C$205,2,FALSE)*6,0)/6/24+$I$2),G223+(11/12/24)),"")</f>
        <v>43503.125000000029</v>
      </c>
      <c r="H224" s="88" t="s">
        <v>113</v>
      </c>
      <c r="I224" s="28"/>
      <c r="J224" s="326"/>
    </row>
    <row r="225" spans="1:12" s="16" customFormat="1" x14ac:dyDescent="0.2">
      <c r="A225" s="15"/>
      <c r="B225" s="39" t="s">
        <v>60</v>
      </c>
      <c r="C225" s="20">
        <v>2699385</v>
      </c>
      <c r="D225" s="17">
        <v>22000475</v>
      </c>
      <c r="E225" s="17">
        <v>1100</v>
      </c>
      <c r="F225" s="88"/>
      <c r="G225" s="18">
        <f>IFERROR(IF(ISERROR(SEARCH("dfgg",$B224)),IF(H230="",G224+ROUNDUP(VLOOKUP(D225,Feuil2!$B$2:$C$205,2,FALSE)*6,0)/6/24,G224+ROUNDUP(VLOOKUP(D225,Feuil2!$B$2:$C$205,2,FALSE)*6,0)/6/24+$I$2),G224+(11/12/24)),"")</f>
        <v>43503.208333333365</v>
      </c>
      <c r="H225" s="88" t="s">
        <v>117</v>
      </c>
      <c r="I225" s="28"/>
      <c r="J225" s="326"/>
    </row>
    <row r="226" spans="1:12" s="16" customFormat="1" x14ac:dyDescent="0.2">
      <c r="A226" s="15"/>
      <c r="B226" s="870" t="s">
        <v>7</v>
      </c>
      <c r="C226" s="871"/>
      <c r="D226" s="871"/>
      <c r="E226" s="871"/>
      <c r="F226" s="872"/>
      <c r="G226" s="18">
        <v>43503.333333333336</v>
      </c>
      <c r="H226" s="19"/>
      <c r="I226" s="26"/>
      <c r="J226" s="326" t="s">
        <v>79</v>
      </c>
      <c r="K226" s="16" t="s">
        <v>79</v>
      </c>
      <c r="L226" s="16" t="s">
        <v>79</v>
      </c>
    </row>
    <row r="227" spans="1:12" s="16" customFormat="1" ht="31.5" customHeight="1" x14ac:dyDescent="0.2">
      <c r="A227" s="15"/>
      <c r="B227" s="864" t="s">
        <v>28</v>
      </c>
      <c r="C227" s="865"/>
      <c r="D227" s="865"/>
      <c r="E227" s="865"/>
      <c r="F227" s="866"/>
      <c r="G227" s="18"/>
      <c r="H227" s="19"/>
      <c r="I227" s="26">
        <f>IFERROR(E227*VLOOKUP(D227,#REF!,5,FALSE),0)</f>
        <v>0</v>
      </c>
      <c r="J227" s="400" t="str">
        <f>IF(ISNA(VLOOKUP(C227,[1]Sheet1!$B:$AS,43,FALSE)),"",VLOOKUP(C227,[1]Sheet1!$B:$AS,43,FALSE))</f>
        <v/>
      </c>
      <c r="K227" s="16" t="str">
        <f t="shared" ref="K227" si="29">IF(J227&lt;&gt;"",TEXT(J227,"jjjj"),"")</f>
        <v/>
      </c>
      <c r="L227" s="16" t="str">
        <f>IF(ISNA(VLOOKUP(C227,[1]Sheet1!$B:$AS,44,FALSE)),"",VLOOKUP(C227,[1]Sheet1!$B:$AS,44,FALSE))</f>
        <v/>
      </c>
    </row>
    <row r="228" spans="1:12" s="16" customFormat="1" x14ac:dyDescent="0.2">
      <c r="A228" s="15"/>
      <c r="B228" s="39" t="s">
        <v>22</v>
      </c>
      <c r="C228" s="20">
        <v>2752000</v>
      </c>
      <c r="D228" s="17">
        <v>22000160</v>
      </c>
      <c r="E228" s="17">
        <v>1600</v>
      </c>
      <c r="F228" s="38"/>
      <c r="G228" s="18">
        <v>43503.416666666664</v>
      </c>
      <c r="H228" s="38" t="s">
        <v>31</v>
      </c>
      <c r="I228" s="28"/>
      <c r="J228" s="326">
        <v>43518</v>
      </c>
      <c r="L228" s="16" t="s">
        <v>52</v>
      </c>
    </row>
    <row r="229" spans="1:12" s="16" customFormat="1" x14ac:dyDescent="0.2">
      <c r="A229" s="15"/>
      <c r="B229" s="39" t="s">
        <v>22</v>
      </c>
      <c r="C229" s="20">
        <v>2752001</v>
      </c>
      <c r="D229" s="17">
        <v>22000160</v>
      </c>
      <c r="E229" s="17">
        <v>1600</v>
      </c>
      <c r="F229" s="38"/>
      <c r="G229" s="18">
        <f>IFERROR(IF(ISERROR(SEARCH("dfgg",$B228)),IF(H229="",G228+ROUNDUP(VLOOKUP(D229,Feuil2!$B$2:$C$205,2,FALSE)*6,0)/6/24,G228+ROUNDUP(VLOOKUP(D229,Feuil2!$B$2:$C$205,2,FALSE)*6,0)/6/24+$I$2),G228+(11/12/24)),"")</f>
        <v>43503.520833333328</v>
      </c>
      <c r="H229" s="38" t="s">
        <v>31</v>
      </c>
      <c r="I229" s="28"/>
      <c r="J229" s="326">
        <v>43518</v>
      </c>
      <c r="L229" s="16" t="s">
        <v>52</v>
      </c>
    </row>
    <row r="230" spans="1:12" s="16" customFormat="1" x14ac:dyDescent="0.2">
      <c r="A230" s="15"/>
      <c r="B230" s="39" t="s">
        <v>22</v>
      </c>
      <c r="C230" s="20">
        <v>2792701</v>
      </c>
      <c r="D230" s="17">
        <v>22000160</v>
      </c>
      <c r="E230" s="17">
        <v>1600</v>
      </c>
      <c r="F230" s="38"/>
      <c r="G230" s="18">
        <f>IFERROR(IF(ISERROR(SEARCH("dfgg",$B229)),IF(H230="",G229+ROUNDUP(VLOOKUP(D230,Feuil2!$B$2:$C$205,2,FALSE)*6,0)/6/24,G229+ROUNDUP(VLOOKUP(D230,Feuil2!$B$2:$C$205,2,FALSE)*6,0)/6/24+$I$2),G229+(11/12/24)),"")</f>
        <v>43503.624999999993</v>
      </c>
      <c r="H230" s="38" t="s">
        <v>31</v>
      </c>
      <c r="I230" s="28"/>
      <c r="J230" s="326">
        <v>43518</v>
      </c>
      <c r="L230" s="16" t="s">
        <v>52</v>
      </c>
    </row>
    <row r="231" spans="1:12" s="16" customFormat="1" x14ac:dyDescent="0.2">
      <c r="A231" s="15"/>
      <c r="B231" s="39" t="s">
        <v>22</v>
      </c>
      <c r="C231" s="20">
        <v>2792702</v>
      </c>
      <c r="D231" s="17">
        <v>22000160</v>
      </c>
      <c r="E231" s="17">
        <v>1600</v>
      </c>
      <c r="F231" s="38"/>
      <c r="G231" s="18">
        <f>IFERROR(IF(ISERROR(SEARCH("dfgg",$B230)),IF(H231="",G230+ROUNDUP(VLOOKUP(D231,Feuil2!$B$2:$C$205,2,FALSE)*6,0)/6/24,G230+ROUNDUP(VLOOKUP(D231,Feuil2!$B$2:$C$205,2,FALSE)*6,0)/6/24+$I$2),G230+(11/12/24)),"")</f>
        <v>43503.729166666657</v>
      </c>
      <c r="H231" s="38" t="s">
        <v>31</v>
      </c>
      <c r="I231" s="28"/>
      <c r="J231" s="326">
        <v>43518</v>
      </c>
      <c r="L231" s="16" t="s">
        <v>52</v>
      </c>
    </row>
    <row r="232" spans="1:12" s="16" customFormat="1" x14ac:dyDescent="0.2">
      <c r="A232" s="93"/>
      <c r="B232" s="39" t="s">
        <v>103</v>
      </c>
      <c r="C232" s="20">
        <v>2699355</v>
      </c>
      <c r="D232" s="17">
        <v>22000044</v>
      </c>
      <c r="E232" s="17">
        <v>1600</v>
      </c>
      <c r="F232" s="99"/>
      <c r="G232" s="18">
        <f>IFERROR(IF(ISERROR(SEARCH("dfgg",$B231)),IF(H232="",G231+ROUNDUP(VLOOKUP(D232,Feuil2!$B$2:$C$205,2,FALSE)*6,0)/6/24,G231+ROUNDUP(VLOOKUP(D232,Feuil2!$B$2:$C$205,2,FALSE)*6,0)/6/24+$I$2),G231+(11/12/24)),"")</f>
        <v>43503.895833333321</v>
      </c>
      <c r="H232" s="99" t="s">
        <v>112</v>
      </c>
      <c r="I232" s="28"/>
      <c r="J232" s="326"/>
    </row>
    <row r="233" spans="1:12" s="16" customFormat="1" x14ac:dyDescent="0.2">
      <c r="A233" s="93"/>
      <c r="B233" s="39" t="s">
        <v>20</v>
      </c>
      <c r="C233" s="20">
        <v>2792693</v>
      </c>
      <c r="D233" s="17">
        <v>22000137</v>
      </c>
      <c r="E233" s="17">
        <v>1600</v>
      </c>
      <c r="F233" s="99"/>
      <c r="G233" s="18">
        <f>IFERROR(IF(ISERROR(SEARCH("dfgg",$B232)),IF(H233="",G232+ROUNDUP(VLOOKUP(D233,Feuil2!$B$2:$C$205,2,FALSE)*6,0)/6/24,G232+ROUNDUP(VLOOKUP(D233,Feuil2!$B$2:$C$205,2,FALSE)*6,0)/6/24+$I$2),G232+(11/12/24)),"")</f>
        <v>43503.999999999985</v>
      </c>
      <c r="H233" s="99"/>
      <c r="I233" s="28"/>
      <c r="J233" s="326"/>
    </row>
    <row r="234" spans="1:12" s="16" customFormat="1" x14ac:dyDescent="0.2">
      <c r="A234" s="93"/>
      <c r="B234" s="100" t="s">
        <v>7</v>
      </c>
      <c r="C234" s="804"/>
      <c r="D234" s="101"/>
      <c r="E234" s="101"/>
      <c r="F234" s="102"/>
      <c r="G234" s="18">
        <v>43504.208333333336</v>
      </c>
      <c r="H234" s="99"/>
      <c r="I234" s="28"/>
      <c r="J234" s="326"/>
    </row>
    <row r="235" spans="1:12" s="16" customFormat="1" x14ac:dyDescent="0.2">
      <c r="A235" s="93"/>
      <c r="B235" s="39" t="s">
        <v>17</v>
      </c>
      <c r="C235" s="20">
        <v>2752020</v>
      </c>
      <c r="D235" s="17">
        <v>22000474</v>
      </c>
      <c r="E235" s="17">
        <v>1600</v>
      </c>
      <c r="F235" s="99"/>
      <c r="G235" s="18">
        <f>IFERROR(IF(ISERROR(SEARCH("dfgg",$B234)),IF(H241="",G234+ROUNDUP(VLOOKUP(D235,Feuil2!$B$2:$C$205,2,FALSE)*6,0)/6/24,G234+ROUNDUP(VLOOKUP(D235,Feuil2!$B$2:$C$205,2,FALSE)*6,0)/6/24+$I$2),G234+(11/12/24)),"")</f>
        <v>43504.319444444445</v>
      </c>
      <c r="H235" s="99"/>
      <c r="I235" s="28"/>
      <c r="J235" s="326"/>
    </row>
    <row r="236" spans="1:12" s="16" customFormat="1" x14ac:dyDescent="0.2">
      <c r="A236" s="93"/>
      <c r="B236" s="39" t="s">
        <v>17</v>
      </c>
      <c r="C236" s="20">
        <v>2792717</v>
      </c>
      <c r="D236" s="17">
        <v>22000474</v>
      </c>
      <c r="E236" s="17">
        <v>1600</v>
      </c>
      <c r="F236" s="99"/>
      <c r="G236" s="18">
        <f>IFERROR(IF(ISERROR(SEARCH("dfgg",$B235)),IF(H236="",G235+ROUNDUP(VLOOKUP(D236,Feuil2!$B$2:$C$205,2,FALSE)*6,0)/6/24,G235+ROUNDUP(VLOOKUP(D236,Feuil2!$B$2:$C$205,2,FALSE)*6,0)/6/24+$I$2),G235+(11/12/24)),"")</f>
        <v>43504.430555555555</v>
      </c>
      <c r="H236" s="99"/>
      <c r="I236" s="28"/>
      <c r="J236" s="326"/>
    </row>
    <row r="237" spans="1:12" s="16" customFormat="1" x14ac:dyDescent="0.2">
      <c r="A237" s="93"/>
      <c r="B237" s="39" t="s">
        <v>17</v>
      </c>
      <c r="C237" s="20">
        <v>2810140</v>
      </c>
      <c r="D237" s="17">
        <v>22000474</v>
      </c>
      <c r="E237" s="17">
        <v>1600</v>
      </c>
      <c r="F237" s="99"/>
      <c r="G237" s="18">
        <f>IFERROR(IF(ISERROR(SEARCH("dfgg",$B236)),IF(H237="",G236+ROUNDUP(VLOOKUP(D237,Feuil2!$B$2:$C$205,2,FALSE)*6,0)/6/24,G236+ROUNDUP(VLOOKUP(D237,Feuil2!$B$2:$C$205,2,FALSE)*6,0)/6/24+$I$2),G236+(11/12/24)),"")</f>
        <v>43504.541666666664</v>
      </c>
      <c r="H237" s="99"/>
      <c r="I237" s="28"/>
      <c r="J237" s="326"/>
    </row>
    <row r="238" spans="1:12" s="16" customFormat="1" x14ac:dyDescent="0.2">
      <c r="A238" s="93"/>
      <c r="B238" s="39" t="s">
        <v>104</v>
      </c>
      <c r="C238" s="20">
        <v>2649962</v>
      </c>
      <c r="D238" s="17">
        <v>22000080</v>
      </c>
      <c r="E238" s="17">
        <v>1600</v>
      </c>
      <c r="F238" s="99"/>
      <c r="G238" s="18">
        <f>IFERROR(IF(ISERROR(SEARCH("dfgg",$B237)),IF(H238="",G237+ROUNDUP(VLOOKUP(D238,Feuil2!$B$2:$C$205,2,FALSE)*6,0)/6/24,G237+ROUNDUP(VLOOKUP(D238,Feuil2!$B$2:$C$205,2,FALSE)*6,0)/6/24+$I$2),G237+(11/12/24)),"")</f>
        <v>43504.645833333328</v>
      </c>
      <c r="H238" s="99"/>
      <c r="I238" s="28"/>
      <c r="J238" s="326"/>
    </row>
    <row r="239" spans="1:12" s="16" customFormat="1" x14ac:dyDescent="0.2">
      <c r="A239" s="15"/>
      <c r="B239" s="39" t="s">
        <v>104</v>
      </c>
      <c r="C239" s="20">
        <v>2649963</v>
      </c>
      <c r="D239" s="17">
        <v>22000080</v>
      </c>
      <c r="E239" s="17">
        <v>1600</v>
      </c>
      <c r="F239" s="99"/>
      <c r="G239" s="18">
        <f>IFERROR(IF(ISERROR(SEARCH("dfgg",$B238)),IF(H239="",G238+ROUNDUP(VLOOKUP(D239,Feuil2!$B$2:$C$205,2,FALSE)*6,0)/6/24,G238+ROUNDUP(VLOOKUP(D239,Feuil2!$B$2:$C$205,2,FALSE)*6,0)/6/24+$I$2),G238+(11/12/24)),"")</f>
        <v>43504.749999999993</v>
      </c>
      <c r="H239" s="99"/>
      <c r="I239" s="28"/>
      <c r="J239" s="326"/>
    </row>
    <row r="240" spans="1:12" s="16" customFormat="1" x14ac:dyDescent="0.2">
      <c r="A240" s="15"/>
      <c r="B240" s="39" t="s">
        <v>104</v>
      </c>
      <c r="C240" s="20">
        <v>2649961</v>
      </c>
      <c r="D240" s="17">
        <v>22000080</v>
      </c>
      <c r="E240" s="17">
        <v>1600</v>
      </c>
      <c r="F240" s="99"/>
      <c r="G240" s="18">
        <f>IFERROR(IF(ISERROR(SEARCH("dfgg",$B239)),IF(H240="",G239+ROUNDUP(VLOOKUP(D240,Feuil2!$B$2:$C$205,2,FALSE)*6,0)/6/24,G239+ROUNDUP(VLOOKUP(D240,Feuil2!$B$2:$C$205,2,FALSE)*6,0)/6/24+$I$2),G239+(11/12/24)),"")</f>
        <v>43504.854166666657</v>
      </c>
      <c r="H240" s="99"/>
      <c r="I240" s="28"/>
      <c r="J240" s="326"/>
    </row>
    <row r="241" spans="1:14" s="16" customFormat="1" x14ac:dyDescent="0.2">
      <c r="A241" s="15"/>
      <c r="B241" s="870" t="s">
        <v>7</v>
      </c>
      <c r="C241" s="871"/>
      <c r="D241" s="871"/>
      <c r="E241" s="871"/>
      <c r="F241" s="872"/>
      <c r="G241" s="18">
        <f>G240+$J$2</f>
        <v>43504.854166666657</v>
      </c>
      <c r="H241" s="19"/>
      <c r="I241" s="26"/>
      <c r="J241" s="326" t="s">
        <v>79</v>
      </c>
      <c r="K241" s="16" t="s">
        <v>79</v>
      </c>
      <c r="L241" s="16" t="s">
        <v>79</v>
      </c>
    </row>
    <row r="242" spans="1:14" s="16" customFormat="1" x14ac:dyDescent="0.2">
      <c r="A242" s="15"/>
      <c r="B242" s="39" t="s">
        <v>102</v>
      </c>
      <c r="C242" s="20">
        <v>2649991</v>
      </c>
      <c r="D242" s="17">
        <v>22000089</v>
      </c>
      <c r="E242" s="17">
        <v>1500</v>
      </c>
      <c r="F242" s="38"/>
      <c r="G242" s="18">
        <f>IFERROR(IF(ISERROR(SEARCH("dfgg",$B241)),IF(H242="",G241+ROUNDUP(VLOOKUP(D242,Feuil2!$B$2:$C$205,2,FALSE)*6,0)/6/24,G241+ROUNDUP(VLOOKUP(D242,Feuil2!$B$2:$C$205,2,FALSE)*6,0)/6/24+$I$2),G241+(11/12/24)),"")</f>
        <v>43504.972222222212</v>
      </c>
      <c r="H242" s="38"/>
      <c r="I242" s="28"/>
      <c r="J242" s="326"/>
    </row>
    <row r="243" spans="1:14" s="16" customFormat="1" x14ac:dyDescent="0.2">
      <c r="A243" s="15"/>
      <c r="B243" s="39" t="s">
        <v>102</v>
      </c>
      <c r="C243" s="20">
        <v>2699359</v>
      </c>
      <c r="D243" s="17">
        <v>22000089</v>
      </c>
      <c r="E243" s="17">
        <v>1500</v>
      </c>
      <c r="F243" s="38"/>
      <c r="G243" s="18">
        <f>IFERROR(IF(ISERROR(SEARCH("dfgg",$B242)),IF(H243="",G242+ROUNDUP(VLOOKUP(D243,Feuil2!$B$2:$C$205,2,FALSE)*6,0)/6/24,G242+ROUNDUP(VLOOKUP(D243,Feuil2!$B$2:$C$205,2,FALSE)*6,0)/6/24+$I$2),G242+(11/12/24)),"")</f>
        <v>43505.090277777766</v>
      </c>
      <c r="H243" s="38"/>
      <c r="I243" s="28"/>
      <c r="J243" s="326"/>
    </row>
    <row r="244" spans="1:14" s="16" customFormat="1" ht="31.5" customHeight="1" x14ac:dyDescent="0.2">
      <c r="A244" s="15"/>
      <c r="B244" s="873" t="s">
        <v>61</v>
      </c>
      <c r="C244" s="874"/>
      <c r="D244" s="874"/>
      <c r="E244" s="874"/>
      <c r="F244" s="875"/>
      <c r="G244" s="18">
        <v>43505.541666666664</v>
      </c>
      <c r="H244" s="19"/>
      <c r="I244" s="26"/>
      <c r="J244" s="400" t="str">
        <f>IF(ISNA(VLOOKUP(C244,[1]Sheet1!$B:$AS,43,FALSE)),"",VLOOKUP(C244,[1]Sheet1!$B:$AS,43,FALSE))</f>
        <v/>
      </c>
      <c r="K244" s="16" t="str">
        <f t="shared" ref="K244" si="30">IF(J244&lt;&gt;"",TEXT(J244,"jjjj"),"")</f>
        <v/>
      </c>
      <c r="L244" s="16" t="str">
        <f>IF(ISNA(VLOOKUP(C244,[1]Sheet1!$B:$AS,44,FALSE)),"",VLOOKUP(C244,[1]Sheet1!$B:$AS,44,FALSE))</f>
        <v/>
      </c>
      <c r="N244" s="16" t="s">
        <v>68</v>
      </c>
    </row>
    <row r="245" spans="1:14" s="16" customFormat="1" ht="19.5" x14ac:dyDescent="0.2">
      <c r="A245" s="3"/>
      <c r="B245" s="98" t="s">
        <v>122</v>
      </c>
      <c r="D245" s="5"/>
      <c r="E245" s="5"/>
      <c r="F245" s="4"/>
      <c r="G245" s="4"/>
      <c r="H245" s="14"/>
      <c r="I245" s="27"/>
      <c r="J245" s="326"/>
    </row>
    <row r="246" spans="1:14" s="16" customFormat="1" ht="19.5" x14ac:dyDescent="0.2">
      <c r="A246" s="3"/>
      <c r="B246" s="98" t="s">
        <v>118</v>
      </c>
      <c r="D246" s="5"/>
      <c r="E246" s="5"/>
      <c r="F246" s="4"/>
      <c r="G246" s="4"/>
      <c r="H246" s="14"/>
      <c r="I246" s="27"/>
      <c r="J246" s="326"/>
    </row>
    <row r="247" spans="1:14" s="48" customFormat="1" ht="31.5" x14ac:dyDescent="0.2">
      <c r="A247" s="859" t="s">
        <v>123</v>
      </c>
      <c r="B247" s="860"/>
      <c r="C247" s="860"/>
      <c r="D247" s="860"/>
      <c r="E247" s="860"/>
      <c r="F247" s="860"/>
      <c r="G247" s="860"/>
      <c r="H247" s="860"/>
      <c r="I247" s="860"/>
      <c r="J247" s="401" t="s">
        <v>34</v>
      </c>
      <c r="K247" s="103"/>
      <c r="L247" s="104" t="s">
        <v>48</v>
      </c>
    </row>
    <row r="248" spans="1:14" s="16" customFormat="1" x14ac:dyDescent="0.2">
      <c r="A248" s="79"/>
      <c r="B248" s="864" t="s">
        <v>72</v>
      </c>
      <c r="C248" s="865"/>
      <c r="D248" s="865"/>
      <c r="E248" s="865"/>
      <c r="F248" s="866"/>
      <c r="G248" s="80">
        <v>43506.875</v>
      </c>
      <c r="H248" s="81"/>
      <c r="I248" s="82">
        <f>IFERROR(E248*VLOOKUP(D248,#REF!,5,FALSE),0)</f>
        <v>0</v>
      </c>
      <c r="J248" s="326"/>
    </row>
    <row r="249" spans="1:14" s="16" customFormat="1" ht="31.5" customHeight="1" x14ac:dyDescent="0.2">
      <c r="A249" s="15"/>
      <c r="B249" s="864" t="s">
        <v>25</v>
      </c>
      <c r="C249" s="865"/>
      <c r="D249" s="865"/>
      <c r="E249" s="865"/>
      <c r="F249" s="866"/>
      <c r="G249" s="18">
        <v>43507.020833333336</v>
      </c>
      <c r="H249" s="19"/>
      <c r="I249" s="26">
        <f>IFERROR(E249*VLOOKUP(D249,#REF!,5,FALSE),0)</f>
        <v>0</v>
      </c>
      <c r="J249" s="400" t="str">
        <f>IF(ISNA(VLOOKUP(C249,[1]Sheet1!$B:$AS,43,FALSE)),"",VLOOKUP(C249,[1]Sheet1!$B:$AS,43,FALSE))</f>
        <v/>
      </c>
      <c r="K249" s="16" t="str">
        <f t="shared" ref="K249" si="31">IF(J249&lt;&gt;"",TEXT(J249,"jjjj"),"")</f>
        <v/>
      </c>
      <c r="L249" s="16" t="str">
        <f>IF(ISNA(VLOOKUP(C249,[1]Sheet1!$B:$AS,44,FALSE)),"",VLOOKUP(C249,[1]Sheet1!$B:$AS,44,FALSE))</f>
        <v/>
      </c>
    </row>
    <row r="250" spans="1:14" s="16" customFormat="1" x14ac:dyDescent="0.2">
      <c r="A250" s="15"/>
      <c r="B250" s="94" t="s">
        <v>102</v>
      </c>
      <c r="C250" s="95">
        <v>2715600</v>
      </c>
      <c r="D250" s="96">
        <v>22000089</v>
      </c>
      <c r="E250" s="96">
        <v>1500</v>
      </c>
      <c r="F250" s="97"/>
      <c r="G250" s="18">
        <f>IFERROR(IF(ISERROR(SEARCH("dfgg",$B249)),IF(H250="",G249+ROUNDUP(VLOOKUP(D250,Feuil2!$B$2:$C$205,2,FALSE)*6,0)/6/24,G249+ROUNDUP(VLOOKUP(D250,Feuil2!$B$2:$C$205,2,FALSE)*6,0)/6/24+$I$2),G249+(11/12/24)),"")</f>
        <v>43507.138888888891</v>
      </c>
      <c r="H250" s="38"/>
      <c r="I250" s="28" t="s">
        <v>71</v>
      </c>
      <c r="J250" s="326"/>
    </row>
    <row r="251" spans="1:14" s="16" customFormat="1" x14ac:dyDescent="0.2">
      <c r="A251" s="15"/>
      <c r="B251" s="94" t="s">
        <v>102</v>
      </c>
      <c r="C251" s="95">
        <v>2956458</v>
      </c>
      <c r="D251" s="96">
        <v>22000089</v>
      </c>
      <c r="E251" s="96">
        <v>1500</v>
      </c>
      <c r="F251" s="97"/>
      <c r="G251" s="18">
        <f>IFERROR(IF(ISERROR(SEARCH("dfgg",$B250)),IF(H251="",G250+ROUNDUP(VLOOKUP(D251,Feuil2!$B$2:$C$205,2,FALSE)*6,0)/6/24,G250+ROUNDUP(VLOOKUP(D251,Feuil2!$B$2:$C$205,2,FALSE)*6,0)/6/24+$I$2),G250+(11/12/24)),"")</f>
        <v>43507.256944444445</v>
      </c>
      <c r="H251" s="88"/>
      <c r="I251" s="28" t="s">
        <v>71</v>
      </c>
      <c r="J251" s="326"/>
    </row>
    <row r="252" spans="1:14" s="16" customFormat="1" x14ac:dyDescent="0.2">
      <c r="A252" s="15"/>
      <c r="B252" s="94" t="s">
        <v>119</v>
      </c>
      <c r="C252" s="95">
        <v>2682566</v>
      </c>
      <c r="D252" s="96">
        <v>22000479</v>
      </c>
      <c r="E252" s="96">
        <v>600</v>
      </c>
      <c r="F252" s="97"/>
      <c r="G252" s="18">
        <f>IFERROR(IF(ISERROR(SEARCH("dfgg",$B251)),IF(H252="",G251+ROUNDUP(VLOOKUP(D252,Feuil2!$B$2:$C$205,2,FALSE)*6,0)/6/24,G251+ROUNDUP(VLOOKUP(D252,Feuil2!$B$2:$C$205,2,FALSE)*6,0)/6/24+$I$2),G251+(11/12/24)),"")</f>
        <v>43507.361111111109</v>
      </c>
      <c r="H252" s="88"/>
      <c r="I252" s="28" t="s">
        <v>71</v>
      </c>
      <c r="J252" s="326"/>
    </row>
    <row r="253" spans="1:14" s="16" customFormat="1" x14ac:dyDescent="0.2">
      <c r="A253" s="15"/>
      <c r="B253" s="94" t="s">
        <v>120</v>
      </c>
      <c r="C253" s="95">
        <v>2715603</v>
      </c>
      <c r="D253" s="96">
        <v>22000105</v>
      </c>
      <c r="E253" s="96">
        <v>1600</v>
      </c>
      <c r="F253" s="97"/>
      <c r="G253" s="18">
        <f>IFERROR(IF(ISERROR(SEARCH("dfgg",$B252)),IF(H253="",G252+ROUNDUP(VLOOKUP(D253,Feuil2!$B$2:$C$205,2,FALSE)*6,0)/6/24,G252+ROUNDUP(VLOOKUP(D253,Feuil2!$B$2:$C$205,2,FALSE)*6,0)/6/24+$I$2),G252+(11/12/24)),"")</f>
        <v>43507.465277777774</v>
      </c>
      <c r="H253" s="88" t="s">
        <v>31</v>
      </c>
      <c r="I253" s="28" t="s">
        <v>71</v>
      </c>
      <c r="J253" s="402">
        <v>43517</v>
      </c>
      <c r="K253" s="108" t="s">
        <v>81</v>
      </c>
      <c r="L253" s="108" t="s">
        <v>52</v>
      </c>
    </row>
    <row r="254" spans="1:14" s="16" customFormat="1" ht="31.5" x14ac:dyDescent="0.2">
      <c r="A254" s="15"/>
      <c r="B254" s="94" t="s">
        <v>120</v>
      </c>
      <c r="C254" s="95">
        <v>2792691</v>
      </c>
      <c r="D254" s="96">
        <v>22000105</v>
      </c>
      <c r="E254" s="96">
        <v>1600</v>
      </c>
      <c r="F254" s="97"/>
      <c r="G254" s="18">
        <f>IFERROR(IF(ISERROR(SEARCH("dfgg",$B253)),IF(H254="",G253+ROUNDUP(VLOOKUP(D254,Feuil2!$B$2:$C$205,2,FALSE)*6,0)/6/24,G253+ROUNDUP(VLOOKUP(D254,Feuil2!$B$2:$C$205,2,FALSE)*6,0)/6/24+$I$2),G253+(11/12/24)),"")</f>
        <v>43507.569444444438</v>
      </c>
      <c r="H254" s="88" t="s">
        <v>125</v>
      </c>
      <c r="I254" s="28" t="s">
        <v>71</v>
      </c>
      <c r="J254" s="402">
        <v>43517</v>
      </c>
      <c r="K254" s="108" t="s">
        <v>81</v>
      </c>
      <c r="L254" s="108" t="s">
        <v>52</v>
      </c>
    </row>
    <row r="255" spans="1:14" s="16" customFormat="1" x14ac:dyDescent="0.2">
      <c r="A255" s="15"/>
      <c r="B255" s="870" t="s">
        <v>7</v>
      </c>
      <c r="C255" s="871"/>
      <c r="D255" s="871"/>
      <c r="E255" s="871"/>
      <c r="F255" s="872"/>
      <c r="G255" s="18">
        <f>G254+$J$2</f>
        <v>43507.569444444438</v>
      </c>
      <c r="H255" s="19"/>
      <c r="I255" s="26" t="s">
        <v>71</v>
      </c>
      <c r="J255" s="326" t="s">
        <v>79</v>
      </c>
      <c r="K255" s="16" t="s">
        <v>79</v>
      </c>
      <c r="L255" s="16" t="s">
        <v>79</v>
      </c>
    </row>
    <row r="256" spans="1:14" s="16" customFormat="1" x14ac:dyDescent="0.2">
      <c r="A256" s="15"/>
      <c r="B256" s="94" t="s">
        <v>42</v>
      </c>
      <c r="C256" s="95">
        <v>2958363</v>
      </c>
      <c r="D256" s="96">
        <v>22000547</v>
      </c>
      <c r="E256" s="96">
        <v>1600</v>
      </c>
      <c r="F256" s="97"/>
      <c r="G256" s="18">
        <f>IFERROR(IF(ISERROR(SEARCH("dfgg",$B255)),IF(H256="",G255+ROUNDUP(VLOOKUP(D256,Feuil2!$B$2:$C$205,2,FALSE)*6,0)/6/24,G255+ROUNDUP(VLOOKUP(D256,Feuil2!$B$2:$C$205,2,FALSE)*6,0)/6/24+$I$2),G255+(11/12/24)),"")</f>
        <v>43507.673611111102</v>
      </c>
      <c r="H256" s="88"/>
      <c r="I256" s="28" t="s">
        <v>71</v>
      </c>
      <c r="J256" s="402">
        <v>43479</v>
      </c>
      <c r="K256" s="108" t="s">
        <v>81</v>
      </c>
      <c r="L256" s="108" t="s">
        <v>51</v>
      </c>
    </row>
    <row r="257" spans="1:12" s="16" customFormat="1" x14ac:dyDescent="0.2">
      <c r="A257" s="15"/>
      <c r="B257" s="94" t="s">
        <v>42</v>
      </c>
      <c r="C257" s="95">
        <v>2669560</v>
      </c>
      <c r="D257" s="96">
        <v>22000547</v>
      </c>
      <c r="E257" s="96">
        <v>1600</v>
      </c>
      <c r="F257" s="97"/>
      <c r="G257" s="18">
        <f>IFERROR(IF(ISERROR(SEARCH("dfgg",$B256)),IF(H257="",G256+ROUNDUP(VLOOKUP(D257,Feuil2!$B$2:$C$205,2,FALSE)*6,0)/6/24,G256+ROUNDUP(VLOOKUP(D257,Feuil2!$B$2:$C$205,2,FALSE)*6,0)/6/24+$I$2),G256+(11/12/24)),"")</f>
        <v>43507.777777777766</v>
      </c>
      <c r="H257" s="88"/>
      <c r="I257" s="28" t="s">
        <v>71</v>
      </c>
      <c r="J257" s="402">
        <v>43479</v>
      </c>
      <c r="K257" s="108" t="s">
        <v>81</v>
      </c>
      <c r="L257" s="108" t="s">
        <v>51</v>
      </c>
    </row>
    <row r="258" spans="1:12" s="16" customFormat="1" x14ac:dyDescent="0.2">
      <c r="A258" s="15"/>
      <c r="B258" s="94" t="s">
        <v>121</v>
      </c>
      <c r="C258" s="95">
        <v>2715644</v>
      </c>
      <c r="D258" s="96">
        <v>22000374</v>
      </c>
      <c r="E258" s="96">
        <v>1600</v>
      </c>
      <c r="F258" s="97"/>
      <c r="G258" s="18">
        <f>IFERROR(IF(ISERROR(SEARCH("dfgg",$B257)),IF(H258="",G257+ROUNDUP(VLOOKUP(D258,Feuil2!$B$2:$C$205,2,FALSE)*6,0)/6/24,G257+ROUNDUP(VLOOKUP(D258,Feuil2!$B$2:$C$205,2,FALSE)*6,0)/6/24+$I$2),G257+(11/12/24)),"")</f>
        <v>43507.881944444431</v>
      </c>
      <c r="H258" s="88" t="s">
        <v>31</v>
      </c>
      <c r="I258" s="28" t="s">
        <v>71</v>
      </c>
      <c r="J258" s="326">
        <v>43511</v>
      </c>
      <c r="L258" s="16" t="s">
        <v>52</v>
      </c>
    </row>
    <row r="259" spans="1:12" s="16" customFormat="1" ht="31.5" customHeight="1" x14ac:dyDescent="0.2">
      <c r="A259" s="15"/>
      <c r="B259" s="867" t="s">
        <v>26</v>
      </c>
      <c r="C259" s="868"/>
      <c r="D259" s="868"/>
      <c r="E259" s="868"/>
      <c r="F259" s="869"/>
      <c r="G259" s="18"/>
      <c r="H259" s="19"/>
      <c r="I259" s="26">
        <f>IFERROR(E259*VLOOKUP(D259,#REF!,5,FALSE),0)</f>
        <v>0</v>
      </c>
      <c r="J259" s="400" t="str">
        <f>IF(ISNA(VLOOKUP(C259,[1]Sheet1!$B:$AS,43,FALSE)),"",VLOOKUP(C259,[1]Sheet1!$B:$AS,43,FALSE))</f>
        <v/>
      </c>
      <c r="K259" s="16" t="str">
        <f t="shared" ref="K259" si="32">IF(J259&lt;&gt;"",TEXT(J259,"jjjj"),"")</f>
        <v/>
      </c>
      <c r="L259" s="16" t="str">
        <f>IF(ISNA(VLOOKUP(C259,[1]Sheet1!$B:$AS,44,FALSE)),"",VLOOKUP(C259,[1]Sheet1!$B:$AS,44,FALSE))</f>
        <v/>
      </c>
    </row>
    <row r="260" spans="1:12" s="16" customFormat="1" x14ac:dyDescent="0.2">
      <c r="A260" s="15"/>
      <c r="B260" s="94" t="s">
        <v>121</v>
      </c>
      <c r="C260" s="95">
        <v>2715646</v>
      </c>
      <c r="D260" s="96">
        <v>22000374</v>
      </c>
      <c r="E260" s="96">
        <v>1600</v>
      </c>
      <c r="F260" s="97"/>
      <c r="G260" s="18">
        <f>IFERROR(IF(ISERROR(SEARCH("dfgg",$B258)),IF(H260="",G258+ROUNDUP(VLOOKUP(D260,Feuil2!$B$2:$C$205,2,FALSE)*6,0)/6/24,G258+ROUNDUP(VLOOKUP(D260,Feuil2!$B$2:$C$205,2,FALSE)*6,0)/6/24+$I$2),G258+(11/12/24)),"")</f>
        <v>43507.986111111095</v>
      </c>
      <c r="H260" s="88" t="s">
        <v>31</v>
      </c>
      <c r="I260" s="28" t="s">
        <v>71</v>
      </c>
      <c r="J260" s="326">
        <v>43511</v>
      </c>
      <c r="L260" s="16" t="s">
        <v>52</v>
      </c>
    </row>
    <row r="261" spans="1:12" s="16" customFormat="1" x14ac:dyDescent="0.2">
      <c r="A261" s="15"/>
      <c r="B261" s="94" t="s">
        <v>121</v>
      </c>
      <c r="C261" s="95">
        <v>2810136</v>
      </c>
      <c r="D261" s="96">
        <v>22000374</v>
      </c>
      <c r="E261" s="96">
        <v>1600</v>
      </c>
      <c r="F261" s="97"/>
      <c r="G261" s="18">
        <f>IFERROR(IF(ISERROR(SEARCH("dfgg",$B260)),IF(H261="",G260+ROUNDUP(VLOOKUP(D261,Feuil2!$B$2:$C$205,2,FALSE)*6,0)/6/24,G260+ROUNDUP(VLOOKUP(D261,Feuil2!$B$2:$C$205,2,FALSE)*6,0)/6/24+$I$2),G260+(11/12/24)),"")</f>
        <v>43508.090277777759</v>
      </c>
      <c r="H261" s="88" t="s">
        <v>31</v>
      </c>
      <c r="I261" s="28" t="s">
        <v>71</v>
      </c>
      <c r="J261" s="326">
        <v>43519</v>
      </c>
      <c r="L261" s="16" t="s">
        <v>52</v>
      </c>
    </row>
    <row r="262" spans="1:12" s="16" customFormat="1" x14ac:dyDescent="0.2">
      <c r="A262" s="15"/>
      <c r="B262" s="94" t="s">
        <v>121</v>
      </c>
      <c r="C262" s="95">
        <v>2913306</v>
      </c>
      <c r="D262" s="96">
        <v>22000374</v>
      </c>
      <c r="E262" s="96">
        <v>1600</v>
      </c>
      <c r="F262" s="97"/>
      <c r="G262" s="18">
        <f>IFERROR(IF(ISERROR(SEARCH("dfgg",$B261)),IF(H262="",G261+ROUNDUP(VLOOKUP(D262,Feuil2!$B$2:$C$205,2,FALSE)*6,0)/6/24,G261+ROUNDUP(VLOOKUP(D262,Feuil2!$B$2:$C$205,2,FALSE)*6,0)/6/24+$I$2),G261+(11/12/24)),"")</f>
        <v>43508.194444444423</v>
      </c>
      <c r="H262" s="88" t="s">
        <v>31</v>
      </c>
      <c r="I262" s="28" t="s">
        <v>71</v>
      </c>
      <c r="J262" s="326">
        <v>43519</v>
      </c>
      <c r="L262" s="16" t="s">
        <v>52</v>
      </c>
    </row>
    <row r="263" spans="1:12" s="16" customFormat="1" x14ac:dyDescent="0.2">
      <c r="A263" s="15"/>
      <c r="B263" s="94" t="s">
        <v>40</v>
      </c>
      <c r="C263" s="95">
        <v>2751984</v>
      </c>
      <c r="D263" s="96">
        <v>22000142</v>
      </c>
      <c r="E263" s="96">
        <v>1600</v>
      </c>
      <c r="F263" s="97"/>
      <c r="G263" s="18">
        <f>IFERROR(IF(ISERROR(SEARCH("dfgg",$B262)),IF(H263="",G262+ROUNDUP(VLOOKUP(D263,Feuil2!$B$2:$C$205,2,FALSE)*6,0)/6/24,G262+ROUNDUP(VLOOKUP(D263,Feuil2!$B$2:$C$205,2,FALSE)*6,0)/6/24+$I$2),G262+(11/12/24)),"")</f>
        <v>43508.312499999978</v>
      </c>
      <c r="H263" s="88" t="s">
        <v>31</v>
      </c>
      <c r="I263" s="28" t="s">
        <v>71</v>
      </c>
      <c r="J263" s="402">
        <v>43514</v>
      </c>
      <c r="K263" s="108" t="s">
        <v>81</v>
      </c>
      <c r="L263" s="108" t="s">
        <v>52</v>
      </c>
    </row>
    <row r="264" spans="1:12" s="16" customFormat="1" x14ac:dyDescent="0.2">
      <c r="A264" s="15"/>
      <c r="B264" s="94" t="s">
        <v>40</v>
      </c>
      <c r="C264" s="95">
        <v>2699360</v>
      </c>
      <c r="D264" s="96">
        <v>22000142</v>
      </c>
      <c r="E264" s="96">
        <v>1600</v>
      </c>
      <c r="F264" s="97"/>
      <c r="G264" s="18">
        <f>IFERROR(IF(ISERROR(SEARCH("dfgg",$B263)),IF(H264="",G263+ROUNDUP(VLOOKUP(D264,Feuil2!$B$2:$C$205,2,FALSE)*6,0)/6/24,G263+ROUNDUP(VLOOKUP(D264,Feuil2!$B$2:$C$205,2,FALSE)*6,0)/6/24+$I$2),G263+(11/12/24)),"")</f>
        <v>43508.430555555533</v>
      </c>
      <c r="H264" s="88" t="s">
        <v>31</v>
      </c>
      <c r="I264" s="28" t="s">
        <v>71</v>
      </c>
      <c r="J264" s="326">
        <v>43518</v>
      </c>
      <c r="L264" s="16" t="s">
        <v>52</v>
      </c>
    </row>
    <row r="265" spans="1:12" s="16" customFormat="1" x14ac:dyDescent="0.2">
      <c r="A265" s="15"/>
      <c r="B265" s="94" t="s">
        <v>40</v>
      </c>
      <c r="C265" s="95">
        <v>2715617</v>
      </c>
      <c r="D265" s="96">
        <v>22000142</v>
      </c>
      <c r="E265" s="96">
        <v>1600</v>
      </c>
      <c r="F265" s="97"/>
      <c r="G265" s="18">
        <f>IFERROR(IF(ISERROR(SEARCH("dfgg",$B264)),IF(H265="",G264+ROUNDUP(VLOOKUP(D265,Feuil2!$B$2:$C$205,2,FALSE)*6,0)/6/24,G264+ROUNDUP(VLOOKUP(D265,Feuil2!$B$2:$C$205,2,FALSE)*6,0)/6/24+$I$2),G264+(11/12/24)),"")</f>
        <v>43508.548611111088</v>
      </c>
      <c r="H265" s="88" t="s">
        <v>31</v>
      </c>
      <c r="I265" s="28" t="s">
        <v>71</v>
      </c>
      <c r="J265" s="326">
        <v>43528</v>
      </c>
      <c r="L265" s="16" t="s">
        <v>52</v>
      </c>
    </row>
    <row r="266" spans="1:12" s="16" customFormat="1" x14ac:dyDescent="0.2">
      <c r="A266" s="15"/>
      <c r="B266" s="94" t="s">
        <v>40</v>
      </c>
      <c r="C266" s="95">
        <v>2891617</v>
      </c>
      <c r="D266" s="96">
        <v>22000142</v>
      </c>
      <c r="E266" s="96">
        <v>1600</v>
      </c>
      <c r="F266" s="97"/>
      <c r="G266" s="18">
        <f>IFERROR(IF(ISERROR(SEARCH("dfgg",$B265)),IF(H266="",G265+ROUNDUP(VLOOKUP(D266,Feuil2!$B$2:$C$205,2,FALSE)*6,0)/6/24,G265+ROUNDUP(VLOOKUP(D266,Feuil2!$B$2:$C$205,2,FALSE)*6,0)/6/24+$I$2),G265+(11/12/24)),"")</f>
        <v>43508.666666666642</v>
      </c>
      <c r="H266" s="88" t="s">
        <v>31</v>
      </c>
      <c r="I266" s="28" t="s">
        <v>71</v>
      </c>
      <c r="J266" s="326">
        <v>43528</v>
      </c>
      <c r="L266" s="16" t="s">
        <v>52</v>
      </c>
    </row>
    <row r="267" spans="1:12" s="16" customFormat="1" x14ac:dyDescent="0.2">
      <c r="A267" s="15"/>
      <c r="B267" s="94" t="s">
        <v>22</v>
      </c>
      <c r="C267" s="95">
        <v>2752002</v>
      </c>
      <c r="D267" s="96">
        <v>22000160</v>
      </c>
      <c r="E267" s="96">
        <v>1600</v>
      </c>
      <c r="F267" s="97"/>
      <c r="G267" s="18">
        <f>IFERROR(IF(ISERROR(SEARCH("dfgg",$B266)),IF(H267="",G266+ROUNDUP(VLOOKUP(D267,Feuil2!$B$2:$C$205,2,FALSE)*6,0)/6/24,G266+ROUNDUP(VLOOKUP(D267,Feuil2!$B$2:$C$205,2,FALSE)*6,0)/6/24+$I$2),G266+(11/12/24)),"")</f>
        <v>43508.770833333307</v>
      </c>
      <c r="H267" s="88" t="s">
        <v>31</v>
      </c>
      <c r="I267" s="28" t="s">
        <v>71</v>
      </c>
      <c r="J267" s="326">
        <v>43521</v>
      </c>
      <c r="L267" s="16" t="s">
        <v>52</v>
      </c>
    </row>
    <row r="268" spans="1:12" s="16" customFormat="1" x14ac:dyDescent="0.2">
      <c r="A268" s="15"/>
      <c r="B268" s="94" t="s">
        <v>22</v>
      </c>
      <c r="C268" s="95">
        <v>2752003</v>
      </c>
      <c r="D268" s="96">
        <v>22000160</v>
      </c>
      <c r="E268" s="96">
        <v>1600</v>
      </c>
      <c r="F268" s="97"/>
      <c r="G268" s="18">
        <f>IFERROR(IF(ISERROR(SEARCH("dfgg",$B267)),IF(H268="",G267+ROUNDUP(VLOOKUP(D268,Feuil2!$B$2:$C$205,2,FALSE)*6,0)/6/24,G267+ROUNDUP(VLOOKUP(D268,Feuil2!$B$2:$C$205,2,FALSE)*6,0)/6/24+$I$2),G267+(11/12/24)),"")</f>
        <v>43508.874999999971</v>
      </c>
      <c r="H268" s="88" t="s">
        <v>31</v>
      </c>
      <c r="I268" s="28" t="s">
        <v>71</v>
      </c>
      <c r="J268" s="326">
        <v>43528</v>
      </c>
      <c r="L268" s="16" t="s">
        <v>52</v>
      </c>
    </row>
    <row r="269" spans="1:12" s="16" customFormat="1" ht="31.5" customHeight="1" x14ac:dyDescent="0.2">
      <c r="A269" s="15"/>
      <c r="B269" s="867" t="s">
        <v>27</v>
      </c>
      <c r="C269" s="868"/>
      <c r="D269" s="868"/>
      <c r="E269" s="868"/>
      <c r="F269" s="869"/>
      <c r="G269" s="18"/>
      <c r="H269" s="19"/>
      <c r="I269" s="26">
        <f>IFERROR(E269*VLOOKUP(D269,#REF!,5,FALSE),0)</f>
        <v>0</v>
      </c>
      <c r="J269" s="400" t="str">
        <f>IF(ISNA(VLOOKUP(C269,[1]Sheet1!$B:$AS,43,FALSE)),"",VLOOKUP(C269,[1]Sheet1!$B:$AS,43,FALSE))</f>
        <v/>
      </c>
      <c r="K269" s="16" t="str">
        <f t="shared" ref="K269" si="33">IF(J269&lt;&gt;"",TEXT(J269,"jjjj"),"")</f>
        <v/>
      </c>
      <c r="L269" s="16" t="str">
        <f>IF(ISNA(VLOOKUP(C269,[1]Sheet1!$B:$AS,44,FALSE)),"",VLOOKUP(C269,[1]Sheet1!$B:$AS,44,FALSE))</f>
        <v/>
      </c>
    </row>
    <row r="270" spans="1:12" s="16" customFormat="1" x14ac:dyDescent="0.2">
      <c r="A270" s="15"/>
      <c r="B270" s="39" t="s">
        <v>21</v>
      </c>
      <c r="C270" s="20">
        <v>2891614</v>
      </c>
      <c r="D270" s="17">
        <v>22000084</v>
      </c>
      <c r="E270" s="17">
        <v>1600</v>
      </c>
      <c r="F270" s="88"/>
      <c r="G270" s="18">
        <v>43509.229166666664</v>
      </c>
      <c r="H270" s="88" t="s">
        <v>31</v>
      </c>
      <c r="I270" s="28" t="s">
        <v>71</v>
      </c>
      <c r="J270" s="326">
        <v>43521</v>
      </c>
      <c r="L270" s="16" t="s">
        <v>52</v>
      </c>
    </row>
    <row r="271" spans="1:12" s="16" customFormat="1" x14ac:dyDescent="0.2">
      <c r="A271" s="15"/>
      <c r="B271" s="39" t="s">
        <v>44</v>
      </c>
      <c r="C271" s="20">
        <v>2650224</v>
      </c>
      <c r="D271" s="17">
        <v>22000552</v>
      </c>
      <c r="E271" s="17">
        <v>1600</v>
      </c>
      <c r="F271" s="88"/>
      <c r="G271" s="18">
        <f>IFERROR(IF(ISERROR(SEARCH("dfgg",$B270)),IF(H271="",G270+ROUNDUP(VLOOKUP(D271,Feuil2!$B$2:$C$205,2,FALSE)*6,0)/6/24,G270+ROUNDUP(VLOOKUP(D271,Feuil2!$B$2:$C$205,2,FALSE)*6,0)/6/24+$I$2),G270+(11/12/24)),"")</f>
        <v>43509.333333333328</v>
      </c>
      <c r="H271" s="88"/>
      <c r="I271" s="28" t="s">
        <v>71</v>
      </c>
      <c r="J271" s="326"/>
    </row>
    <row r="272" spans="1:12" s="16" customFormat="1" x14ac:dyDescent="0.2">
      <c r="A272" s="15"/>
      <c r="B272" s="39" t="s">
        <v>44</v>
      </c>
      <c r="C272" s="20">
        <v>2650225</v>
      </c>
      <c r="D272" s="17">
        <v>22000552</v>
      </c>
      <c r="E272" s="17">
        <v>1600</v>
      </c>
      <c r="F272" s="88"/>
      <c r="G272" s="18">
        <f>IFERROR(IF(ISERROR(SEARCH("dfgg",$B271)),IF(H272="",G271+ROUNDUP(VLOOKUP(D272,Feuil2!$B$2:$C$205,2,FALSE)*6,0)/6/24,G271+ROUNDUP(VLOOKUP(D272,Feuil2!$B$2:$C$205,2,FALSE)*6,0)/6/24+$I$2),G271+(11/12/24)),"")</f>
        <v>43509.437499999993</v>
      </c>
      <c r="H272" s="88"/>
      <c r="I272" s="28" t="s">
        <v>71</v>
      </c>
      <c r="J272" s="326"/>
    </row>
    <row r="273" spans="1:12" s="16" customFormat="1" x14ac:dyDescent="0.2">
      <c r="A273" s="15"/>
      <c r="B273" s="39" t="s">
        <v>44</v>
      </c>
      <c r="C273" s="20">
        <v>2699398</v>
      </c>
      <c r="D273" s="17">
        <v>22000552</v>
      </c>
      <c r="E273" s="17">
        <v>1600</v>
      </c>
      <c r="F273" s="88"/>
      <c r="G273" s="18">
        <f>IFERROR(IF(ISERROR(SEARCH("dfgg",$B272)),IF(H273="",G272+ROUNDUP(VLOOKUP(D273,Feuil2!$B$2:$C$205,2,FALSE)*6,0)/6/24,G272+ROUNDUP(VLOOKUP(D273,Feuil2!$B$2:$C$205,2,FALSE)*6,0)/6/24+$I$2),G272+(11/12/24)),"")</f>
        <v>43509.541666666657</v>
      </c>
      <c r="H273" s="88"/>
      <c r="I273" s="28" t="s">
        <v>71</v>
      </c>
      <c r="J273" s="326"/>
    </row>
    <row r="274" spans="1:12" s="16" customFormat="1" x14ac:dyDescent="0.2">
      <c r="A274" s="15"/>
      <c r="B274" s="39" t="s">
        <v>44</v>
      </c>
      <c r="C274" s="20">
        <v>2699399</v>
      </c>
      <c r="D274" s="17">
        <v>22000552</v>
      </c>
      <c r="E274" s="17">
        <v>1600</v>
      </c>
      <c r="F274" s="88"/>
      <c r="G274" s="18">
        <f>IFERROR(IF(ISERROR(SEARCH("dfgg",$B273)),IF(H274="",G273+ROUNDUP(VLOOKUP(D274,Feuil2!$B$2:$C$205,2,FALSE)*6,0)/6/24,G273+ROUNDUP(VLOOKUP(D274,Feuil2!$B$2:$C$205,2,FALSE)*6,0)/6/24+$I$2),G273+(11/12/24)),"")</f>
        <v>43509.645833333321</v>
      </c>
      <c r="H274" s="88"/>
      <c r="I274" s="28" t="s">
        <v>71</v>
      </c>
      <c r="J274" s="326"/>
    </row>
    <row r="275" spans="1:12" s="16" customFormat="1" x14ac:dyDescent="0.2">
      <c r="A275" s="15"/>
      <c r="B275" s="118" t="s">
        <v>12</v>
      </c>
      <c r="C275" s="118"/>
      <c r="D275" s="118"/>
      <c r="E275" s="118"/>
      <c r="F275" s="118"/>
      <c r="G275" s="18">
        <v>43509.666666666664</v>
      </c>
      <c r="H275" s="88"/>
      <c r="I275" s="28"/>
      <c r="J275" s="326"/>
    </row>
    <row r="276" spans="1:12" s="16" customFormat="1" x14ac:dyDescent="0.2">
      <c r="A276" s="15"/>
      <c r="B276" s="39" t="s">
        <v>42</v>
      </c>
      <c r="C276" s="20">
        <v>2699391</v>
      </c>
      <c r="D276" s="17">
        <v>22000547</v>
      </c>
      <c r="E276" s="17">
        <v>1600</v>
      </c>
      <c r="F276" s="88"/>
      <c r="G276" s="18">
        <f>IFERROR(IF(ISERROR(SEARCH("dfgg",$B275)),IF(H276="",G275+ROUNDUP(VLOOKUP(D276,Feuil2!$B$2:$C$205,2,FALSE)*6,0)/6/24,G275+ROUNDUP(VLOOKUP(D276,Feuil2!$B$2:$C$205,2,FALSE)*6,0)/6/24+$I$2),G275+(11/12/24)),"")</f>
        <v>43509.770833333328</v>
      </c>
      <c r="H276" s="88"/>
      <c r="I276" s="28" t="s">
        <v>71</v>
      </c>
      <c r="J276" s="326"/>
    </row>
    <row r="277" spans="1:12" s="16" customFormat="1" x14ac:dyDescent="0.2">
      <c r="A277" s="15"/>
      <c r="B277" s="39" t="s">
        <v>42</v>
      </c>
      <c r="C277" s="20">
        <v>2699393</v>
      </c>
      <c r="D277" s="17">
        <v>22000547</v>
      </c>
      <c r="E277" s="17">
        <v>1600</v>
      </c>
      <c r="F277" s="88"/>
      <c r="G277" s="18">
        <f>IFERROR(IF(ISERROR(SEARCH("dfgg",$B276)),IF(H277="",G276+ROUNDUP(VLOOKUP(D277,Feuil2!$B$2:$C$205,2,FALSE)*6,0)/6/24,G276+ROUNDUP(VLOOKUP(D277,Feuil2!$B$2:$C$205,2,FALSE)*6,0)/6/24+$I$2),G276+(11/12/24)),"")</f>
        <v>43509.874999999993</v>
      </c>
      <c r="H277" s="88"/>
      <c r="I277" s="28" t="s">
        <v>71</v>
      </c>
      <c r="J277" s="326"/>
    </row>
    <row r="278" spans="1:12" s="16" customFormat="1" x14ac:dyDescent="0.2">
      <c r="A278" s="15"/>
      <c r="B278" s="39" t="s">
        <v>42</v>
      </c>
      <c r="C278" s="20">
        <v>2752083</v>
      </c>
      <c r="D278" s="17">
        <v>22000547</v>
      </c>
      <c r="E278" s="17">
        <v>1600</v>
      </c>
      <c r="F278" s="88"/>
      <c r="G278" s="18">
        <f>IFERROR(IF(ISERROR(SEARCH("dfgg",$B277)),IF(H278="",G277+ROUNDUP(VLOOKUP(D278,Feuil2!$B$2:$C$205,2,FALSE)*6,0)/6/24,G277+ROUNDUP(VLOOKUP(D278,Feuil2!$B$2:$C$205,2,FALSE)*6,0)/6/24+$I$2),G277+(11/12/24)),"")</f>
        <v>43509.979166666657</v>
      </c>
      <c r="H278" s="88"/>
      <c r="I278" s="28" t="s">
        <v>71</v>
      </c>
      <c r="J278" s="326"/>
    </row>
    <row r="279" spans="1:12" s="16" customFormat="1" ht="31.5" customHeight="1" x14ac:dyDescent="0.2">
      <c r="A279" s="15"/>
      <c r="B279" s="112"/>
      <c r="C279" s="805" t="s">
        <v>28</v>
      </c>
      <c r="D279" s="117"/>
      <c r="E279" s="117"/>
      <c r="F279" s="117"/>
      <c r="G279" s="18"/>
      <c r="H279" s="19"/>
      <c r="I279" s="26">
        <f>IFERROR(E279*VLOOKUP(D279,#REF!,5,FALSE),0)</f>
        <v>0</v>
      </c>
      <c r="J279" s="400" t="str">
        <f>IF(ISNA(VLOOKUP(C279,[1]Sheet1!$B:$AS,43,FALSE)),"",VLOOKUP(C279,[1]Sheet1!$B:$AS,43,FALSE))</f>
        <v/>
      </c>
      <c r="K279" s="16" t="str">
        <f t="shared" ref="K279" si="34">IF(J279&lt;&gt;"",TEXT(J279,"jjjj"),"")</f>
        <v/>
      </c>
      <c r="L279" s="16" t="str">
        <f>IF(ISNA(VLOOKUP(C279,[1]Sheet1!$B:$AS,44,FALSE)),"",VLOOKUP(C279,[1]Sheet1!$B:$AS,44,FALSE))</f>
        <v/>
      </c>
    </row>
    <row r="280" spans="1:12" s="16" customFormat="1" x14ac:dyDescent="0.2">
      <c r="A280" s="15"/>
      <c r="B280" s="39" t="s">
        <v>42</v>
      </c>
      <c r="C280" s="20">
        <v>2752084</v>
      </c>
      <c r="D280" s="17">
        <v>22000547</v>
      </c>
      <c r="E280" s="17">
        <v>1600</v>
      </c>
      <c r="F280" s="88"/>
      <c r="G280" s="18">
        <f>IFERROR(IF(ISERROR(SEARCH("dfgg",$B278)),IF(H280="",G278+ROUNDUP(VLOOKUP(D280,Feuil2!$B$2:$C$205,2,FALSE)*6,0)/6/24,G278+ROUNDUP(VLOOKUP(D280,Feuil2!$B$2:$C$205,2,FALSE)*6,0)/6/24+$I$2),G278+(11/12/24)),"")</f>
        <v>43510.083333333321</v>
      </c>
      <c r="H280" s="88"/>
      <c r="I280" s="28" t="s">
        <v>71</v>
      </c>
      <c r="J280" s="326"/>
    </row>
    <row r="281" spans="1:12" s="16" customFormat="1" x14ac:dyDescent="0.2">
      <c r="A281" s="15"/>
      <c r="B281" s="39" t="s">
        <v>42</v>
      </c>
      <c r="C281" s="20">
        <v>2860940</v>
      </c>
      <c r="D281" s="17">
        <v>22000547</v>
      </c>
      <c r="E281" s="17">
        <v>1600</v>
      </c>
      <c r="F281" s="88"/>
      <c r="G281" s="18">
        <f>IFERROR(IF(ISERROR(SEARCH("dfgg",$B280)),IF(H281="",G280+ROUNDUP(VLOOKUP(D281,Feuil2!$B$2:$C$205,2,FALSE)*6,0)/6/24,G280+ROUNDUP(VLOOKUP(D281,Feuil2!$B$2:$C$205,2,FALSE)*6,0)/6/24+$I$2),G280+(11/12/24)),"")</f>
        <v>43510.187499999985</v>
      </c>
      <c r="H281" s="88"/>
      <c r="I281" s="28" t="s">
        <v>71</v>
      </c>
      <c r="J281" s="326"/>
    </row>
    <row r="282" spans="1:12" s="16" customFormat="1" x14ac:dyDescent="0.2">
      <c r="A282" s="15"/>
      <c r="B282" s="118" t="s">
        <v>7</v>
      </c>
      <c r="C282" s="118"/>
      <c r="D282" s="118"/>
      <c r="E282" s="118"/>
      <c r="F282" s="118"/>
      <c r="G282" s="18">
        <v>43510.25</v>
      </c>
      <c r="H282" s="19"/>
      <c r="I282" s="26"/>
      <c r="J282" s="326"/>
    </row>
    <row r="283" spans="1:12" s="16" customFormat="1" x14ac:dyDescent="0.2">
      <c r="A283" s="15"/>
      <c r="B283" s="39" t="s">
        <v>76</v>
      </c>
      <c r="C283" s="20">
        <v>2650119</v>
      </c>
      <c r="D283" s="17">
        <v>22000478</v>
      </c>
      <c r="E283" s="17">
        <v>1000</v>
      </c>
      <c r="F283" s="88"/>
      <c r="G283" s="18">
        <f>IFERROR(IF(ISERROR(SEARCH("dfgg",$B282)),IF(H283="",G282+ROUNDUP(VLOOKUP(D283,Feuil2!$B$2:$C$205,2,FALSE)*6,0)/6/24,G282+ROUNDUP(VLOOKUP(D283,Feuil2!$B$2:$C$205,2,FALSE)*6,0)/6/24+$I$2),G282+(11/12/24)),"")</f>
        <v>43510.333333333336</v>
      </c>
      <c r="H283" s="88"/>
      <c r="I283" s="28" t="s">
        <v>71</v>
      </c>
      <c r="J283" s="326"/>
    </row>
    <row r="284" spans="1:12" s="16" customFormat="1" x14ac:dyDescent="0.2">
      <c r="A284" s="15"/>
      <c r="B284" s="39" t="s">
        <v>76</v>
      </c>
      <c r="C284" s="20">
        <v>2715692</v>
      </c>
      <c r="D284" s="17">
        <v>22000478</v>
      </c>
      <c r="E284" s="17">
        <v>1000</v>
      </c>
      <c r="F284" s="88"/>
      <c r="G284" s="18">
        <f>IFERROR(IF(ISERROR(SEARCH("dfgg",$B283)),IF(H284="",G283+ROUNDUP(VLOOKUP(D284,Feuil2!$B$2:$C$205,2,FALSE)*6,0)/6/24,G283+ROUNDUP(VLOOKUP(D284,Feuil2!$B$2:$C$205,2,FALSE)*6,0)/6/24+$I$2),G283+(11/12/24)),"")</f>
        <v>43510.416666666672</v>
      </c>
      <c r="H284" s="88"/>
      <c r="I284" s="28" t="s">
        <v>71</v>
      </c>
      <c r="J284" s="326"/>
    </row>
    <row r="285" spans="1:12" s="16" customFormat="1" x14ac:dyDescent="0.2">
      <c r="A285" s="15"/>
      <c r="B285" s="39" t="s">
        <v>76</v>
      </c>
      <c r="C285" s="20">
        <v>2715694</v>
      </c>
      <c r="D285" s="17">
        <v>22000478</v>
      </c>
      <c r="E285" s="17">
        <v>1000</v>
      </c>
      <c r="F285" s="88"/>
      <c r="G285" s="18">
        <f>IFERROR(IF(ISERROR(SEARCH("dfgg",$B284)),IF(H285="",G284+ROUNDUP(VLOOKUP(D285,Feuil2!$B$2:$C$205,2,FALSE)*6,0)/6/24,G284+ROUNDUP(VLOOKUP(D285,Feuil2!$B$2:$C$205,2,FALSE)*6,0)/6/24+$I$2),G284+(11/12/24)),"")</f>
        <v>43510.500000000007</v>
      </c>
      <c r="H285" s="88"/>
      <c r="I285" s="28" t="s">
        <v>71</v>
      </c>
      <c r="J285" s="326"/>
    </row>
    <row r="286" spans="1:12" s="16" customFormat="1" x14ac:dyDescent="0.2">
      <c r="A286" s="15"/>
      <c r="B286" s="39" t="s">
        <v>76</v>
      </c>
      <c r="C286" s="20">
        <v>2715695</v>
      </c>
      <c r="D286" s="17">
        <v>22000478</v>
      </c>
      <c r="E286" s="17">
        <v>1000</v>
      </c>
      <c r="F286" s="88"/>
      <c r="G286" s="18">
        <f>IFERROR(IF(ISERROR(SEARCH("dfgg",$B285)),IF(H286="",G285+ROUNDUP(VLOOKUP(D286,Feuil2!$B$2:$C$205,2,FALSE)*6,0)/6/24,G285+ROUNDUP(VLOOKUP(D286,Feuil2!$B$2:$C$205,2,FALSE)*6,0)/6/24+$I$2),G285+(11/12/24)),"")</f>
        <v>43510.583333333343</v>
      </c>
      <c r="H286" s="88"/>
      <c r="I286" s="28" t="s">
        <v>71</v>
      </c>
      <c r="J286" s="326"/>
    </row>
    <row r="287" spans="1:12" s="16" customFormat="1" x14ac:dyDescent="0.2">
      <c r="A287" s="15"/>
      <c r="B287" s="39" t="s">
        <v>76</v>
      </c>
      <c r="C287" s="20">
        <v>2715696</v>
      </c>
      <c r="D287" s="17">
        <v>22000478</v>
      </c>
      <c r="E287" s="17">
        <v>1000</v>
      </c>
      <c r="F287" s="88"/>
      <c r="G287" s="18">
        <f>IFERROR(IF(ISERROR(SEARCH("dfgg",$B286)),IF(H287="",G286+ROUNDUP(VLOOKUP(D287,Feuil2!$B$2:$C$205,2,FALSE)*6,0)/6/24,G286+ROUNDUP(VLOOKUP(D287,Feuil2!$B$2:$C$205,2,FALSE)*6,0)/6/24+$I$2),G286+(11/12/24)),"")</f>
        <v>43510.666666666679</v>
      </c>
      <c r="H287" s="88"/>
      <c r="I287" s="28" t="s">
        <v>71</v>
      </c>
      <c r="J287" s="326"/>
    </row>
    <row r="288" spans="1:12" s="16" customFormat="1" x14ac:dyDescent="0.2">
      <c r="A288" s="15"/>
      <c r="B288" s="39" t="s">
        <v>76</v>
      </c>
      <c r="C288" s="20">
        <v>2715697</v>
      </c>
      <c r="D288" s="17">
        <v>22000478</v>
      </c>
      <c r="E288" s="17">
        <v>1000</v>
      </c>
      <c r="F288" s="88"/>
      <c r="G288" s="18">
        <f>IFERROR(IF(ISERROR(SEARCH("dfgg",$B287)),IF(H288="",G287+ROUNDUP(VLOOKUP(D288,Feuil2!$B$2:$C$205,2,FALSE)*6,0)/6/24,G287+ROUNDUP(VLOOKUP(D288,Feuil2!$B$2:$C$205,2,FALSE)*6,0)/6/24+$I$2),G287+(11/12/24)),"")</f>
        <v>43510.750000000015</v>
      </c>
      <c r="H288" s="88"/>
      <c r="I288" s="28" t="s">
        <v>71</v>
      </c>
      <c r="J288" s="326"/>
    </row>
    <row r="289" spans="1:12" s="16" customFormat="1" x14ac:dyDescent="0.2">
      <c r="A289" s="15"/>
      <c r="B289" s="39" t="s">
        <v>76</v>
      </c>
      <c r="C289" s="20">
        <v>2715698</v>
      </c>
      <c r="D289" s="17">
        <v>22000478</v>
      </c>
      <c r="E289" s="17">
        <v>1000</v>
      </c>
      <c r="F289" s="88"/>
      <c r="G289" s="18">
        <f>IFERROR(IF(ISERROR(SEARCH("dfgg",$B288)),IF(H289="",G288+ROUNDUP(VLOOKUP(D289,Feuil2!$B$2:$C$205,2,FALSE)*6,0)/6/24,G288+ROUNDUP(VLOOKUP(D289,Feuil2!$B$2:$C$205,2,FALSE)*6,0)/6/24+$I$2),G288+(11/12/24)),"")</f>
        <v>43510.83333333335</v>
      </c>
      <c r="H289" s="88"/>
      <c r="I289" s="28" t="s">
        <v>71</v>
      </c>
      <c r="J289" s="326"/>
    </row>
    <row r="290" spans="1:12" s="16" customFormat="1" x14ac:dyDescent="0.2">
      <c r="A290" s="15"/>
      <c r="B290" s="39" t="s">
        <v>76</v>
      </c>
      <c r="C290" s="20">
        <v>2715699</v>
      </c>
      <c r="D290" s="17">
        <v>22000478</v>
      </c>
      <c r="E290" s="17">
        <v>1000</v>
      </c>
      <c r="F290" s="88"/>
      <c r="G290" s="18">
        <f>IFERROR(IF(ISERROR(SEARCH("dfgg",$B289)),IF(H290="",G289+ROUNDUP(VLOOKUP(D290,Feuil2!$B$2:$C$205,2,FALSE)*6,0)/6/24,G289+ROUNDUP(VLOOKUP(D290,Feuil2!$B$2:$C$205,2,FALSE)*6,0)/6/24+$I$2),G289+(11/12/24)),"")</f>
        <v>43510.916666666686</v>
      </c>
      <c r="H290" s="88"/>
      <c r="I290" s="28" t="s">
        <v>71</v>
      </c>
      <c r="J290" s="326"/>
    </row>
    <row r="291" spans="1:12" s="16" customFormat="1" x14ac:dyDescent="0.2">
      <c r="A291" s="15"/>
      <c r="B291" s="39" t="s">
        <v>76</v>
      </c>
      <c r="C291" s="20">
        <v>2715700</v>
      </c>
      <c r="D291" s="17">
        <v>22000478</v>
      </c>
      <c r="E291" s="17">
        <v>1000</v>
      </c>
      <c r="F291" s="88"/>
      <c r="G291" s="18">
        <f>IFERROR(IF(ISERROR(SEARCH("dfgg",$B290)),IF(H291="",G290+ROUNDUP(VLOOKUP(D291,Feuil2!$B$2:$C$205,2,FALSE)*6,0)/6/24,G290+ROUNDUP(VLOOKUP(D291,Feuil2!$B$2:$C$205,2,FALSE)*6,0)/6/24+$I$2),G290+(11/12/24)),"")</f>
        <v>43511.000000000022</v>
      </c>
      <c r="H291" s="88" t="s">
        <v>138</v>
      </c>
      <c r="I291" s="28" t="s">
        <v>71</v>
      </c>
      <c r="J291" s="326"/>
    </row>
    <row r="292" spans="1:12" s="16" customFormat="1" ht="31.5" customHeight="1" x14ac:dyDescent="0.2">
      <c r="A292" s="15"/>
      <c r="B292" s="867" t="s">
        <v>29</v>
      </c>
      <c r="C292" s="868"/>
      <c r="D292" s="868"/>
      <c r="E292" s="868"/>
      <c r="F292" s="869"/>
      <c r="G292" s="116"/>
      <c r="H292" s="81"/>
      <c r="I292" s="82">
        <f>IFERROR(E292*VLOOKUP(D292,#REF!,5,FALSE),0)</f>
        <v>0</v>
      </c>
      <c r="J292" s="400" t="str">
        <f>IF(ISNA(VLOOKUP(C292,[1]Sheet1!$B:$AS,43,FALSE)),"",VLOOKUP(C292,[1]Sheet1!$B:$AS,43,FALSE))</f>
        <v/>
      </c>
      <c r="K292" s="16" t="str">
        <f t="shared" ref="K292" si="35">IF(J292&lt;&gt;"",TEXT(J292,"jjjj"),"")</f>
        <v/>
      </c>
      <c r="L292" s="16" t="str">
        <f>IF(ISNA(VLOOKUP(C292,[1]Sheet1!$B:$AS,44,FALSE)),"",VLOOKUP(C292,[1]Sheet1!$B:$AS,44,FALSE))</f>
        <v/>
      </c>
    </row>
    <row r="293" spans="1:12" s="16" customFormat="1" x14ac:dyDescent="0.2">
      <c r="A293" s="15"/>
      <c r="B293" s="105" t="s">
        <v>7</v>
      </c>
      <c r="C293" s="804"/>
      <c r="D293" s="106"/>
      <c r="E293" s="106"/>
      <c r="F293" s="107"/>
      <c r="G293" s="18">
        <v>43510.833333333336</v>
      </c>
      <c r="H293" s="19"/>
      <c r="I293" s="26"/>
      <c r="J293" s="326" t="s">
        <v>79</v>
      </c>
      <c r="K293" s="16" t="s">
        <v>79</v>
      </c>
      <c r="L293" s="16" t="s">
        <v>79</v>
      </c>
    </row>
    <row r="294" spans="1:12" s="16" customFormat="1" x14ac:dyDescent="0.2">
      <c r="A294" s="15"/>
      <c r="B294" s="94" t="s">
        <v>74</v>
      </c>
      <c r="C294" s="95">
        <v>2715546</v>
      </c>
      <c r="D294" s="96">
        <v>22000048</v>
      </c>
      <c r="E294" s="96">
        <v>1600</v>
      </c>
      <c r="F294" s="97"/>
      <c r="G294" s="18">
        <f>IFERROR(IF(ISERROR(SEARCH("dfgg",$B293)),IF(H294="",G293+ROUNDUP(VLOOKUP(D294,Feuil2!$B$2:$C$205,2,FALSE)*6,0)/6/24,G293+ROUNDUP(VLOOKUP(D294,Feuil2!$B$2:$C$205,2,FALSE)*6,0)/6/24+$I$2),G293+(11/12/24)),"")</f>
        <v>43510.9375</v>
      </c>
      <c r="H294" s="88" t="s">
        <v>124</v>
      </c>
      <c r="I294" s="28" t="s">
        <v>71</v>
      </c>
      <c r="J294" s="326"/>
    </row>
    <row r="295" spans="1:12" s="16" customFormat="1" x14ac:dyDescent="0.2">
      <c r="A295" s="15"/>
      <c r="B295" s="94" t="s">
        <v>74</v>
      </c>
      <c r="C295" s="95">
        <v>2891610</v>
      </c>
      <c r="D295" s="96">
        <v>22000048</v>
      </c>
      <c r="E295" s="96">
        <v>1600</v>
      </c>
      <c r="F295" s="97"/>
      <c r="G295" s="18">
        <f>IFERROR(IF(ISERROR(SEARCH("dfgg",$B294)),IF(H295="",G294+ROUNDUP(VLOOKUP(D295,Feuil2!$B$2:$C$205,2,FALSE)*6,0)/6/24,G294+ROUNDUP(VLOOKUP(D295,Feuil2!$B$2:$C$205,2,FALSE)*6,0)/6/24+$I$2),G294+(11/12/24)),"")</f>
        <v>43511.041666666664</v>
      </c>
      <c r="H295" s="88" t="s">
        <v>124</v>
      </c>
      <c r="I295" s="28" t="s">
        <v>71</v>
      </c>
      <c r="J295" s="326"/>
    </row>
    <row r="296" spans="1:12" s="16" customFormat="1" x14ac:dyDescent="0.2">
      <c r="A296" s="15"/>
      <c r="B296" s="109" t="s">
        <v>7</v>
      </c>
      <c r="C296" s="804"/>
      <c r="D296" s="110"/>
      <c r="E296" s="110"/>
      <c r="F296" s="111"/>
      <c r="G296" s="18">
        <f>G295+$J$2</f>
        <v>43511.041666666664</v>
      </c>
      <c r="H296" s="19"/>
      <c r="I296" s="26"/>
      <c r="J296" s="326"/>
    </row>
    <row r="297" spans="1:12" s="16" customFormat="1" x14ac:dyDescent="0.2">
      <c r="A297" s="15"/>
      <c r="B297" s="94" t="s">
        <v>76</v>
      </c>
      <c r="C297" s="95">
        <v>2913328</v>
      </c>
      <c r="D297" s="96">
        <v>22000478</v>
      </c>
      <c r="E297" s="96">
        <v>1000</v>
      </c>
      <c r="F297" s="97"/>
      <c r="G297" s="18">
        <f>IFERROR(IF(ISERROR(SEARCH("dfgg",$B296)),IF(H297="",G296+ROUNDUP(VLOOKUP(D297,Feuil2!$B$2:$C$205,2,FALSE)*6,0)/6/24,G296+ROUNDUP(VLOOKUP(D297,Feuil2!$B$2:$C$205,2,FALSE)*6,0)/6/24+$I$2),G296+(11/12/24)),"")</f>
        <v>43511.125</v>
      </c>
      <c r="H297" s="88"/>
      <c r="I297" s="28" t="s">
        <v>71</v>
      </c>
      <c r="J297" s="326"/>
    </row>
    <row r="298" spans="1:12" s="16" customFormat="1" x14ac:dyDescent="0.2">
      <c r="A298" s="15"/>
      <c r="B298" s="109" t="s">
        <v>7</v>
      </c>
      <c r="C298" s="804"/>
      <c r="D298" s="110"/>
      <c r="E298" s="110"/>
      <c r="F298" s="111"/>
      <c r="G298" s="18">
        <v>43511.552083333336</v>
      </c>
      <c r="H298" s="19"/>
      <c r="I298" s="26" t="s">
        <v>71</v>
      </c>
      <c r="J298" s="326"/>
    </row>
    <row r="299" spans="1:12" s="16" customFormat="1" x14ac:dyDescent="0.2">
      <c r="A299" s="15"/>
      <c r="B299" s="94" t="s">
        <v>45</v>
      </c>
      <c r="C299" s="95">
        <v>2668458</v>
      </c>
      <c r="D299" s="96">
        <v>22000576</v>
      </c>
      <c r="E299" s="96">
        <v>1600</v>
      </c>
      <c r="F299" s="97"/>
      <c r="G299" s="18">
        <f>IFERROR(IF(ISERROR(SEARCH("dfgg",$B298)),IF(H299="",G298+ROUNDUP(VLOOKUP(D299,Feuil2!$B$2:$C$205,2,FALSE)*6,0)/6/24,G298+ROUNDUP(VLOOKUP(D299,Feuil2!$B$2:$C$205,2,FALSE)*6,0)/6/24+$I$2),G298+(11/12/24)),"")</f>
        <v>43511.65625</v>
      </c>
      <c r="H299" s="88"/>
      <c r="I299" s="28" t="s">
        <v>71</v>
      </c>
      <c r="J299" s="326"/>
    </row>
    <row r="300" spans="1:12" s="16" customFormat="1" x14ac:dyDescent="0.2">
      <c r="A300" s="15"/>
      <c r="B300" s="94" t="s">
        <v>45</v>
      </c>
      <c r="C300" s="95">
        <v>2668459</v>
      </c>
      <c r="D300" s="96">
        <v>22000576</v>
      </c>
      <c r="E300" s="96">
        <v>1600</v>
      </c>
      <c r="F300" s="97"/>
      <c r="G300" s="18">
        <f>IFERROR(IF(ISERROR(SEARCH("dfgg",$B299)),IF(H300="",G299+ROUNDUP(VLOOKUP(D300,Feuil2!$B$2:$C$205,2,FALSE)*6,0)/6/24,G299+ROUNDUP(VLOOKUP(D300,Feuil2!$B$2:$C$205,2,FALSE)*6,0)/6/24+$I$2),G299+(11/12/24)),"")</f>
        <v>43511.760416666664</v>
      </c>
      <c r="H300" s="88"/>
      <c r="I300" s="28" t="s">
        <v>71</v>
      </c>
      <c r="J300" s="326"/>
    </row>
    <row r="301" spans="1:12" s="16" customFormat="1" x14ac:dyDescent="0.2">
      <c r="A301" s="15"/>
      <c r="B301" s="109" t="s">
        <v>12</v>
      </c>
      <c r="C301" s="804"/>
      <c r="D301" s="110"/>
      <c r="E301" s="110"/>
      <c r="F301" s="111"/>
      <c r="G301" s="18">
        <v>43511.791666666664</v>
      </c>
      <c r="H301" s="19"/>
      <c r="I301" s="26"/>
      <c r="J301" s="326"/>
    </row>
    <row r="302" spans="1:12" s="16" customFormat="1" ht="22.5" customHeight="1" x14ac:dyDescent="0.2">
      <c r="A302" s="15"/>
      <c r="B302" s="113"/>
      <c r="C302" s="802" t="s">
        <v>126</v>
      </c>
      <c r="D302" s="114"/>
      <c r="E302" s="114"/>
      <c r="F302" s="115"/>
      <c r="G302" s="18"/>
      <c r="H302" s="19"/>
      <c r="I302" s="26">
        <f>IFERROR(E302*VLOOKUP(D302,#REF!,5,FALSE),0)</f>
        <v>0</v>
      </c>
      <c r="J302" s="326"/>
    </row>
    <row r="303" spans="1:12" s="16" customFormat="1" ht="47.25" x14ac:dyDescent="0.2">
      <c r="A303" s="15"/>
      <c r="B303" s="39" t="s">
        <v>42</v>
      </c>
      <c r="C303" s="20">
        <v>2956967</v>
      </c>
      <c r="D303" s="17">
        <v>22000547</v>
      </c>
      <c r="E303" s="17">
        <v>1600</v>
      </c>
      <c r="F303" s="88"/>
      <c r="G303" s="18">
        <f>IFERROR(IF(ISERROR(SEARCH("dfgg",$B301)),IF(H303="",G301+ROUNDUP(VLOOKUP(D303,Feuil2!$B$2:$C$205,2,FALSE)*6,0)/6/24,G301+ROUNDUP(VLOOKUP(D303,Feuil2!$B$2:$C$205,2,FALSE)*6,0)/6/24+$I$2),G301+(11/12/24)),"")</f>
        <v>43511.895833333328</v>
      </c>
      <c r="H303" s="88" t="s">
        <v>139</v>
      </c>
      <c r="I303" s="28"/>
      <c r="J303" s="326"/>
    </row>
    <row r="304" spans="1:12" s="16" customFormat="1" x14ac:dyDescent="0.2">
      <c r="A304" s="15"/>
      <c r="B304" s="94" t="s">
        <v>42</v>
      </c>
      <c r="C304" s="95">
        <v>2650175</v>
      </c>
      <c r="D304" s="96">
        <v>22000547</v>
      </c>
      <c r="E304" s="96">
        <v>1600</v>
      </c>
      <c r="F304" s="97"/>
      <c r="G304" s="18">
        <f>IFERROR(IF(ISERROR(SEARCH("dfgg",$B303)),IF(H304="",G303+ROUNDUP(VLOOKUP(D304,Feuil2!$B$2:$C$205,2,FALSE)*6,0)/6/24,G303+ROUNDUP(VLOOKUP(D304,Feuil2!$B$2:$C$205,2,FALSE)*6,0)/6/24+$I$2),G303+(11/12/24)),"")</f>
        <v>43511.999999999993</v>
      </c>
      <c r="H304" s="88"/>
      <c r="I304" s="28"/>
      <c r="J304" s="326"/>
    </row>
    <row r="305" spans="1:13" s="16" customFormat="1" x14ac:dyDescent="0.2">
      <c r="A305" s="15"/>
      <c r="B305" s="94" t="s">
        <v>42</v>
      </c>
      <c r="C305" s="95">
        <v>2650176</v>
      </c>
      <c r="D305" s="96">
        <v>22000547</v>
      </c>
      <c r="E305" s="96">
        <v>1600</v>
      </c>
      <c r="F305" s="97"/>
      <c r="G305" s="18">
        <f>IFERROR(IF(ISERROR(SEARCH("dfgg",$B304)),IF(H305="",G304+ROUNDUP(VLOOKUP(D305,Feuil2!$B$2:$C$205,2,FALSE)*6,0)/6/24,G304+ROUNDUP(VLOOKUP(D305,Feuil2!$B$2:$C$205,2,FALSE)*6,0)/6/24+$I$2),G304+(11/12/24)),"")</f>
        <v>43512.104166666657</v>
      </c>
      <c r="H305" s="88"/>
      <c r="I305" s="28"/>
      <c r="J305" s="326"/>
    </row>
    <row r="306" spans="1:13" s="16" customFormat="1" x14ac:dyDescent="0.2">
      <c r="A306" s="15"/>
      <c r="B306" s="94" t="s">
        <v>42</v>
      </c>
      <c r="C306" s="95">
        <v>2650177</v>
      </c>
      <c r="D306" s="96">
        <v>22000547</v>
      </c>
      <c r="E306" s="96">
        <v>1600</v>
      </c>
      <c r="F306" s="97"/>
      <c r="G306" s="18">
        <f>IFERROR(IF(ISERROR(SEARCH("dfgg",$B305)),IF(H306="",G305+ROUNDUP(VLOOKUP(D306,Feuil2!$B$2:$C$205,2,FALSE)*6,0)/6/24,G305+ROUNDUP(VLOOKUP(D306,Feuil2!$B$2:$C$205,2,FALSE)*6,0)/6/24+$I$2),G305+(11/12/24)),"")</f>
        <v>43512.208333333321</v>
      </c>
      <c r="H306" s="88"/>
      <c r="I306" s="28"/>
      <c r="J306" s="326"/>
    </row>
    <row r="307" spans="1:13" s="16" customFormat="1" x14ac:dyDescent="0.2">
      <c r="A307" s="15"/>
      <c r="B307" s="39" t="s">
        <v>42</v>
      </c>
      <c r="C307" s="20">
        <v>2650178</v>
      </c>
      <c r="D307" s="17">
        <v>22000547</v>
      </c>
      <c r="E307" s="17">
        <v>1600</v>
      </c>
      <c r="F307" s="88"/>
      <c r="G307" s="18">
        <f>IFERROR(IF(ISERROR(SEARCH("dfgg",$B306)),IF(H307="",G306+ROUNDUP(VLOOKUP(D307,Feuil2!$B$2:$C$205,2,FALSE)*6,0)/6/24,G306+ROUNDUP(VLOOKUP(D307,Feuil2!$B$2:$C$205,2,FALSE)*6,0)/6/24+$I$2),G306+(11/12/24)),"")</f>
        <v>43512.312499999985</v>
      </c>
      <c r="H307" s="88"/>
      <c r="I307" s="28"/>
      <c r="J307" s="326"/>
    </row>
    <row r="308" spans="1:13" s="16" customFormat="1" ht="31.5" customHeight="1" x14ac:dyDescent="0.2">
      <c r="A308" s="15"/>
      <c r="B308" s="39" t="s">
        <v>42</v>
      </c>
      <c r="C308" s="20">
        <v>2977828</v>
      </c>
      <c r="D308" s="17">
        <v>22000547</v>
      </c>
      <c r="E308" s="17">
        <v>1600</v>
      </c>
      <c r="F308" s="88" t="s">
        <v>140</v>
      </c>
      <c r="G308" s="18">
        <f>IFERROR(IF(ISERROR(SEARCH("dfgg",$B307)),IF(H308="",G307+ROUNDUP(VLOOKUP(D308,Feuil2!$B$2:$C$205,2,FALSE)*6,0)/6/24,G307+ROUNDUP(VLOOKUP(D308,Feuil2!$B$2:$C$205,2,FALSE)*6,0)/6/24+$I$2),G307+(11/12/24)),"")</f>
        <v>43512.41666666665</v>
      </c>
      <c r="H308" s="88" t="s">
        <v>127</v>
      </c>
      <c r="I308" s="28">
        <v>10.4</v>
      </c>
      <c r="J308" s="326"/>
    </row>
    <row r="309" spans="1:13" s="16" customFormat="1" ht="31.5" customHeight="1" x14ac:dyDescent="0.2">
      <c r="A309" s="15"/>
      <c r="B309" s="856" t="s">
        <v>61</v>
      </c>
      <c r="C309" s="857"/>
      <c r="D309" s="857"/>
      <c r="E309" s="857"/>
      <c r="F309" s="858"/>
      <c r="G309" s="18">
        <v>43522.541666666664</v>
      </c>
      <c r="H309" s="88"/>
      <c r="I309" s="28"/>
      <c r="J309" s="326"/>
    </row>
    <row r="310" spans="1:13" x14ac:dyDescent="0.2">
      <c r="A310" s="15"/>
      <c r="B310" s="94" t="s">
        <v>128</v>
      </c>
      <c r="C310" s="95"/>
      <c r="D310" s="96"/>
      <c r="E310" s="96"/>
      <c r="F310" s="97"/>
      <c r="G310" s="18"/>
      <c r="H310" s="88"/>
      <c r="I310" s="28"/>
    </row>
    <row r="311" spans="1:13" x14ac:dyDescent="0.2">
      <c r="A311" s="15"/>
      <c r="B311" s="39" t="s">
        <v>42</v>
      </c>
      <c r="C311" s="20">
        <v>2699392</v>
      </c>
      <c r="D311" s="17">
        <v>22000547</v>
      </c>
      <c r="E311" s="17">
        <v>1600</v>
      </c>
      <c r="F311" s="88"/>
      <c r="G311" s="18" t="str">
        <f>IFERROR(IF(ISERROR(SEARCH("dfgg",#REF!)),IF(H311="",#REF!+ROUNDUP(VLOOKUP(D311,Feuil2!$B$2:$C$205,2,FALSE)*6,0)/6/24,#REF!+ROUNDUP(VLOOKUP(D311,Feuil2!$B$2:$C$205,2,FALSE)*6,0)/6/24+$I$2),#REF!+(11/12/24)),"")</f>
        <v/>
      </c>
      <c r="H311" s="88"/>
      <c r="I311" s="28"/>
    </row>
    <row r="312" spans="1:13" s="48" customFormat="1" ht="31.5" x14ac:dyDescent="0.2">
      <c r="A312" s="859" t="s">
        <v>135</v>
      </c>
      <c r="B312" s="860"/>
      <c r="C312" s="860"/>
      <c r="D312" s="860"/>
      <c r="E312" s="860"/>
      <c r="F312" s="860"/>
      <c r="G312" s="860"/>
      <c r="H312" s="860"/>
      <c r="I312" s="860"/>
      <c r="J312" s="401" t="s">
        <v>34</v>
      </c>
      <c r="K312" s="103"/>
      <c r="L312" s="104" t="s">
        <v>48</v>
      </c>
    </row>
    <row r="313" spans="1:13" s="16" customFormat="1" ht="33" customHeight="1" x14ac:dyDescent="0.2">
      <c r="A313" s="79"/>
      <c r="B313" s="861" t="s">
        <v>72</v>
      </c>
      <c r="C313" s="862"/>
      <c r="D313" s="862"/>
      <c r="E313" s="862"/>
      <c r="F313" s="863"/>
      <c r="G313" s="80">
        <v>43513.875</v>
      </c>
      <c r="H313" s="81"/>
      <c r="I313" s="82">
        <f>IFERROR(E313*VLOOKUP(D313,#REF!,5,FALSE),0)</f>
        <v>0</v>
      </c>
      <c r="J313" s="326"/>
    </row>
    <row r="314" spans="1:13" s="16" customFormat="1" ht="54" customHeight="1" x14ac:dyDescent="0.2">
      <c r="A314" s="15"/>
      <c r="B314" s="864" t="s">
        <v>25</v>
      </c>
      <c r="C314" s="865"/>
      <c r="D314" s="865"/>
      <c r="E314" s="865"/>
      <c r="F314" s="866"/>
      <c r="G314" s="18">
        <v>43513.916666666664</v>
      </c>
      <c r="H314" s="19" t="s">
        <v>12</v>
      </c>
      <c r="I314" s="26">
        <f>IFERROR(E314*VLOOKUP(D314,#REF!,5,FALSE),0)</f>
        <v>0</v>
      </c>
      <c r="J314" s="400" t="str">
        <f>IF(ISNA(VLOOKUP(C314,[1]Sheet1!$B:$AS,43,FALSE)),"",VLOOKUP(C314,[1]Sheet1!$B:$AS,43,FALSE))</f>
        <v/>
      </c>
      <c r="K314" s="16" t="str">
        <f t="shared" ref="K314" si="36">IF(J314&lt;&gt;"",TEXT(J314,"jjjj"),"")</f>
        <v/>
      </c>
      <c r="L314" s="16" t="str">
        <f>IF(ISNA(VLOOKUP(C314,[1]Sheet1!$B:$AS,44,FALSE)),"",VLOOKUP(C314,[1]Sheet1!$B:$AS,44,FALSE))</f>
        <v/>
      </c>
    </row>
    <row r="315" spans="1:13" s="16" customFormat="1" ht="31.5" customHeight="1" x14ac:dyDescent="0.2">
      <c r="A315" s="15"/>
      <c r="B315" s="39" t="s">
        <v>131</v>
      </c>
      <c r="C315" s="20">
        <v>2715602</v>
      </c>
      <c r="D315" s="17">
        <v>22000098</v>
      </c>
      <c r="E315" s="17">
        <v>1400</v>
      </c>
      <c r="F315" s="88"/>
      <c r="G315" s="18">
        <f>IFERROR(IF(ISERROR(SEARCH("dfgg",$B314)),IF(H315="",G314+ROUNDUP(VLOOKUP(D315,Feuil2!$B$2:$C$205,2,FALSE)*6,0)/6/24,G314+ROUNDUP(VLOOKUP(D315,Feuil2!$B$2:$C$205,2,FALSE)*6,0)/6/24+$I$2),G314+(11/12/24)),"")</f>
        <v>43514.034722222219</v>
      </c>
      <c r="H315" s="88" t="s">
        <v>136</v>
      </c>
      <c r="I315" s="137" t="s">
        <v>143</v>
      </c>
      <c r="J315" s="326">
        <f>IF(ISNA(VLOOKUP(C315,[2]Sheet1!$B$7:$AS$46,44,FALSE)),"",VLOOKUP(C315,[2]Sheet1!$B$7:$AS$46,44,FALSE))</f>
        <v>43522</v>
      </c>
      <c r="L315" s="16" t="str">
        <f>IF(ISNA(VLOOKUP(C315,[2]Sheet1!$B$7:$AS$46,43,FALSE)),"",VLOOKUP(C315,[2]Sheet1!$B$7:$AS$46,43,FALSE))</f>
        <v>PL001</v>
      </c>
      <c r="M315" s="140" t="s">
        <v>144</v>
      </c>
    </row>
    <row r="316" spans="1:13" s="16" customFormat="1" ht="32.25" customHeight="1" x14ac:dyDescent="0.2">
      <c r="A316" s="15"/>
      <c r="B316" s="39" t="s">
        <v>132</v>
      </c>
      <c r="C316" s="20">
        <v>2932196</v>
      </c>
      <c r="D316" s="17">
        <v>22000269</v>
      </c>
      <c r="E316" s="17">
        <v>200</v>
      </c>
      <c r="F316" s="88"/>
      <c r="G316" s="18"/>
      <c r="H316" s="88" t="s">
        <v>142</v>
      </c>
      <c r="I316" s="137" t="s">
        <v>143</v>
      </c>
      <c r="J316" s="326">
        <f>IF(ISNA(VLOOKUP(C316,[2]Sheet1!$B$7:$AS$46,44,FALSE)),"",VLOOKUP(C316,[2]Sheet1!$B$7:$AS$46,44,FALSE))</f>
        <v>43598</v>
      </c>
      <c r="L316" s="16" t="str">
        <f>IF(ISNA(VLOOKUP(C316,[2]Sheet1!$B$7:$AS$46,43,FALSE)),"",VLOOKUP(C316,[2]Sheet1!$B$7:$AS$46,43,FALSE))</f>
        <v>DA001</v>
      </c>
      <c r="M316" s="140" t="s">
        <v>144</v>
      </c>
    </row>
    <row r="317" spans="1:13" s="16" customFormat="1" ht="32.25" customHeight="1" x14ac:dyDescent="0.2">
      <c r="A317" s="79"/>
      <c r="B317" s="39" t="s">
        <v>133</v>
      </c>
      <c r="C317" s="20">
        <v>2810138</v>
      </c>
      <c r="D317" s="17">
        <v>22000436</v>
      </c>
      <c r="E317" s="17">
        <v>1400</v>
      </c>
      <c r="F317" s="88"/>
      <c r="G317" s="18">
        <f>IFERROR(IF(ISERROR(SEARCH("dfgg",$B315)),IF(H317="",G315+ROUNDUP(VLOOKUP(D317,Feuil2!$B$2:$C$205,2,FALSE)*6,0)/6/24,G315+ROUNDUP(VLOOKUP(D317,Feuil2!$B$2:$C$205,2,FALSE)*6,0)/6/24+$I$2),G315+(11/12/24)),"")</f>
        <v>43514.152777777774</v>
      </c>
      <c r="H317" s="88" t="s">
        <v>137</v>
      </c>
      <c r="I317" s="137" t="s">
        <v>143</v>
      </c>
      <c r="J317" s="326">
        <f>IF(ISNA(VLOOKUP(C317,[2]Sheet1!$B$7:$AS$46,44,FALSE)),"",VLOOKUP(C317,[2]Sheet1!$B$7:$AS$46,44,FALSE))</f>
        <v>43521</v>
      </c>
      <c r="L317" s="16" t="str">
        <f>IF(ISNA(VLOOKUP(C317,[2]Sheet1!$B$7:$AS$46,43,FALSE)),"",VLOOKUP(C317,[2]Sheet1!$B$7:$AS$46,43,FALSE))</f>
        <v>DA001</v>
      </c>
      <c r="M317" s="140" t="s">
        <v>144</v>
      </c>
    </row>
    <row r="318" spans="1:13" s="16" customFormat="1" ht="32.25" customHeight="1" x14ac:dyDescent="0.2">
      <c r="A318" s="15"/>
      <c r="B318" s="39" t="s">
        <v>129</v>
      </c>
      <c r="C318" s="20">
        <v>2715616</v>
      </c>
      <c r="D318" s="17">
        <v>22000134</v>
      </c>
      <c r="E318" s="17">
        <v>1600</v>
      </c>
      <c r="F318" s="88"/>
      <c r="G318" s="18">
        <f>IFERROR(IF(ISERROR(SEARCH("dfgg",$B317)),IF(H318="",G317+ROUNDUP(VLOOKUP(D318,Feuil2!$B$2:$C$205,2,FALSE)*6,0)/6/24,G317+ROUNDUP(VLOOKUP(D318,Feuil2!$B$2:$C$205,2,FALSE)*6,0)/6/24+$I$2),G317+(11/12/24)),"")</f>
        <v>43514.270833333328</v>
      </c>
      <c r="H318" s="88" t="s">
        <v>31</v>
      </c>
      <c r="I318" s="137" t="s">
        <v>143</v>
      </c>
      <c r="J318" s="402">
        <v>43517</v>
      </c>
      <c r="K318" s="108" t="s">
        <v>81</v>
      </c>
      <c r="L318" s="108" t="s">
        <v>52</v>
      </c>
      <c r="M318" s="140" t="s">
        <v>144</v>
      </c>
    </row>
    <row r="319" spans="1:13" s="16" customFormat="1" ht="32.25" customHeight="1" x14ac:dyDescent="0.2">
      <c r="A319" s="15"/>
      <c r="B319" s="138" t="s">
        <v>61</v>
      </c>
      <c r="C319" s="801"/>
      <c r="D319" s="135"/>
      <c r="E319" s="135"/>
      <c r="F319" s="136"/>
      <c r="G319" s="18">
        <v>43514.375</v>
      </c>
      <c r="H319" s="88"/>
      <c r="I319" s="28"/>
      <c r="J319" s="403"/>
      <c r="K319" s="139"/>
      <c r="L319" s="139"/>
    </row>
    <row r="320" spans="1:13" s="16" customFormat="1" x14ac:dyDescent="0.2">
      <c r="A320" s="15"/>
      <c r="B320" s="94" t="s">
        <v>76</v>
      </c>
      <c r="C320" s="95">
        <v>2715702</v>
      </c>
      <c r="D320" s="96">
        <v>22000478</v>
      </c>
      <c r="E320" s="96">
        <v>1000</v>
      </c>
      <c r="F320" s="97"/>
      <c r="G320" s="18">
        <f>IFERROR(IF(ISERROR(SEARCH("dfgg",$B319)),IF(H320="",G319+ROUNDUP(VLOOKUP(D320,Feuil2!$B$2:$C$205,2,FALSE)*6,0)/6/24,G319+ROUNDUP(VLOOKUP(D320,Feuil2!$B$2:$C$205,2,FALSE)*6,0)/6/24+$I$2),G319+(11/12/24)),"")</f>
        <v>43514.458333333336</v>
      </c>
      <c r="H320" s="88" t="s">
        <v>71</v>
      </c>
      <c r="I320" s="28"/>
      <c r="J320" s="326" t="str">
        <f>IF(ISNA(VLOOKUP(C320,[2]Sheet1!$B$7:$AS$46,44,FALSE)),"",VLOOKUP(C320,[2]Sheet1!$B$7:$AS$46,44,FALSE))</f>
        <v>18.02.2019</v>
      </c>
      <c r="L320" s="16" t="str">
        <f>IF(ISNA(VLOOKUP(C320,[2]Sheet1!$B$7:$AS$46,43,FALSE)),"",VLOOKUP(C320,[2]Sheet1!$B$7:$AS$46,43,FALSE))</f>
        <v>PL001</v>
      </c>
    </row>
    <row r="321" spans="1:12" s="16" customFormat="1" x14ac:dyDescent="0.2">
      <c r="A321" s="15"/>
      <c r="B321" s="94" t="s">
        <v>76</v>
      </c>
      <c r="C321" s="95">
        <v>2715703</v>
      </c>
      <c r="D321" s="96">
        <v>22000478</v>
      </c>
      <c r="E321" s="96">
        <v>1000</v>
      </c>
      <c r="F321" s="97"/>
      <c r="G321" s="18">
        <f>IFERROR(IF(ISERROR(SEARCH("dfgg",$B320)),IF(H321="",G320+ROUNDUP(VLOOKUP(D321,Feuil2!$B$2:$C$205,2,FALSE)*6,0)/6/24,G320+ROUNDUP(VLOOKUP(D321,Feuil2!$B$2:$C$205,2,FALSE)*6,0)/6/24+$I$2),G320+(11/12/24)),"")</f>
        <v>43514.541666666672</v>
      </c>
      <c r="H321" s="88" t="s">
        <v>71</v>
      </c>
      <c r="I321" s="28"/>
      <c r="J321" s="326" t="str">
        <f>IF(ISNA(VLOOKUP(C321,[2]Sheet1!$B$7:$AS$46,44,FALSE)),"",VLOOKUP(C321,[2]Sheet1!$B$7:$AS$46,44,FALSE))</f>
        <v>18.02.2019</v>
      </c>
      <c r="L321" s="16" t="str">
        <f>IF(ISNA(VLOOKUP(C321,[2]Sheet1!$B$7:$AS$46,43,FALSE)),"",VLOOKUP(C321,[2]Sheet1!$B$7:$AS$46,43,FALSE))</f>
        <v>PL001</v>
      </c>
    </row>
    <row r="322" spans="1:12" s="16" customFormat="1" x14ac:dyDescent="0.2">
      <c r="A322" s="15"/>
      <c r="B322" s="94" t="s">
        <v>76</v>
      </c>
      <c r="C322" s="95">
        <v>2715704</v>
      </c>
      <c r="D322" s="96">
        <v>22000478</v>
      </c>
      <c r="E322" s="96">
        <v>1000</v>
      </c>
      <c r="F322" s="97"/>
      <c r="G322" s="18">
        <f>IFERROR(IF(ISERROR(SEARCH("dfgg",$B321)),IF(H322="",G321+ROUNDUP(VLOOKUP(D322,Feuil2!$B$2:$C$205,2,FALSE)*6,0)/6/24,G321+ROUNDUP(VLOOKUP(D322,Feuil2!$B$2:$C$205,2,FALSE)*6,0)/6/24+$I$2),G321+(11/12/24)),"")</f>
        <v>43514.625000000007</v>
      </c>
      <c r="H322" s="88" t="s">
        <v>71</v>
      </c>
      <c r="I322" s="28"/>
      <c r="J322" s="326" t="str">
        <f>IF(ISNA(VLOOKUP(C322,[2]Sheet1!$B$7:$AS$46,44,FALSE)),"",VLOOKUP(C322,[2]Sheet1!$B$7:$AS$46,44,FALSE))</f>
        <v>18.02.2019</v>
      </c>
      <c r="L322" s="16" t="str">
        <f>IF(ISNA(VLOOKUP(C322,[2]Sheet1!$B$7:$AS$46,43,FALSE)),"",VLOOKUP(C322,[2]Sheet1!$B$7:$AS$46,43,FALSE))</f>
        <v>PL001</v>
      </c>
    </row>
    <row r="323" spans="1:12" s="16" customFormat="1" x14ac:dyDescent="0.2">
      <c r="A323" s="15"/>
      <c r="B323" s="94" t="s">
        <v>76</v>
      </c>
      <c r="C323" s="95">
        <v>2715705</v>
      </c>
      <c r="D323" s="96">
        <v>22000478</v>
      </c>
      <c r="E323" s="96">
        <v>1000</v>
      </c>
      <c r="F323" s="97"/>
      <c r="G323" s="18">
        <f>IFERROR(IF(ISERROR(SEARCH("dfgg",$B322)),IF(H323="",G322+ROUNDUP(VLOOKUP(D323,Feuil2!$B$2:$C$205,2,FALSE)*6,0)/6/24,G322+ROUNDUP(VLOOKUP(D323,Feuil2!$B$2:$C$205,2,FALSE)*6,0)/6/24+$I$2),G322+(11/12/24)),"")</f>
        <v>43514.708333333343</v>
      </c>
      <c r="H323" s="88" t="s">
        <v>71</v>
      </c>
      <c r="I323" s="28"/>
      <c r="J323" s="326" t="str">
        <f>IF(ISNA(VLOOKUP(C323,[2]Sheet1!$B$7:$AS$46,44,FALSE)),"",VLOOKUP(C323,[2]Sheet1!$B$7:$AS$46,44,FALSE))</f>
        <v>18.02.2019</v>
      </c>
      <c r="L323" s="16" t="str">
        <f>IF(ISNA(VLOOKUP(C323,[2]Sheet1!$B$7:$AS$46,43,FALSE)),"",VLOOKUP(C323,[2]Sheet1!$B$7:$AS$46,43,FALSE))</f>
        <v>PL001</v>
      </c>
    </row>
    <row r="324" spans="1:12" s="16" customFormat="1" x14ac:dyDescent="0.2">
      <c r="A324" s="15"/>
      <c r="B324" s="94" t="s">
        <v>76</v>
      </c>
      <c r="C324" s="95">
        <v>2715706</v>
      </c>
      <c r="D324" s="96">
        <v>22000478</v>
      </c>
      <c r="E324" s="96">
        <v>1000</v>
      </c>
      <c r="F324" s="97"/>
      <c r="G324" s="18">
        <f>IFERROR(IF(ISERROR(SEARCH("dfgg",$B323)),IF(H324="",G323+ROUNDUP(VLOOKUP(D324,Feuil2!$B$2:$C$205,2,FALSE)*6,0)/6/24,G323+ROUNDUP(VLOOKUP(D324,Feuil2!$B$2:$C$205,2,FALSE)*6,0)/6/24+$I$2),G323+(11/12/24)),"")</f>
        <v>43514.791666666679</v>
      </c>
      <c r="H324" s="88" t="s">
        <v>71</v>
      </c>
      <c r="I324" s="28"/>
      <c r="J324" s="326" t="str">
        <f>IF(ISNA(VLOOKUP(C324,[2]Sheet1!$B$7:$AS$46,44,FALSE)),"",VLOOKUP(C324,[2]Sheet1!$B$7:$AS$46,44,FALSE))</f>
        <v>18.02.2019</v>
      </c>
      <c r="L324" s="16" t="str">
        <f>IF(ISNA(VLOOKUP(C324,[2]Sheet1!$B$7:$AS$46,43,FALSE)),"",VLOOKUP(C324,[2]Sheet1!$B$7:$AS$46,43,FALSE))</f>
        <v>PL001</v>
      </c>
    </row>
    <row r="325" spans="1:12" s="16" customFormat="1" x14ac:dyDescent="0.2">
      <c r="A325" s="15"/>
      <c r="B325" s="94" t="s">
        <v>76</v>
      </c>
      <c r="C325" s="95">
        <v>2715707</v>
      </c>
      <c r="D325" s="96">
        <v>22000478</v>
      </c>
      <c r="E325" s="96">
        <v>1000</v>
      </c>
      <c r="F325" s="97"/>
      <c r="G325" s="18">
        <f>IFERROR(IF(ISERROR(SEARCH("dfgg",$B324)),IF(H325="",G324+ROUNDUP(VLOOKUP(D325,Feuil2!$B$2:$C$205,2,FALSE)*6,0)/6/24,G324+ROUNDUP(VLOOKUP(D325,Feuil2!$B$2:$C$205,2,FALSE)*6,0)/6/24+$I$2),G324+(11/12/24)),"")</f>
        <v>43514.875000000015</v>
      </c>
      <c r="H325" s="88" t="s">
        <v>71</v>
      </c>
      <c r="I325" s="28"/>
      <c r="J325" s="326" t="str">
        <f>IF(ISNA(VLOOKUP(C325,[2]Sheet1!$B$7:$AS$46,44,FALSE)),"",VLOOKUP(C325,[2]Sheet1!$B$7:$AS$46,44,FALSE))</f>
        <v>18.02.2019</v>
      </c>
      <c r="L325" s="16" t="str">
        <f>IF(ISNA(VLOOKUP(C325,[2]Sheet1!$B$7:$AS$46,43,FALSE)),"",VLOOKUP(C325,[2]Sheet1!$B$7:$AS$46,43,FALSE))</f>
        <v>PL001</v>
      </c>
    </row>
    <row r="326" spans="1:12" s="16" customFormat="1" x14ac:dyDescent="0.2">
      <c r="A326" s="15"/>
      <c r="B326" s="94" t="s">
        <v>76</v>
      </c>
      <c r="C326" s="95">
        <v>2715708</v>
      </c>
      <c r="D326" s="96">
        <v>22000478</v>
      </c>
      <c r="E326" s="96">
        <v>1000</v>
      </c>
      <c r="F326" s="97"/>
      <c r="G326" s="18">
        <f>IFERROR(IF(ISERROR(SEARCH("dfgg",$B325)),IF(H326="",G325+ROUNDUP(VLOOKUP(D326,Feuil2!$B$2:$C$205,2,FALSE)*6,0)/6/24,G325+ROUNDUP(VLOOKUP(D326,Feuil2!$B$2:$C$205,2,FALSE)*6,0)/6/24+$I$2),G325+(11/12/24)),"")</f>
        <v>43514.95833333335</v>
      </c>
      <c r="H326" s="88" t="s">
        <v>71</v>
      </c>
      <c r="I326" s="28"/>
      <c r="J326" s="326" t="str">
        <f>IF(ISNA(VLOOKUP(C326,[2]Sheet1!$B$7:$AS$46,44,FALSE)),"",VLOOKUP(C326,[2]Sheet1!$B$7:$AS$46,44,FALSE))</f>
        <v>18.02.2019</v>
      </c>
      <c r="L326" s="16" t="str">
        <f>IF(ISNA(VLOOKUP(C326,[2]Sheet1!$B$7:$AS$46,43,FALSE)),"",VLOOKUP(C326,[2]Sheet1!$B$7:$AS$46,43,FALSE))</f>
        <v>PL001</v>
      </c>
    </row>
    <row r="327" spans="1:12" s="16" customFormat="1" ht="31.5" customHeight="1" x14ac:dyDescent="0.2">
      <c r="A327" s="127"/>
      <c r="B327" s="129"/>
      <c r="C327" s="130" t="s">
        <v>26</v>
      </c>
      <c r="D327" s="131"/>
      <c r="E327" s="130"/>
      <c r="F327" s="132"/>
      <c r="G327" s="134"/>
      <c r="H327" s="128"/>
      <c r="I327" s="133">
        <f>IFERROR(E327*VLOOKUP(D327,#REF!,5,FALSE),0)</f>
        <v>0</v>
      </c>
      <c r="J327" s="400" t="str">
        <f>IF(ISNA(VLOOKUP(C327,[1]Sheet1!$B:$AS,43,FALSE)),"",VLOOKUP(C327,[1]Sheet1!$B:$AS,43,FALSE))</f>
        <v/>
      </c>
      <c r="K327" s="16" t="str">
        <f t="shared" ref="K327" si="37">IF(J327&lt;&gt;"",TEXT(J327,"jjjj"),"")</f>
        <v/>
      </c>
      <c r="L327" s="16" t="str">
        <f>IF(ISNA(VLOOKUP(C327,[1]Sheet1!$B:$AS,44,FALSE)),"",VLOOKUP(C327,[1]Sheet1!$B:$AS,44,FALSE))</f>
        <v/>
      </c>
    </row>
    <row r="328" spans="1:12" s="16" customFormat="1" x14ac:dyDescent="0.2">
      <c r="A328" s="15"/>
      <c r="B328" s="94" t="s">
        <v>76</v>
      </c>
      <c r="C328" s="95">
        <v>2715710</v>
      </c>
      <c r="D328" s="96">
        <v>22000478</v>
      </c>
      <c r="E328" s="96">
        <v>1000</v>
      </c>
      <c r="F328" s="97"/>
      <c r="G328" s="18">
        <v>43515.3125</v>
      </c>
      <c r="H328" s="88" t="s">
        <v>71</v>
      </c>
      <c r="I328" s="28"/>
      <c r="J328" s="326" t="str">
        <f>IF(ISNA(VLOOKUP(C328,[2]Sheet1!$B$7:$AS$46,44,FALSE)),"",VLOOKUP(C328,[2]Sheet1!$B$7:$AS$46,44,FALSE))</f>
        <v>18.02.2019</v>
      </c>
      <c r="L328" s="16" t="str">
        <f>IF(ISNA(VLOOKUP(C328,[2]Sheet1!$B$7:$AS$46,43,FALSE)),"",VLOOKUP(C328,[2]Sheet1!$B$7:$AS$46,43,FALSE))</f>
        <v>PL001</v>
      </c>
    </row>
    <row r="329" spans="1:12" s="16" customFormat="1" x14ac:dyDescent="0.2">
      <c r="A329" s="15"/>
      <c r="B329" s="94" t="s">
        <v>76</v>
      </c>
      <c r="C329" s="95">
        <v>2715711</v>
      </c>
      <c r="D329" s="96">
        <v>22000478</v>
      </c>
      <c r="E329" s="96">
        <v>1000</v>
      </c>
      <c r="F329" s="97"/>
      <c r="G329" s="18">
        <f>IFERROR(IF(ISERROR(SEARCH("dfgg",$B328)),IF(H329="",G328+ROUNDUP(VLOOKUP(D329,Feuil2!$B$2:$C$205,2,FALSE)*6,0)/6/24,G328+ROUNDUP(VLOOKUP(D329,Feuil2!$B$2:$C$205,2,FALSE)*6,0)/6/24+$I$2),G328+(11/12/24)),"")</f>
        <v>43515.395833333336</v>
      </c>
      <c r="H329" s="88" t="s">
        <v>71</v>
      </c>
      <c r="I329" s="28"/>
      <c r="J329" s="326" t="str">
        <f>IF(ISNA(VLOOKUP(C329,[2]Sheet1!$B$7:$AS$46,44,FALSE)),"",VLOOKUP(C329,[2]Sheet1!$B$7:$AS$46,44,FALSE))</f>
        <v>18.02.2019</v>
      </c>
      <c r="L329" s="16" t="str">
        <f>IF(ISNA(VLOOKUP(C329,[2]Sheet1!$B$7:$AS$46,43,FALSE)),"",VLOOKUP(C329,[2]Sheet1!$B$7:$AS$46,43,FALSE))</f>
        <v>PL001</v>
      </c>
    </row>
    <row r="330" spans="1:12" s="16" customFormat="1" x14ac:dyDescent="0.2">
      <c r="A330" s="15"/>
      <c r="B330" s="94" t="s">
        <v>76</v>
      </c>
      <c r="C330" s="95">
        <v>2715712</v>
      </c>
      <c r="D330" s="96">
        <v>22000478</v>
      </c>
      <c r="E330" s="96">
        <v>1000</v>
      </c>
      <c r="F330" s="97"/>
      <c r="G330" s="18">
        <f>IFERROR(IF(ISERROR(SEARCH("dfgg",$B329)),IF(H330="",G329+ROUNDUP(VLOOKUP(D330,Feuil2!$B$2:$C$205,2,FALSE)*6,0)/6/24,G329+ROUNDUP(VLOOKUP(D330,Feuil2!$B$2:$C$205,2,FALSE)*6,0)/6/24+$I$2),G329+(11/12/24)),"")</f>
        <v>43515.479166666672</v>
      </c>
      <c r="H330" s="88" t="s">
        <v>67</v>
      </c>
      <c r="I330" s="28"/>
      <c r="J330" s="326" t="str">
        <f>IF(ISNA(VLOOKUP(C330,[2]Sheet1!$B$7:$AS$46,44,FALSE)),"",VLOOKUP(C330,[2]Sheet1!$B$7:$AS$46,44,FALSE))</f>
        <v>18.02.2019</v>
      </c>
      <c r="L330" s="16" t="str">
        <f>IF(ISNA(VLOOKUP(C330,[2]Sheet1!$B$7:$AS$46,43,FALSE)),"",VLOOKUP(C330,[2]Sheet1!$B$7:$AS$46,43,FALSE))</f>
        <v>PL001</v>
      </c>
    </row>
    <row r="331" spans="1:12" s="16" customFormat="1" x14ac:dyDescent="0.2">
      <c r="A331" s="15"/>
      <c r="B331" s="94" t="s">
        <v>76</v>
      </c>
      <c r="C331" s="95">
        <v>2715713</v>
      </c>
      <c r="D331" s="96">
        <v>22000478</v>
      </c>
      <c r="E331" s="96">
        <v>1000</v>
      </c>
      <c r="F331" s="97"/>
      <c r="G331" s="18">
        <f>IFERROR(IF(ISERROR(SEARCH("dfgg",$B330)),IF(H331="",G330+ROUNDUP(VLOOKUP(D331,Feuil2!$B$2:$C$205,2,FALSE)*6,0)/6/24,G330+ROUNDUP(VLOOKUP(D331,Feuil2!$B$2:$C$205,2,FALSE)*6,0)/6/24+$I$2),G330+(11/12/24)),"")</f>
        <v>43515.562500000007</v>
      </c>
      <c r="H331" s="88" t="s">
        <v>145</v>
      </c>
      <c r="I331" s="28"/>
      <c r="J331" s="326" t="str">
        <f>IF(ISNA(VLOOKUP(C331,[2]Sheet1!$B$7:$AS$46,44,FALSE)),"",VLOOKUP(C331,[2]Sheet1!$B$7:$AS$46,44,FALSE))</f>
        <v>19.02.2019</v>
      </c>
      <c r="L331" s="16" t="str">
        <f>IF(ISNA(VLOOKUP(C331,[2]Sheet1!$B$7:$AS$46,43,FALSE)),"",VLOOKUP(C331,[2]Sheet1!$B$7:$AS$46,43,FALSE))</f>
        <v>PL001</v>
      </c>
    </row>
    <row r="332" spans="1:12" s="16" customFormat="1" x14ac:dyDescent="0.2">
      <c r="A332" s="15"/>
      <c r="B332" s="123"/>
      <c r="C332" s="124"/>
      <c r="D332" s="125" t="s">
        <v>7</v>
      </c>
      <c r="E332" s="124"/>
      <c r="F332" s="126"/>
      <c r="G332" s="18">
        <f>IFERROR(IF(ISERROR(SEARCH("dfgg",$B331)),IF(H332="",G331+ROUNDUP(VLOOKUP(D332,Feuil2!$B$2:$C$205,2,FALSE)*6,0)/6/24,G331+ROUNDUP(VLOOKUP(D332,Feuil2!$B$2:$C$205,2,FALSE)*6,0)/6/24+$I$2),G331+(11/12/24)),"")</f>
        <v>43515.618055555562</v>
      </c>
      <c r="H332" s="145" t="s">
        <v>146</v>
      </c>
      <c r="I332" s="26"/>
      <c r="J332" s="326"/>
    </row>
    <row r="333" spans="1:12" s="16" customFormat="1" x14ac:dyDescent="0.2">
      <c r="A333" s="41"/>
      <c r="B333" s="94" t="s">
        <v>76</v>
      </c>
      <c r="C333" s="95">
        <v>2715714</v>
      </c>
      <c r="D333" s="96">
        <v>22000478</v>
      </c>
      <c r="E333" s="96">
        <v>1000</v>
      </c>
      <c r="F333" s="97"/>
      <c r="G333" s="18">
        <v>43515.875</v>
      </c>
      <c r="H333" s="45" t="s">
        <v>113</v>
      </c>
      <c r="I333" s="47"/>
      <c r="J333" s="326" t="str">
        <f>IF(ISNA(VLOOKUP(C333,[2]Sheet1!$B$7:$AS$46,44,FALSE)),"",VLOOKUP(C333,[2]Sheet1!$B$7:$AS$46,44,FALSE))</f>
        <v>19.02.2019</v>
      </c>
      <c r="L333" s="16" t="str">
        <f>IF(ISNA(VLOOKUP(C333,[2]Sheet1!$B$7:$AS$46,43,FALSE)),"",VLOOKUP(C333,[2]Sheet1!$B$7:$AS$46,43,FALSE))</f>
        <v>PL001</v>
      </c>
    </row>
    <row r="334" spans="1:12" s="16" customFormat="1" x14ac:dyDescent="0.2">
      <c r="A334" s="15"/>
      <c r="B334" s="94" t="s">
        <v>76</v>
      </c>
      <c r="C334" s="95">
        <v>2715709</v>
      </c>
      <c r="D334" s="96">
        <v>22000478</v>
      </c>
      <c r="E334" s="96">
        <v>1000</v>
      </c>
      <c r="F334" s="97"/>
      <c r="G334" s="18">
        <f>IFERROR(IF(ISERROR(SEARCH("dfgg",$B333)),IF(H334="",G333+ROUNDUP(VLOOKUP(D334,Feuil2!$B$2:$C$205,2,FALSE)*6,0)/6/24,G333+ROUNDUP(VLOOKUP(D334,Feuil2!$B$2:$C$205,2,FALSE)*6,0)/6/24+$I$2),G333+(11/12/24)),"")</f>
        <v>43515.958333333336</v>
      </c>
      <c r="H334" s="88" t="s">
        <v>113</v>
      </c>
      <c r="I334" s="28"/>
      <c r="J334" s="326" t="str">
        <f>IF(ISNA(VLOOKUP(C334,[2]Sheet1!$B$7:$AS$46,44,FALSE)),"",VLOOKUP(C334,[2]Sheet1!$B$7:$AS$46,44,FALSE))</f>
        <v>18.02.2019</v>
      </c>
      <c r="L334" s="16" t="str">
        <f>IF(ISNA(VLOOKUP(C334,[2]Sheet1!$B$7:$AS$46,43,FALSE)),"",VLOOKUP(C334,[2]Sheet1!$B$7:$AS$46,43,FALSE))</f>
        <v>PL001</v>
      </c>
    </row>
    <row r="335" spans="1:12" s="16" customFormat="1" x14ac:dyDescent="0.2">
      <c r="A335" s="41"/>
      <c r="B335" s="94"/>
      <c r="C335" s="95"/>
      <c r="D335" s="96"/>
      <c r="E335" s="96"/>
      <c r="F335" s="97"/>
      <c r="G335" s="18" t="str">
        <f>IFERROR(IF(ISERROR(SEARCH("dfgg",$B334)),IF(H335="",G334+ROUNDUP(VLOOKUP(D335,Feuil2!$B$2:$C$205,2,FALSE)*6,0)/6/24,G334+ROUNDUP(VLOOKUP(D335,Feuil2!$B$2:$C$205,2,FALSE)*6,0)/6/24+$I$2),G334+(11/12/24)),"")</f>
        <v/>
      </c>
      <c r="H335" s="45"/>
      <c r="I335" s="47"/>
      <c r="J335" s="326"/>
    </row>
    <row r="336" spans="1:12" s="16" customFormat="1" ht="34.5" customHeight="1" x14ac:dyDescent="0.2">
      <c r="A336" s="15"/>
      <c r="B336" s="94" t="s">
        <v>76</v>
      </c>
      <c r="C336" s="95">
        <v>2913329</v>
      </c>
      <c r="D336" s="146">
        <v>22000478</v>
      </c>
      <c r="E336" s="96">
        <v>1000</v>
      </c>
      <c r="F336" s="97"/>
      <c r="G336" s="18">
        <v>43516.041666666664</v>
      </c>
      <c r="H336" s="149" t="s">
        <v>148</v>
      </c>
      <c r="I336" s="28"/>
      <c r="J336" s="326"/>
    </row>
    <row r="337" spans="1:12" s="16" customFormat="1" x14ac:dyDescent="0.2">
      <c r="A337" s="15"/>
      <c r="B337" s="94" t="s">
        <v>76</v>
      </c>
      <c r="C337" s="95">
        <v>2715701</v>
      </c>
      <c r="D337" s="147">
        <v>22000478</v>
      </c>
      <c r="E337" s="96">
        <v>1000</v>
      </c>
      <c r="F337" s="97"/>
      <c r="G337" s="18">
        <f>IFERROR(IF(ISERROR(SEARCH("dfgg",$B336)),IF(H337="",G336+ROUNDUP(VLOOKUP(D337,Feuil2!$B$2:$C$205,2,FALSE)*6,0)/6/24,G336+ROUNDUP(VLOOKUP(D337,Feuil2!$B$2:$C$205,2,FALSE)*6,0)/6/24+$I$2),G336+(11/12/24)),"")</f>
        <v>43516.125</v>
      </c>
      <c r="H337" s="148" t="s">
        <v>147</v>
      </c>
      <c r="I337" s="28"/>
      <c r="J337" s="326"/>
    </row>
    <row r="338" spans="1:12" s="16" customFormat="1" x14ac:dyDescent="0.2">
      <c r="A338" s="15"/>
      <c r="B338" s="94" t="s">
        <v>76</v>
      </c>
      <c r="C338" s="95">
        <v>2975393</v>
      </c>
      <c r="D338" s="147">
        <v>22000478</v>
      </c>
      <c r="E338" s="96">
        <v>1000</v>
      </c>
      <c r="F338" s="97"/>
      <c r="G338" s="18">
        <f>IFERROR(IF(ISERROR(SEARCH("dfgg",$B337)),IF(H338="",G337+ROUNDUP(VLOOKUP(D338,Feuil2!$B$2:$C$205,2,FALSE)*6,0)/6/24,G337+ROUNDUP(VLOOKUP(D338,Feuil2!$B$2:$C$205,2,FALSE)*6,0)/6/24+$I$2),G337+(11/12/24)),"")</f>
        <v>43516.208333333336</v>
      </c>
      <c r="H338" s="148" t="s">
        <v>147</v>
      </c>
      <c r="I338" s="28"/>
      <c r="J338" s="326"/>
    </row>
    <row r="339" spans="1:12" s="16" customFormat="1" x14ac:dyDescent="0.2">
      <c r="A339" s="15"/>
      <c r="B339" s="94" t="s">
        <v>76</v>
      </c>
      <c r="C339" s="95">
        <v>2975559</v>
      </c>
      <c r="D339" s="147">
        <v>22000478</v>
      </c>
      <c r="E339" s="96">
        <v>1000</v>
      </c>
      <c r="F339" s="97"/>
      <c r="G339" s="18">
        <f>IFERROR(IF(ISERROR(SEARCH("dfgg",$B338)),IF(H339="",G338+ROUNDUP(VLOOKUP(D339,Feuil2!$B$2:$C$205,2,FALSE)*6,0)/6/24,G338+ROUNDUP(VLOOKUP(D339,Feuil2!$B$2:$C$205,2,FALSE)*6,0)/6/24+$I$2),G338+(11/12/24)),"")</f>
        <v>43516.291666666672</v>
      </c>
      <c r="H339" s="148" t="s">
        <v>149</v>
      </c>
      <c r="I339" s="28"/>
      <c r="J339" s="326" t="str">
        <f>IF(ISNA(VLOOKUP(C339,[2]Sheet1!$B$7:$AS$46,44,FALSE)),"",VLOOKUP(C339,[2]Sheet1!$B$7:$AS$46,44,FALSE))</f>
        <v>19.02.2019</v>
      </c>
      <c r="L339" s="16" t="str">
        <f>IF(ISNA(VLOOKUP(C339,[2]Sheet1!$B$7:$AS$46,43,FALSE)),"",VLOOKUP(C339,[2]Sheet1!$B$7:$AS$46,43,FALSE))</f>
        <v>PL001</v>
      </c>
    </row>
    <row r="340" spans="1:12" s="16" customFormat="1" ht="17.25" customHeight="1" x14ac:dyDescent="0.2">
      <c r="A340" s="15"/>
      <c r="B340" s="94" t="s">
        <v>76</v>
      </c>
      <c r="C340" s="95">
        <v>2975560</v>
      </c>
      <c r="D340" s="147">
        <v>22000478</v>
      </c>
      <c r="E340" s="96">
        <v>600</v>
      </c>
      <c r="F340" s="97"/>
      <c r="G340" s="18">
        <f>IFERROR(IF(ISERROR(SEARCH("dfgg",$B339)),IF(H340="",G339+ROUNDUP(VLOOKUP(D340,Feuil2!$B$2:$C$205,2,FALSE)*6,0)/6/24,G339+ROUNDUP(VLOOKUP(D340,Feuil2!$B$2:$C$205,2,FALSE)*6,0)/6/24+$I$2),G339+(11/12/24)),"")</f>
        <v>43516.375000000007</v>
      </c>
      <c r="H340" s="148" t="s">
        <v>149</v>
      </c>
      <c r="I340" s="28"/>
      <c r="J340" s="326" t="str">
        <f>IF(ISNA(VLOOKUP(C340,[2]Sheet1!$B$7:$AS$46,44,FALSE)),"",VLOOKUP(C340,[2]Sheet1!$B$7:$AS$46,44,FALSE))</f>
        <v>20.02.2019</v>
      </c>
      <c r="L340" s="16" t="str">
        <f>IF(ISNA(VLOOKUP(C340,[2]Sheet1!$B$7:$AS$46,43,FALSE)),"",VLOOKUP(C340,[2]Sheet1!$B$7:$AS$46,43,FALSE))</f>
        <v>PL001</v>
      </c>
    </row>
    <row r="341" spans="1:12" s="16" customFormat="1" x14ac:dyDescent="0.2">
      <c r="A341" s="15"/>
      <c r="B341" s="123"/>
      <c r="C341" s="124"/>
      <c r="D341" s="125" t="s">
        <v>7</v>
      </c>
      <c r="E341" s="124"/>
      <c r="F341" s="126"/>
      <c r="G341" s="18">
        <f>IFERROR(IF(ISERROR(SEARCH("dfgg",$B340)),IF(H341="",G340+ROUNDUP(VLOOKUP(D341,Feuil2!$B$2:$C$205,2,FALSE)*6,0)/6/24,G340+ROUNDUP(VLOOKUP(D341,Feuil2!$B$2:$C$205,2,FALSE)*6,0)/6/24+$I$2),G340+(11/12/24)),"")</f>
        <v>43516.430555555562</v>
      </c>
      <c r="H341" s="19"/>
      <c r="I341" s="26"/>
      <c r="J341" s="326"/>
    </row>
    <row r="342" spans="1:12" s="16" customFormat="1" x14ac:dyDescent="0.2">
      <c r="A342" s="15"/>
      <c r="B342" s="94" t="s">
        <v>121</v>
      </c>
      <c r="C342" s="95">
        <v>2891627</v>
      </c>
      <c r="D342" s="96">
        <v>22000374</v>
      </c>
      <c r="E342" s="96">
        <v>1600</v>
      </c>
      <c r="F342" s="97"/>
      <c r="G342" s="18">
        <f>IFERROR(IF(ISERROR(SEARCH("dfgg",$B341)),IF(H342="",G341+ROUNDUP(VLOOKUP(D342,Feuil2!$B$2:$C$205,2,FALSE)*6,0)/6/24,G341+ROUNDUP(VLOOKUP(D342,Feuil2!$B$2:$C$205,2,FALSE)*6,0)/6/24+$I$2),G341+(11/12/24)),"")</f>
        <v>43516.534722222226</v>
      </c>
      <c r="H342" s="88" t="s">
        <v>31</v>
      </c>
      <c r="I342" s="28"/>
      <c r="J342" s="326">
        <f>IF(ISNA(VLOOKUP(C342,[2]Sheet1!$B$7:$AS$46,44,FALSE)),"",VLOOKUP(C342,[2]Sheet1!$B$7:$AS$46,44,FALSE))</f>
        <v>43519</v>
      </c>
      <c r="L342" s="16" t="str">
        <f>IF(ISNA(VLOOKUP(C342,[2]Sheet1!$B$7:$AS$46,43,FALSE)),"",VLOOKUP(C342,[2]Sheet1!$B$7:$AS$46,43,FALSE))</f>
        <v>VA001</v>
      </c>
    </row>
    <row r="343" spans="1:12" s="16" customFormat="1" ht="31.5" customHeight="1" x14ac:dyDescent="0.2">
      <c r="A343" s="127"/>
      <c r="B343" s="129"/>
      <c r="C343" s="130" t="s">
        <v>27</v>
      </c>
      <c r="D343" s="131"/>
      <c r="E343" s="96">
        <v>1600</v>
      </c>
      <c r="F343" s="132"/>
      <c r="G343" s="134"/>
      <c r="H343" s="128"/>
      <c r="I343" s="133">
        <f>IFERROR(E343*VLOOKUP(D343,#REF!,5,FALSE),0)</f>
        <v>0</v>
      </c>
      <c r="J343" s="400" t="str">
        <f>IF(ISNA(VLOOKUP(C343,[1]Sheet1!$B:$AS,43,FALSE)),"",VLOOKUP(C343,[1]Sheet1!$B:$AS,43,FALSE))</f>
        <v/>
      </c>
      <c r="K343" s="16" t="str">
        <f t="shared" ref="K343" si="38">IF(J343&lt;&gt;"",TEXT(J343,"jjjj"),"")</f>
        <v/>
      </c>
      <c r="L343" s="16" t="str">
        <f>IF(ISNA(VLOOKUP(C343,[1]Sheet1!$B:$AS,44,FALSE)),"",VLOOKUP(C343,[1]Sheet1!$B:$AS,44,FALSE))</f>
        <v/>
      </c>
    </row>
    <row r="344" spans="1:12" s="16" customFormat="1" x14ac:dyDescent="0.2">
      <c r="A344" s="15"/>
      <c r="B344" s="94" t="s">
        <v>121</v>
      </c>
      <c r="C344" s="95">
        <v>2956575</v>
      </c>
      <c r="D344" s="96">
        <v>22000374</v>
      </c>
      <c r="E344" s="96">
        <v>1600</v>
      </c>
      <c r="F344" s="97"/>
      <c r="G344" s="18">
        <f>IFERROR(IF(ISERROR(SEARCH("dfgg",$B342)),IF(H344="",G342+ROUNDUP(VLOOKUP(D344,Feuil2!$B$2:$C$205,2,FALSE)*6,0)/6/24,G342+ROUNDUP(VLOOKUP(D344,Feuil2!$B$2:$C$205,2,FALSE)*6,0)/6/24+$I$2),G342+(11/12/24)),"")</f>
        <v>43516.638888888891</v>
      </c>
      <c r="H344" s="88" t="s">
        <v>31</v>
      </c>
      <c r="I344" s="28"/>
      <c r="J344" s="326">
        <f>IF(ISNA(VLOOKUP(C344,[2]Sheet1!$B$7:$AS$46,44,FALSE)),"",VLOOKUP(C344,[2]Sheet1!$B$7:$AS$46,44,FALSE))</f>
        <v>43528</v>
      </c>
      <c r="L344" s="16" t="str">
        <f>IF(ISNA(VLOOKUP(C344,[2]Sheet1!$B$7:$AS$46,43,FALSE)),"",VLOOKUP(C344,[2]Sheet1!$B$7:$AS$46,43,FALSE))</f>
        <v>VA001</v>
      </c>
    </row>
    <row r="345" spans="1:12" s="16" customFormat="1" x14ac:dyDescent="0.2">
      <c r="A345" s="15"/>
      <c r="B345" s="94" t="s">
        <v>134</v>
      </c>
      <c r="C345" s="95">
        <v>2752215</v>
      </c>
      <c r="D345" s="96">
        <v>22000549</v>
      </c>
      <c r="E345" s="96">
        <v>1100</v>
      </c>
      <c r="F345" s="97"/>
      <c r="G345" s="18">
        <f>IFERROR(IF(ISERROR(SEARCH("dfgg",$B344)),IF(H345="",G344+ROUNDUP(VLOOKUP(D345,Feuil2!$B$2:$C$205,2,FALSE)*6,0)/6/24,G344+ROUNDUP(VLOOKUP(D345,Feuil2!$B$2:$C$205,2,FALSE)*6,0)/6/24+$I$2),G344+(11/12/24)),"")</f>
        <v>43516.743055555555</v>
      </c>
      <c r="H345" s="88"/>
      <c r="I345" s="28"/>
      <c r="J345" s="326">
        <f>IF(ISNA(VLOOKUP(C345,[2]Sheet1!$B$7:$AS$46,44,FALSE)),"",VLOOKUP(C345,[2]Sheet1!$B$7:$AS$46,44,FALSE))</f>
        <v>43528</v>
      </c>
      <c r="L345" s="16" t="str">
        <f>IF(ISNA(VLOOKUP(C345,[2]Sheet1!$B$7:$AS$46,43,FALSE)),"",VLOOKUP(C345,[2]Sheet1!$B$7:$AS$46,43,FALSE))</f>
        <v>PL001</v>
      </c>
    </row>
    <row r="346" spans="1:12" s="16" customFormat="1" x14ac:dyDescent="0.2">
      <c r="A346" s="15"/>
      <c r="B346" s="94" t="s">
        <v>134</v>
      </c>
      <c r="C346" s="95">
        <v>2956970</v>
      </c>
      <c r="D346" s="96">
        <v>22000549</v>
      </c>
      <c r="E346" s="96">
        <v>1100</v>
      </c>
      <c r="F346" s="97"/>
      <c r="G346" s="18">
        <f>IFERROR(IF(ISERROR(SEARCH("dfgg",$B345)),IF(H346="",G345+ROUNDUP(VLOOKUP(D346,Feuil2!$B$2:$C$205,2,FALSE)*6,0)/6/24,G345+ROUNDUP(VLOOKUP(D346,Feuil2!$B$2:$C$205,2,FALSE)*6,0)/6/24+$I$2),G345+(11/12/24)),"")</f>
        <v>43516.847222222219</v>
      </c>
      <c r="H346" s="88"/>
      <c r="I346" s="28"/>
      <c r="J346" s="326">
        <f>IF(ISNA(VLOOKUP(C346,[2]Sheet1!$B$7:$AS$46,44,FALSE)),"",VLOOKUP(C346,[2]Sheet1!$B$7:$AS$46,44,FALSE))</f>
        <v>43528</v>
      </c>
      <c r="L346" s="16" t="str">
        <f>IF(ISNA(VLOOKUP(C346,[2]Sheet1!$B$7:$AS$46,43,FALSE)),"",VLOOKUP(C346,[2]Sheet1!$B$7:$AS$46,43,FALSE))</f>
        <v>PL001</v>
      </c>
    </row>
    <row r="347" spans="1:12" s="27" customFormat="1" ht="12" customHeight="1" x14ac:dyDescent="0.2">
      <c r="A347" s="15"/>
      <c r="B347" s="119"/>
      <c r="C347" s="120"/>
      <c r="D347" s="121" t="s">
        <v>141</v>
      </c>
      <c r="E347" s="120"/>
      <c r="F347" s="122"/>
      <c r="G347" s="18">
        <f>IFERROR(IF(ISERROR(SEARCH("dfgg",$B346)),IF(H347="",G346+ROUNDUP(VLOOKUP(D347,Feuil2!$B$2:$C$205,2,FALSE)*6,0)/6/24,G346+ROUNDUP(VLOOKUP(D347,Feuil2!$B$2:$C$205,2,FALSE)*6,0)/6/24+$I$2),G346+(11/12/24)),"")</f>
        <v>43516.861111111109</v>
      </c>
      <c r="H347" s="88"/>
      <c r="I347" s="28"/>
      <c r="J347" s="404"/>
    </row>
    <row r="348" spans="1:12" s="16" customFormat="1" x14ac:dyDescent="0.2">
      <c r="A348" s="15"/>
      <c r="B348" s="94" t="s">
        <v>130</v>
      </c>
      <c r="C348" s="95">
        <v>2715609</v>
      </c>
      <c r="D348" s="96">
        <v>22000107</v>
      </c>
      <c r="E348" s="96">
        <v>1000</v>
      </c>
      <c r="F348" s="97"/>
      <c r="G348" s="18">
        <f>IFERROR(IF(ISERROR(SEARCH("dfgg",$B347)),IF(H348="",G347+ROUNDUP(VLOOKUP(D348,Feuil2!$B$2:$C$205,2,FALSE)*6,0)/6/24,G347+ROUNDUP(VLOOKUP(D348,Feuil2!$B$2:$C$205,2,FALSE)*6,0)/6/24+$I$2),G347+(11/12/24)),"")</f>
        <v>43516.979166666664</v>
      </c>
      <c r="H348" s="88" t="s">
        <v>31</v>
      </c>
      <c r="I348" s="28"/>
      <c r="J348" s="326">
        <f>IF(ISNA(VLOOKUP(C348,[2]Sheet1!$B$7:$AS$46,44,FALSE)),"",VLOOKUP(C348,[2]Sheet1!$B$7:$AS$46,44,FALSE))</f>
        <v>43522</v>
      </c>
      <c r="L348" s="16" t="str">
        <f>IF(ISNA(VLOOKUP(C348,[2]Sheet1!$B$7:$AS$46,43,FALSE)),"",VLOOKUP(C348,[2]Sheet1!$B$7:$AS$46,43,FALSE))</f>
        <v>VA001</v>
      </c>
    </row>
    <row r="349" spans="1:12" s="16" customFormat="1" ht="31.5" customHeight="1" x14ac:dyDescent="0.2">
      <c r="A349" s="127"/>
      <c r="B349" s="129"/>
      <c r="C349" s="130" t="s">
        <v>28</v>
      </c>
      <c r="D349" s="131"/>
      <c r="E349" s="130"/>
      <c r="F349" s="132"/>
      <c r="G349" s="134"/>
      <c r="H349" s="128"/>
      <c r="I349" s="133">
        <f>IFERROR(E349*VLOOKUP(D349,#REF!,5,FALSE),0)</f>
        <v>0</v>
      </c>
      <c r="J349" s="400" t="str">
        <f>IF(ISNA(VLOOKUP(C349,[1]Sheet1!$B:$AS,43,FALSE)),"",VLOOKUP(C349,[1]Sheet1!$B:$AS,43,FALSE))</f>
        <v/>
      </c>
      <c r="K349" s="16" t="str">
        <f t="shared" ref="K349" si="39">IF(J349&lt;&gt;"",TEXT(J349,"jjjj"),"")</f>
        <v/>
      </c>
      <c r="L349" s="16" t="str">
        <f>IF(ISNA(VLOOKUP(C349,[1]Sheet1!$B:$AS,44,FALSE)),"",VLOOKUP(C349,[1]Sheet1!$B:$AS,44,FALSE))</f>
        <v/>
      </c>
    </row>
    <row r="350" spans="1:12" s="16" customFormat="1" x14ac:dyDescent="0.2">
      <c r="A350" s="15"/>
      <c r="B350" s="94" t="s">
        <v>130</v>
      </c>
      <c r="C350" s="95">
        <v>2715610</v>
      </c>
      <c r="D350" s="96">
        <v>22000107</v>
      </c>
      <c r="E350" s="96">
        <v>1000</v>
      </c>
      <c r="F350" s="97"/>
      <c r="G350" s="18">
        <f>IFERROR(IF(ISERROR(SEARCH("dfgg",$B348)),IF(H350="",G348+ROUNDUP(VLOOKUP(D350,Feuil2!$B$2:$C$205,2,FALSE)*6,0)/6/24,G348+ROUNDUP(VLOOKUP(D350,Feuil2!$B$2:$C$205,2,FALSE)*6,0)/6/24+$I$2),G348+(11/12/24)),"")</f>
        <v>43517.097222222219</v>
      </c>
      <c r="H350" s="88" t="s">
        <v>31</v>
      </c>
      <c r="I350" s="28"/>
      <c r="J350" s="326">
        <f>IF(ISNA(VLOOKUP(C350,[2]Sheet1!$B$7:$AS$46,44,FALSE)),"",VLOOKUP(C350,[2]Sheet1!$B$7:$AS$46,44,FALSE))</f>
        <v>43522</v>
      </c>
      <c r="L350" s="16" t="str">
        <f>IF(ISNA(VLOOKUP(C350,[2]Sheet1!$B$7:$AS$46,43,FALSE)),"",VLOOKUP(C350,[2]Sheet1!$B$7:$AS$46,43,FALSE))</f>
        <v>VA001</v>
      </c>
    </row>
    <row r="351" spans="1:12" s="27" customFormat="1" ht="12" customHeight="1" x14ac:dyDescent="0.2">
      <c r="A351" s="15"/>
      <c r="B351" s="119"/>
      <c r="C351" s="120"/>
      <c r="D351" s="121" t="s">
        <v>141</v>
      </c>
      <c r="E351" s="120"/>
      <c r="F351" s="122"/>
      <c r="G351" s="18">
        <f>IFERROR(IF(ISERROR(SEARCH("dfgg",$B350)),IF(H351="",G350+ROUNDUP(VLOOKUP(D351,Feuil2!$B$2:$C$205,2,FALSE)*6,0)/6/24,G350+ROUNDUP(VLOOKUP(D351,Feuil2!$B$2:$C$205,2,FALSE)*6,0)/6/24+$I$2),G350+(11/12/24)),"")</f>
        <v>43517.111111111109</v>
      </c>
      <c r="H351" s="88"/>
      <c r="I351" s="28"/>
      <c r="J351" s="404"/>
    </row>
    <row r="352" spans="1:12" s="16" customFormat="1" x14ac:dyDescent="0.2">
      <c r="A352" s="15"/>
      <c r="B352" s="94" t="s">
        <v>99</v>
      </c>
      <c r="C352" s="95">
        <v>2715612</v>
      </c>
      <c r="D352" s="96">
        <v>22000108</v>
      </c>
      <c r="E352" s="96">
        <v>1600</v>
      </c>
      <c r="F352" s="97"/>
      <c r="G352" s="18">
        <f>IFERROR(IF(ISERROR(SEARCH("dfgg",$B351)),IF(H352="",G351+ROUNDUP(VLOOKUP(D352,Feuil2!$B$2:$C$205,2,FALSE)*6,0)/6/24,G351+ROUNDUP(VLOOKUP(D352,Feuil2!$B$2:$C$205,2,FALSE)*6,0)/6/24+$I$2),G351+(11/12/24)),"")</f>
        <v>43517.229166666664</v>
      </c>
      <c r="H352" s="88" t="s">
        <v>31</v>
      </c>
      <c r="I352" s="28"/>
      <c r="J352" s="326">
        <f>IF(ISNA(VLOOKUP(C352,[2]Sheet1!$B$7:$AS$46,44,FALSE)),"",VLOOKUP(C352,[2]Sheet1!$B$7:$AS$46,44,FALSE))</f>
        <v>43524</v>
      </c>
      <c r="L352" s="16" t="str">
        <f>IF(ISNA(VLOOKUP(C352,[2]Sheet1!$B$7:$AS$46,43,FALSE)),"",VLOOKUP(C352,[2]Sheet1!$B$7:$AS$46,43,FALSE))</f>
        <v>VA001</v>
      </c>
    </row>
    <row r="353" spans="1:12" s="16" customFormat="1" x14ac:dyDescent="0.2">
      <c r="A353" s="15"/>
      <c r="B353" s="94" t="s">
        <v>99</v>
      </c>
      <c r="C353" s="95">
        <v>2715613</v>
      </c>
      <c r="D353" s="96">
        <v>22000108</v>
      </c>
      <c r="E353" s="96">
        <v>1600</v>
      </c>
      <c r="F353" s="97"/>
      <c r="G353" s="18">
        <f>IFERROR(IF(ISERROR(SEARCH("dfgg",$B352)),IF(H353="",G352+ROUNDUP(VLOOKUP(D353,Feuil2!$B$2:$C$205,2,FALSE)*6,0)/6/24,G352+ROUNDUP(VLOOKUP(D353,Feuil2!$B$2:$C$205,2,FALSE)*6,0)/6/24+$I$2),G352+(11/12/24)),"")</f>
        <v>43517.347222222219</v>
      </c>
      <c r="H353" s="88" t="s">
        <v>31</v>
      </c>
      <c r="I353" s="28"/>
      <c r="J353" s="326">
        <f>IF(ISNA(VLOOKUP(C353,[2]Sheet1!$B$7:$AS$46,44,FALSE)),"",VLOOKUP(C353,[2]Sheet1!$B$7:$AS$46,44,FALSE))</f>
        <v>43525</v>
      </c>
      <c r="L353" s="16" t="str">
        <f>IF(ISNA(VLOOKUP(C353,[2]Sheet1!$B$7:$AS$46,43,FALSE)),"",VLOOKUP(C353,[2]Sheet1!$B$7:$AS$46,43,FALSE))</f>
        <v>VA001</v>
      </c>
    </row>
    <row r="354" spans="1:12" s="16" customFormat="1" x14ac:dyDescent="0.2">
      <c r="A354" s="15"/>
      <c r="B354" s="94" t="s">
        <v>99</v>
      </c>
      <c r="C354" s="95">
        <v>2715615</v>
      </c>
      <c r="D354" s="96">
        <v>22000108</v>
      </c>
      <c r="E354" s="96">
        <v>1600</v>
      </c>
      <c r="F354" s="97"/>
      <c r="G354" s="18">
        <f>IFERROR(IF(ISERROR(SEARCH("dfgg",$B353)),IF(H354="",G353+ROUNDUP(VLOOKUP(D354,Feuil2!$B$2:$C$205,2,FALSE)*6,0)/6/24,G353+ROUNDUP(VLOOKUP(D354,Feuil2!$B$2:$C$205,2,FALSE)*6,0)/6/24+$I$2),G353+(11/12/24)),"")</f>
        <v>43517.465277777774</v>
      </c>
      <c r="H354" s="88" t="s">
        <v>31</v>
      </c>
      <c r="I354" s="28"/>
      <c r="J354" s="326">
        <f>IF(ISNA(VLOOKUP(C354,[2]Sheet1!$B$7:$AS$46,44,FALSE)),"",VLOOKUP(C354,[2]Sheet1!$B$7:$AS$46,44,FALSE))</f>
        <v>43526</v>
      </c>
      <c r="L354" s="16" t="str">
        <f>IF(ISNA(VLOOKUP(C354,[2]Sheet1!$B$7:$AS$46,43,FALSE)),"",VLOOKUP(C354,[2]Sheet1!$B$7:$AS$46,43,FALSE))</f>
        <v>VA001</v>
      </c>
    </row>
    <row r="355" spans="1:12" s="16" customFormat="1" x14ac:dyDescent="0.2">
      <c r="A355" s="15"/>
      <c r="B355" s="123"/>
      <c r="C355" s="124"/>
      <c r="D355" s="125" t="s">
        <v>7</v>
      </c>
      <c r="E355" s="124"/>
      <c r="F355" s="126"/>
      <c r="G355" s="18">
        <f>IFERROR(IF(ISERROR(SEARCH("dfgg",$B354)),IF(H355="",G354+ROUNDUP(VLOOKUP(D355,Feuil2!$B$2:$C$205,2,FALSE)*6,0)/6/24,G354+ROUNDUP(VLOOKUP(D355,Feuil2!$B$2:$C$205,2,FALSE)*6,0)/6/24+$I$2),G354+(11/12/24)),"")</f>
        <v>43517.520833333328</v>
      </c>
      <c r="H355" s="19" t="s">
        <v>67</v>
      </c>
      <c r="I355" s="26"/>
      <c r="J355" s="326"/>
    </row>
    <row r="356" spans="1:12" s="16" customFormat="1" x14ac:dyDescent="0.2">
      <c r="A356" s="15"/>
      <c r="B356" s="94" t="s">
        <v>41</v>
      </c>
      <c r="C356" s="95">
        <v>2715735</v>
      </c>
      <c r="D356" s="96">
        <v>22000537</v>
      </c>
      <c r="E356" s="96">
        <v>1600</v>
      </c>
      <c r="F356" s="97"/>
      <c r="G356" s="18">
        <f>IFERROR(IF(ISERROR(SEARCH("dfgg",$B355)),IF(H356="",G355+ROUNDUP(VLOOKUP(D356,Feuil2!$B$2:$C$205,2,FALSE)*6,0)/6/24,G355+ROUNDUP(VLOOKUP(D356,Feuil2!$B$2:$C$205,2,FALSE)*6,0)/6/24+$I$2),G355+(11/12/24)),"")</f>
        <v>43517.659722222219</v>
      </c>
      <c r="H356" s="88" t="s">
        <v>155</v>
      </c>
      <c r="I356" s="28"/>
      <c r="J356" s="326">
        <f>IF(ISNA(VLOOKUP(C356,[2]Sheet1!$B$7:$AS$46,44,FALSE)),"",VLOOKUP(C356,[2]Sheet1!$B$7:$AS$46,44,FALSE))</f>
        <v>43521</v>
      </c>
      <c r="L356" s="16" t="str">
        <f>IF(ISNA(VLOOKUP(C356,[2]Sheet1!$B$7:$AS$46,43,FALSE)),"",VLOOKUP(C356,[2]Sheet1!$B$7:$AS$46,43,FALSE))</f>
        <v>PL001</v>
      </c>
    </row>
    <row r="357" spans="1:12" s="16" customFormat="1" x14ac:dyDescent="0.2">
      <c r="A357" s="15"/>
      <c r="B357" s="94" t="s">
        <v>41</v>
      </c>
      <c r="C357" s="95">
        <v>2715736</v>
      </c>
      <c r="D357" s="96">
        <v>22000537</v>
      </c>
      <c r="E357" s="96">
        <v>1600</v>
      </c>
      <c r="F357" s="97"/>
      <c r="G357" s="18">
        <f>IFERROR(IF(ISERROR(SEARCH("dfgg",$B356)),IF(H357="",G356+ROUNDUP(VLOOKUP(D357,Feuil2!$B$2:$C$205,2,FALSE)*6,0)/6/24,G356+ROUNDUP(VLOOKUP(D357,Feuil2!$B$2:$C$205,2,FALSE)*6,0)/6/24+$I$2),G356+(11/12/24)),"")</f>
        <v>43517.798611111109</v>
      </c>
      <c r="H357" s="88" t="s">
        <v>155</v>
      </c>
      <c r="I357" s="28"/>
      <c r="J357" s="326">
        <f>IF(ISNA(VLOOKUP(C357,[2]Sheet1!$B$7:$AS$46,44,FALSE)),"",VLOOKUP(C357,[2]Sheet1!$B$7:$AS$46,44,FALSE))</f>
        <v>43521</v>
      </c>
      <c r="L357" s="16" t="str">
        <f>IF(ISNA(VLOOKUP(C357,[2]Sheet1!$B$7:$AS$46,43,FALSE)),"",VLOOKUP(C357,[2]Sheet1!$B$7:$AS$46,43,FALSE))</f>
        <v>PL001</v>
      </c>
    </row>
    <row r="358" spans="1:12" s="16" customFormat="1" x14ac:dyDescent="0.2">
      <c r="A358" s="15"/>
      <c r="B358" s="94" t="s">
        <v>41</v>
      </c>
      <c r="C358" s="95">
        <v>2715737</v>
      </c>
      <c r="D358" s="96">
        <v>22000537</v>
      </c>
      <c r="E358" s="96">
        <v>1600</v>
      </c>
      <c r="F358" s="97"/>
      <c r="G358" s="18">
        <v>43518.416666666664</v>
      </c>
      <c r="H358" s="88"/>
      <c r="I358" s="28"/>
      <c r="J358" s="326">
        <f>IF(ISNA(VLOOKUP(C358,[2]Sheet1!$B$7:$AS$46,44,FALSE)),"",VLOOKUP(C358,[2]Sheet1!$B$7:$AS$46,44,FALSE))</f>
        <v>43521</v>
      </c>
      <c r="L358" s="16" t="str">
        <f>IF(ISNA(VLOOKUP(C358,[2]Sheet1!$B$7:$AS$46,43,FALSE)),"",VLOOKUP(C358,[2]Sheet1!$B$7:$AS$46,43,FALSE))</f>
        <v>PL001</v>
      </c>
    </row>
    <row r="359" spans="1:12" s="16" customFormat="1" x14ac:dyDescent="0.2">
      <c r="A359" s="15"/>
      <c r="B359" s="94" t="s">
        <v>41</v>
      </c>
      <c r="C359" s="95">
        <v>3000956</v>
      </c>
      <c r="D359" s="96">
        <v>22000537</v>
      </c>
      <c r="E359" s="96">
        <v>1600</v>
      </c>
      <c r="F359" s="97"/>
      <c r="G359" s="18">
        <f>IFERROR(IF(ISERROR(SEARCH("dfgg",$B358)),IF(H359="",G358+ROUNDUP(VLOOKUP(D359,Feuil2!$B$2:$C$205,2,FALSE)*6,0)/6/24,G358+ROUNDUP(VLOOKUP(D359,Feuil2!$B$2:$C$205,2,FALSE)*6,0)/6/24+$I$2),G358+(11/12/24)),"")</f>
        <v>43518.555555555555</v>
      </c>
      <c r="H359" s="88"/>
      <c r="I359" s="28"/>
      <c r="J359" s="326"/>
    </row>
    <row r="360" spans="1:12" s="16" customFormat="1" x14ac:dyDescent="0.2">
      <c r="A360" s="15"/>
      <c r="B360" s="94" t="s">
        <v>41</v>
      </c>
      <c r="C360" s="95">
        <v>3000962</v>
      </c>
      <c r="D360" s="96">
        <v>22000537</v>
      </c>
      <c r="E360" s="96">
        <v>1600</v>
      </c>
      <c r="F360" s="97"/>
      <c r="G360" s="18">
        <f>IFERROR(IF(ISERROR(SEARCH("dfgg",$B359)),IF(H360="",G359+ROUNDUP(VLOOKUP(D360,Feuil2!$B$2:$C$205,2,FALSE)*6,0)/6/24,G359+ROUNDUP(VLOOKUP(D360,Feuil2!$B$2:$C$205,2,FALSE)*6,0)/6/24+$I$2),G359+(11/12/24)),"")</f>
        <v>43518.694444444445</v>
      </c>
      <c r="H360" s="88"/>
      <c r="I360" s="28"/>
      <c r="J360" s="326"/>
    </row>
    <row r="361" spans="1:12" s="16" customFormat="1" x14ac:dyDescent="0.2">
      <c r="A361" s="15"/>
      <c r="B361" s="94" t="s">
        <v>41</v>
      </c>
      <c r="C361" s="95">
        <v>3000974</v>
      </c>
      <c r="D361" s="96">
        <v>22000537</v>
      </c>
      <c r="E361" s="96">
        <v>1600</v>
      </c>
      <c r="F361" s="97"/>
      <c r="G361" s="18">
        <f>IFERROR(IF(ISERROR(SEARCH("dfgg",$B360)),IF(H361="",G360+ROUNDUP(VLOOKUP(D361,Feuil2!$B$2:$C$205,2,FALSE)*6,0)/6/24,G360+ROUNDUP(VLOOKUP(D361,Feuil2!$B$2:$C$205,2,FALSE)*6,0)/6/24+$I$2),G360+(11/12/24)),"")</f>
        <v>43518.833333333336</v>
      </c>
      <c r="H361" s="88"/>
      <c r="I361" s="28"/>
      <c r="J361" s="326"/>
    </row>
    <row r="362" spans="1:12" s="16" customFormat="1" x14ac:dyDescent="0.2">
      <c r="A362" s="15"/>
      <c r="B362" s="123"/>
      <c r="C362" s="124"/>
      <c r="D362" s="125" t="s">
        <v>7</v>
      </c>
      <c r="E362" s="124"/>
      <c r="F362" s="126"/>
      <c r="G362" s="18">
        <f>IFERROR(IF(ISERROR(SEARCH("dfgg",$B361)),IF(H362="",G361+ROUNDUP(VLOOKUP(D362,Feuil2!$B$2:$C$205,2,FALSE)*6,0)/6/24,G361+ROUNDUP(VLOOKUP(D362,Feuil2!$B$2:$C$205,2,FALSE)*6,0)/6/24+$I$2),G361+(11/12/24)),"")</f>
        <v>43518.888888888891</v>
      </c>
      <c r="H362" s="19"/>
      <c r="I362" s="26"/>
      <c r="J362" s="326"/>
    </row>
    <row r="363" spans="1:12" s="16" customFormat="1" ht="31.5" customHeight="1" x14ac:dyDescent="0.2">
      <c r="A363" s="127"/>
      <c r="B363" s="129"/>
      <c r="C363" s="130" t="s">
        <v>29</v>
      </c>
      <c r="D363" s="131"/>
      <c r="E363" s="130"/>
      <c r="F363" s="132"/>
      <c r="G363" s="134"/>
      <c r="H363" s="128"/>
      <c r="I363" s="133">
        <f>IFERROR(E363*VLOOKUP(D363,#REF!,5,FALSE),0)</f>
        <v>0</v>
      </c>
      <c r="J363" s="400" t="str">
        <f>IF(ISNA(VLOOKUP(C363,[1]Sheet1!$B:$AS,43,FALSE)),"",VLOOKUP(C363,[1]Sheet1!$B:$AS,43,FALSE))</f>
        <v/>
      </c>
      <c r="K363" s="16" t="str">
        <f t="shared" ref="K363" si="40">IF(J363&lt;&gt;"",TEXT(J363,"jjjj"),"")</f>
        <v/>
      </c>
      <c r="L363" s="16" t="str">
        <f>IF(ISNA(VLOOKUP(C363,[1]Sheet1!$B:$AS,44,FALSE)),"",VLOOKUP(C363,[1]Sheet1!$B:$AS,44,FALSE))</f>
        <v/>
      </c>
    </row>
    <row r="364" spans="1:12" s="16" customFormat="1" x14ac:dyDescent="0.2">
      <c r="A364" s="15"/>
      <c r="B364" s="94" t="s">
        <v>45</v>
      </c>
      <c r="C364" s="95">
        <v>2668458</v>
      </c>
      <c r="D364" s="96">
        <v>22000576</v>
      </c>
      <c r="E364" s="96">
        <v>1600</v>
      </c>
      <c r="F364" s="97"/>
      <c r="G364" s="18">
        <f>IFERROR(IF(ISERROR(SEARCH("dfgg",$B362)),IF(H364="",G362+ROUNDUP(VLOOKUP(D364,Feuil2!$B$2:$C$205,2,FALSE)*6,0)/6/24,G362+ROUNDUP(VLOOKUP(D364,Feuil2!$B$2:$C$205,2,FALSE)*6,0)/6/24+$I$2),G362+(11/12/24)),"")</f>
        <v>43518.993055555555</v>
      </c>
      <c r="H364" s="88"/>
      <c r="I364" s="28" t="s">
        <v>71</v>
      </c>
      <c r="J364" s="326"/>
    </row>
    <row r="365" spans="1:12" s="16" customFormat="1" x14ac:dyDescent="0.2">
      <c r="A365" s="15"/>
      <c r="B365" s="123"/>
      <c r="C365" s="124"/>
      <c r="D365" s="125" t="s">
        <v>7</v>
      </c>
      <c r="E365" s="124"/>
      <c r="F365" s="126"/>
      <c r="G365" s="18">
        <f>IFERROR(IF(ISERROR(SEARCH("dfgg",$B363)),IF(H365="",G363+ROUNDUP(VLOOKUP(D365,Feuil2!$B$2:$C$205,2,FALSE)*6,0)/6/24,G363+ROUNDUP(VLOOKUP(D365,Feuil2!$B$2:$C$205,2,FALSE)*6,0)/6/24+$I$2),G363+(11/12/24)),"")</f>
        <v>5.5555555555555552E-2</v>
      </c>
      <c r="H365" s="19"/>
      <c r="I365" s="26"/>
      <c r="J365" s="326"/>
    </row>
    <row r="366" spans="1:12" s="16" customFormat="1" x14ac:dyDescent="0.2">
      <c r="A366" s="15"/>
      <c r="B366" s="94" t="s">
        <v>104</v>
      </c>
      <c r="C366" s="95">
        <v>2649960</v>
      </c>
      <c r="D366" s="96">
        <v>22000080</v>
      </c>
      <c r="E366" s="96">
        <v>1400</v>
      </c>
      <c r="F366" s="97"/>
      <c r="G366" s="18">
        <f>IFERROR(IF(ISERROR(SEARCH("dfgg",$B365)),IF(H366="",G365+ROUNDUP(VLOOKUP(D366,Feuil2!$B$2:$C$205,2,FALSE)*6,0)/6/24,G365+ROUNDUP(VLOOKUP(D366,Feuil2!$B$2:$C$205,2,FALSE)*6,0)/6/24+$I$2),G365+(11/12/24)),"")</f>
        <v>0.15972222222222221</v>
      </c>
      <c r="H366" s="88" t="s">
        <v>157</v>
      </c>
      <c r="I366" s="28"/>
      <c r="J366" s="326">
        <f>IF(ISNA(VLOOKUP(C366,[2]Sheet1!$B$7:$AS$46,44,FALSE)),"",VLOOKUP(C366,[2]Sheet1!$B$7:$AS$46,44,FALSE))</f>
        <v>43528</v>
      </c>
      <c r="L366" s="16" t="str">
        <f>IF(ISNA(VLOOKUP(C366,[2]Sheet1!$B$7:$AS$46,43,FALSE)),"",VLOOKUP(C366,[2]Sheet1!$B$7:$AS$46,43,FALSE))</f>
        <v>PL001</v>
      </c>
    </row>
    <row r="367" spans="1:12" s="16" customFormat="1" x14ac:dyDescent="0.2">
      <c r="A367" s="15"/>
      <c r="B367" s="94" t="s">
        <v>104</v>
      </c>
      <c r="C367" s="95">
        <v>2715587</v>
      </c>
      <c r="D367" s="96">
        <v>22000080</v>
      </c>
      <c r="E367" s="96">
        <v>1400</v>
      </c>
      <c r="F367" s="97"/>
      <c r="G367" s="18">
        <f>IFERROR(IF(ISERROR(SEARCH("dfgg",$B366)),IF(H367="",G366+ROUNDUP(VLOOKUP(D367,Feuil2!$B$2:$C$205,2,FALSE)*6,0)/6/24,G366+ROUNDUP(VLOOKUP(D367,Feuil2!$B$2:$C$205,2,FALSE)*6,0)/6/24+$I$2),G366+(11/12/24)),"")</f>
        <v>0.2638888888888889</v>
      </c>
      <c r="H367" s="88" t="s">
        <v>157</v>
      </c>
      <c r="I367" s="28"/>
      <c r="J367" s="326">
        <f>IF(ISNA(VLOOKUP(C367,[2]Sheet1!$B$7:$AS$46,44,FALSE)),"",VLOOKUP(C367,[2]Sheet1!$B$7:$AS$46,44,FALSE))</f>
        <v>43528</v>
      </c>
      <c r="L367" s="16" t="str">
        <f>IF(ISNA(VLOOKUP(C367,[2]Sheet1!$B$7:$AS$46,43,FALSE)),"",VLOOKUP(C367,[2]Sheet1!$B$7:$AS$46,43,FALSE))</f>
        <v>PL001</v>
      </c>
    </row>
    <row r="368" spans="1:12" s="27" customFormat="1" ht="12" customHeight="1" x14ac:dyDescent="0.2">
      <c r="A368" s="15"/>
      <c r="B368" s="119"/>
      <c r="C368" s="120"/>
      <c r="D368" s="121" t="s">
        <v>141</v>
      </c>
      <c r="E368" s="120"/>
      <c r="F368" s="122"/>
      <c r="G368" s="18">
        <f>IFERROR(IF(ISERROR(SEARCH("dfgg",$B367)),IF(H368="",G367+ROUNDUP(VLOOKUP(D368,Feuil2!$B$2:$C$205,2,FALSE)*6,0)/6/24,G367+ROUNDUP(VLOOKUP(D368,Feuil2!$B$2:$C$205,2,FALSE)*6,0)/6/24+$I$2),G367+(11/12/24)),"")</f>
        <v>0.27777777777777779</v>
      </c>
      <c r="H368" s="88"/>
      <c r="I368" s="28"/>
      <c r="J368" s="404"/>
    </row>
    <row r="369" spans="1:14" s="16" customFormat="1" x14ac:dyDescent="0.2">
      <c r="A369" s="15"/>
      <c r="B369" s="159" t="s">
        <v>104</v>
      </c>
      <c r="C369" s="95">
        <v>3001025</v>
      </c>
      <c r="D369" s="96">
        <v>22000080</v>
      </c>
      <c r="E369" s="96">
        <v>1600</v>
      </c>
      <c r="F369" s="97"/>
      <c r="G369" s="18">
        <f>IFERROR(IF(ISERROR(SEARCH("dfgg",$B368)),IF(H369="",G368+ROUNDUP(VLOOKUP(D369,Feuil2!$B$2:$C$205,2,FALSE)*6,0)/6/24,G368+ROUNDUP(VLOOKUP(D369,Feuil2!$B$2:$C$205,2,FALSE)*6,0)/6/24+$I$2),G368+(11/12/24)),"")</f>
        <v>0.38194444444444448</v>
      </c>
      <c r="H369" s="88" t="s">
        <v>156</v>
      </c>
      <c r="I369" s="28"/>
      <c r="J369" s="326"/>
    </row>
    <row r="370" spans="1:14" s="16" customFormat="1" ht="31.5" customHeight="1" x14ac:dyDescent="0.2">
      <c r="A370" s="15"/>
      <c r="B370" s="856" t="s">
        <v>61</v>
      </c>
      <c r="C370" s="857"/>
      <c r="D370" s="857"/>
      <c r="E370" s="857"/>
      <c r="F370" s="858"/>
      <c r="G370" s="18">
        <v>43519.541666666664</v>
      </c>
      <c r="H370" s="19"/>
      <c r="I370" s="26"/>
      <c r="J370" s="400" t="str">
        <f>IF(ISNA(VLOOKUP(C370,[1]Sheet1!$B:$AS,43,FALSE)),"",VLOOKUP(C370,[1]Sheet1!$B:$AS,43,FALSE))</f>
        <v/>
      </c>
      <c r="K370" s="16" t="str">
        <f t="shared" ref="K370" si="41">IF(J370&lt;&gt;"",TEXT(J370,"jjjj"),"")</f>
        <v/>
      </c>
      <c r="L370" s="16" t="str">
        <f>IF(ISNA(VLOOKUP(C370,[1]Sheet1!$B:$AS,44,FALSE)),"",VLOOKUP(C370,[1]Sheet1!$B:$AS,44,FALSE))</f>
        <v/>
      </c>
      <c r="N370" s="16" t="s">
        <v>68</v>
      </c>
    </row>
    <row r="371" spans="1:14" s="48" customFormat="1" ht="31.5" x14ac:dyDescent="0.2">
      <c r="A371" s="144"/>
      <c r="B371" s="150"/>
      <c r="C371" s="154" t="s">
        <v>154</v>
      </c>
      <c r="D371" s="151"/>
      <c r="E371" s="151"/>
      <c r="F371" s="150"/>
      <c r="G371" s="150"/>
      <c r="H371" s="152"/>
      <c r="I371" s="153"/>
      <c r="J371" s="401" t="s">
        <v>34</v>
      </c>
      <c r="K371" s="103"/>
      <c r="L371" s="104" t="s">
        <v>48</v>
      </c>
    </row>
    <row r="372" spans="1:14" s="16" customFormat="1" ht="35.25" customHeight="1" x14ac:dyDescent="0.2">
      <c r="A372" s="79"/>
      <c r="B372" s="129"/>
      <c r="C372" s="156" t="s">
        <v>72</v>
      </c>
      <c r="D372" s="151"/>
      <c r="E372" s="151"/>
      <c r="F372" s="155"/>
      <c r="G372" s="80">
        <v>43513.875</v>
      </c>
      <c r="H372" s="81"/>
      <c r="I372" s="82">
        <f>IFERROR(E372*VLOOKUP(D372,#REF!,5,FALSE),0)</f>
        <v>0</v>
      </c>
      <c r="J372" s="326" t="e">
        <f>IF(ISNA(VLOOKUP(C372,[3]Sheet1!#REF!,44,FALSE)),"",VLOOKUP(C372,[3]Sheet1!#REF!,44,FALSE))</f>
        <v>#REF!</v>
      </c>
      <c r="L372" s="16" t="e">
        <f>IF(ISNA(VLOOKUP(C372,[3]Sheet1!#REF!,43,FALSE)),"",VLOOKUP(C372,[3]Sheet1!#REF!,43,FALSE))</f>
        <v>#REF!</v>
      </c>
    </row>
    <row r="373" spans="1:14" s="16" customFormat="1" ht="35.25" customHeight="1" x14ac:dyDescent="0.2">
      <c r="A373" s="15"/>
      <c r="B373" s="129"/>
      <c r="C373" s="156" t="s">
        <v>25</v>
      </c>
      <c r="D373" s="151"/>
      <c r="E373" s="151"/>
      <c r="F373" s="155"/>
      <c r="G373" s="18">
        <v>43521.208333333336</v>
      </c>
      <c r="H373" s="19"/>
      <c r="I373" s="26">
        <f>IFERROR(E373*VLOOKUP(D373,#REF!,5,FALSE),0)</f>
        <v>0</v>
      </c>
      <c r="J373" s="326" t="e">
        <f>IF(ISNA(VLOOKUP(C373,[3]Sheet1!#REF!,44,FALSE)),"",VLOOKUP(C373,[3]Sheet1!#REF!,44,FALSE))</f>
        <v>#REF!</v>
      </c>
      <c r="L373" s="16" t="e">
        <f>IF(ISNA(VLOOKUP(C373,[3]Sheet1!#REF!,43,FALSE)),"",VLOOKUP(C373,[3]Sheet1!#REF!,43,FALSE))</f>
        <v>#REF!</v>
      </c>
    </row>
    <row r="374" spans="1:14" s="16" customFormat="1" ht="31.5" x14ac:dyDescent="0.2">
      <c r="A374" s="15"/>
      <c r="B374" s="173" t="s">
        <v>131</v>
      </c>
      <c r="C374" s="174">
        <v>3002269</v>
      </c>
      <c r="D374" s="177">
        <v>22000098</v>
      </c>
      <c r="E374" s="175">
        <v>1600</v>
      </c>
      <c r="F374" s="176"/>
      <c r="G374" s="18">
        <f>IFERROR(IF(ISERROR(SEARCH("dfgg",$B373)),IF(H374="",G373+ROUNDUP(VLOOKUP(D374,Feuil2!$B$2:$C$205,2,FALSE)*6,0)/6/24,G373+ROUNDUP(VLOOKUP(D374,Feuil2!$B$2:$C$205,2,FALSE)*6,0)/6/24+$I$2),G373+(11/12/24)),"")</f>
        <v>43521.326388888891</v>
      </c>
      <c r="H374" s="172" t="s">
        <v>160</v>
      </c>
      <c r="I374" s="28"/>
      <c r="J374" s="326"/>
    </row>
    <row r="375" spans="1:14" s="16" customFormat="1" ht="31.5" x14ac:dyDescent="0.2">
      <c r="A375" s="15"/>
      <c r="B375" s="173" t="s">
        <v>131</v>
      </c>
      <c r="C375" s="174">
        <v>3002271</v>
      </c>
      <c r="D375" s="177">
        <v>22000098</v>
      </c>
      <c r="E375" s="175">
        <v>1600</v>
      </c>
      <c r="F375" s="176"/>
      <c r="G375" s="18">
        <f>IFERROR(IF(ISERROR(SEARCH("dfgg",$B374)),IF(H375="",G374+ROUNDUP(VLOOKUP(D375,Feuil2!$B$2:$C$205,2,FALSE)*6,0)/6/24,G374+ROUNDUP(VLOOKUP(D375,Feuil2!$B$2:$C$205,2,FALSE)*6,0)/6/24+$I$2),G374+(11/12/24)),"")</f>
        <v>43521.444444444445</v>
      </c>
      <c r="H375" s="172" t="s">
        <v>161</v>
      </c>
      <c r="I375" s="28"/>
      <c r="J375" s="326"/>
    </row>
    <row r="376" spans="1:14" s="16" customFormat="1" ht="31.5" x14ac:dyDescent="0.2">
      <c r="A376" s="15"/>
      <c r="B376" s="173" t="s">
        <v>131</v>
      </c>
      <c r="C376" s="174">
        <v>3002273</v>
      </c>
      <c r="D376" s="177">
        <v>22000098</v>
      </c>
      <c r="E376" s="175">
        <v>1600</v>
      </c>
      <c r="F376" s="176"/>
      <c r="G376" s="18">
        <f>IFERROR(IF(ISERROR(SEARCH("dfgg",$B375)),IF(H376="",G375+ROUNDUP(VLOOKUP(D376,Feuil2!$B$2:$C$205,2,FALSE)*6,0)/6/24,G375+ROUNDUP(VLOOKUP(D376,Feuil2!$B$2:$C$205,2,FALSE)*6,0)/6/24+$I$2),G375+(11/12/24)),"")</f>
        <v>43521.5625</v>
      </c>
      <c r="H376" s="172" t="s">
        <v>162</v>
      </c>
      <c r="I376" s="28"/>
      <c r="J376" s="326"/>
    </row>
    <row r="377" spans="1:14" s="16" customFormat="1" ht="12.75" customHeight="1" x14ac:dyDescent="0.2">
      <c r="A377" s="15"/>
      <c r="B377" s="169"/>
      <c r="C377" s="170"/>
      <c r="D377" s="178" t="s">
        <v>141</v>
      </c>
      <c r="E377" s="161"/>
      <c r="F377" s="171"/>
      <c r="G377" s="18">
        <f>IFERROR(IF(ISERROR(SEARCH("dfgg",$B376)),IF(H377="",G376+ROUNDUP(VLOOKUP(D377,Feuil2!$B$2:$C$205,2,FALSE)*6,0)/6/24,G376+ROUNDUP(VLOOKUP(D377,Feuil2!$B$2:$C$205,2,FALSE)*6,0)/6/24+$I$2),G376+(11/12/24)),"")</f>
        <v>43521.576388888891</v>
      </c>
      <c r="H377" s="172"/>
      <c r="I377" s="28"/>
      <c r="J377" s="326" t="e">
        <f>IF(ISNA(VLOOKUP(C377,[3]Sheet1!#REF!,44,FALSE)),"",VLOOKUP(C377,[3]Sheet1!#REF!,44,FALSE))</f>
        <v>#REF!</v>
      </c>
      <c r="L377" s="16" t="e">
        <f>IF(ISNA(VLOOKUP(C377,[3]Sheet1!#REF!,43,FALSE)),"",VLOOKUP(C377,[3]Sheet1!#REF!,43,FALSE))</f>
        <v>#REF!</v>
      </c>
    </row>
    <row r="378" spans="1:14" s="16" customFormat="1" x14ac:dyDescent="0.2">
      <c r="A378" s="15"/>
      <c r="B378" s="173" t="s">
        <v>131</v>
      </c>
      <c r="C378" s="174">
        <v>3002274</v>
      </c>
      <c r="D378" s="177">
        <v>22000098</v>
      </c>
      <c r="E378" s="175">
        <v>1600</v>
      </c>
      <c r="F378" s="176"/>
      <c r="G378" s="18">
        <f>IFERROR(IF(ISERROR(SEARCH("dfgg",$B377)),IF(H378="",G377+ROUNDUP(VLOOKUP(D378,Feuil2!$B$2:$C$205,2,FALSE)*6,0)/6/24,G377+ROUNDUP(VLOOKUP(D378,Feuil2!$B$2:$C$205,2,FALSE)*6,0)/6/24+$I$2),G377+(11/12/24)),"")</f>
        <v>43521.694444444445</v>
      </c>
      <c r="H378" s="172"/>
      <c r="I378" s="28"/>
      <c r="J378" s="326"/>
    </row>
    <row r="379" spans="1:14" s="16" customFormat="1" x14ac:dyDescent="0.2">
      <c r="A379" s="15"/>
      <c r="B379" s="173" t="s">
        <v>131</v>
      </c>
      <c r="C379" s="174">
        <v>3002275</v>
      </c>
      <c r="D379" s="177">
        <v>22000098</v>
      </c>
      <c r="E379" s="175">
        <v>1600</v>
      </c>
      <c r="F379" s="176"/>
      <c r="G379" s="18">
        <f>IFERROR(IF(ISERROR(SEARCH("dfgg",$B378)),IF(H379="",G378+ROUNDUP(VLOOKUP(D379,Feuil2!$B$2:$C$205,2,FALSE)*6,0)/6/24,G378+ROUNDUP(VLOOKUP(D379,Feuil2!$B$2:$C$205,2,FALSE)*6,0)/6/24+$I$2),G378+(11/12/24)),"")</f>
        <v>43521.8125</v>
      </c>
      <c r="H379" s="172"/>
      <c r="I379" s="28"/>
      <c r="J379" s="326"/>
    </row>
    <row r="380" spans="1:14" s="16" customFormat="1" x14ac:dyDescent="0.2">
      <c r="A380" s="15"/>
      <c r="B380" s="173" t="s">
        <v>131</v>
      </c>
      <c r="C380" s="174">
        <v>3002276</v>
      </c>
      <c r="D380" s="177">
        <v>22000098</v>
      </c>
      <c r="E380" s="175">
        <v>1600</v>
      </c>
      <c r="F380" s="176"/>
      <c r="G380" s="18">
        <f>IFERROR(IF(ISERROR(SEARCH("dfgg",$B379)),IF(H380="",G379+ROUNDUP(VLOOKUP(D380,Feuil2!$B$2:$C$205,2,FALSE)*6,0)/6/24,G379+ROUNDUP(VLOOKUP(D380,Feuil2!$B$2:$C$205,2,FALSE)*6,0)/6/24+$I$2),G379+(11/12/24)),"")</f>
        <v>43521.930555555555</v>
      </c>
      <c r="H380" s="172"/>
      <c r="I380" s="28"/>
      <c r="J380" s="326"/>
    </row>
    <row r="381" spans="1:14" s="16" customFormat="1" ht="12" customHeight="1" x14ac:dyDescent="0.2">
      <c r="A381" s="15"/>
      <c r="B381" s="169"/>
      <c r="C381" s="170"/>
      <c r="D381" s="162" t="s">
        <v>141</v>
      </c>
      <c r="E381" s="161"/>
      <c r="F381" s="171"/>
      <c r="G381" s="18">
        <f>IFERROR(IF(ISERROR(SEARCH("dfgg",$B380)),IF(H381="",G380+ROUNDUP(VLOOKUP(D381,Feuil2!$B$2:$C$205,2,FALSE)*6,0)/6/24,G380+ROUNDUP(VLOOKUP(D381,Feuil2!$B$2:$C$205,2,FALSE)*6,0)/6/24+$I$2),G380+(11/12/24)),"")</f>
        <v>43521.944444444445</v>
      </c>
      <c r="H381" s="172"/>
      <c r="I381" s="28"/>
      <c r="J381" s="326" t="e">
        <f>IF(ISNA(VLOOKUP(C381,[3]Sheet1!#REF!,44,FALSE)),"",VLOOKUP(C381,[3]Sheet1!#REF!,44,FALSE))</f>
        <v>#REF!</v>
      </c>
      <c r="L381" s="16" t="e">
        <f>IF(ISNA(VLOOKUP(C381,[3]Sheet1!#REF!,43,FALSE)),"",VLOOKUP(C381,[3]Sheet1!#REF!,43,FALSE))</f>
        <v>#REF!</v>
      </c>
    </row>
    <row r="382" spans="1:14" s="16" customFormat="1" x14ac:dyDescent="0.2">
      <c r="A382" s="15"/>
      <c r="B382" s="94" t="s">
        <v>152</v>
      </c>
      <c r="C382" s="95">
        <v>2777275</v>
      </c>
      <c r="D382" s="96">
        <v>22000097</v>
      </c>
      <c r="E382" s="96">
        <v>1600</v>
      </c>
      <c r="F382" s="97"/>
      <c r="G382" s="18">
        <f>IFERROR(IF(ISERROR(SEARCH("dfgg",$B381)),IF(H382="",G381+ROUNDUP(VLOOKUP(D382,Feuil2!$B$2:$C$205,2,FALSE)*6,0)/6/24,G381+ROUNDUP(VLOOKUP(D382,Feuil2!$B$2:$C$205,2,FALSE)*6,0)/6/24+$I$2),G381+(11/12/24)),"")</f>
        <v>43522.0625</v>
      </c>
      <c r="H382" s="88" t="s">
        <v>137</v>
      </c>
      <c r="I382" s="28"/>
      <c r="J382" s="326" t="e">
        <f>IF(ISNA(VLOOKUP(C382,[3]Sheet1!#REF!,44,FALSE)),"",VLOOKUP(C382,[3]Sheet1!#REF!,44,FALSE))</f>
        <v>#REF!</v>
      </c>
      <c r="L382" s="16" t="e">
        <f>IF(ISNA(VLOOKUP(C382,[3]Sheet1!#REF!,43,FALSE)),"",VLOOKUP(C382,[3]Sheet1!#REF!,43,FALSE))</f>
        <v>#REF!</v>
      </c>
    </row>
    <row r="383" spans="1:14" s="27" customFormat="1" ht="12" customHeight="1" x14ac:dyDescent="0.2">
      <c r="A383" s="15"/>
      <c r="B383" s="119"/>
      <c r="C383" s="120"/>
      <c r="D383" s="121" t="s">
        <v>141</v>
      </c>
      <c r="E383" s="120"/>
      <c r="F383" s="122"/>
      <c r="G383" s="18">
        <f>IFERROR(IF(ISERROR(SEARCH("dfgg",$B382)),IF(H383="",G382+ROUNDUP(VLOOKUP(D383,Feuil2!$B$2:$C$205,2,FALSE)*6,0)/6/24,G382+ROUNDUP(VLOOKUP(D383,Feuil2!$B$2:$C$205,2,FALSE)*6,0)/6/24+$I$2),G382+(11/12/24)),"")</f>
        <v>43522.076388888891</v>
      </c>
      <c r="H383" s="88"/>
      <c r="I383" s="28"/>
      <c r="J383" s="326" t="e">
        <f>IF(ISNA(VLOOKUP(C383,[3]Sheet1!#REF!,44,FALSE)),"",VLOOKUP(C383,[3]Sheet1!#REF!,44,FALSE))</f>
        <v>#REF!</v>
      </c>
      <c r="K383" s="16"/>
      <c r="L383" s="16" t="e">
        <f>IF(ISNA(VLOOKUP(C383,[3]Sheet1!#REF!,43,FALSE)),"",VLOOKUP(C383,[3]Sheet1!#REF!,43,FALSE))</f>
        <v>#REF!</v>
      </c>
    </row>
    <row r="384" spans="1:14" s="16" customFormat="1" x14ac:dyDescent="0.2">
      <c r="A384" s="15"/>
      <c r="B384" s="94" t="s">
        <v>100</v>
      </c>
      <c r="C384" s="95">
        <v>2891619</v>
      </c>
      <c r="D384" s="96">
        <v>22000155</v>
      </c>
      <c r="E384" s="96">
        <v>1500</v>
      </c>
      <c r="F384" s="97"/>
      <c r="G384" s="18">
        <f>IFERROR(IF(ISERROR(SEARCH("dfgg",$B383)),IF(H384="",G383+ROUNDUP(VLOOKUP(D384,Feuil2!$B$2:$C$205,2,FALSE)*6,0)/6/24,G383+ROUNDUP(VLOOKUP(D384,Feuil2!$B$2:$C$205,2,FALSE)*6,0)/6/24+$I$2),G383+(11/12/24)),"")</f>
        <v>43522.194444444445</v>
      </c>
      <c r="H384" s="88" t="s">
        <v>31</v>
      </c>
      <c r="I384" s="28"/>
      <c r="J384" s="326">
        <v>43531</v>
      </c>
      <c r="L384" s="16" t="s">
        <v>52</v>
      </c>
    </row>
    <row r="385" spans="1:12" s="16" customFormat="1" x14ac:dyDescent="0.2">
      <c r="A385" s="15"/>
      <c r="B385" s="164"/>
      <c r="C385" s="165" t="s">
        <v>26</v>
      </c>
      <c r="D385" s="166"/>
      <c r="E385" s="167"/>
      <c r="F385" s="168"/>
      <c r="G385" s="18"/>
      <c r="H385" s="71"/>
      <c r="I385" s="72">
        <f>IFERROR(E385*VLOOKUP(D385,#REF!,5,FALSE),0)</f>
        <v>0</v>
      </c>
      <c r="J385" s="326" t="e">
        <f>IF(ISNA(VLOOKUP(C385,[3]Sheet1!#REF!,44,FALSE)),"",VLOOKUP(C385,[3]Sheet1!#REF!,44,FALSE))</f>
        <v>#REF!</v>
      </c>
      <c r="L385" s="16" t="e">
        <f>IF(ISNA(VLOOKUP(C385,[3]Sheet1!#REF!,43,FALSE)),"",VLOOKUP(C385,[3]Sheet1!#REF!,43,FALSE))</f>
        <v>#REF!</v>
      </c>
    </row>
    <row r="386" spans="1:12" s="16" customFormat="1" x14ac:dyDescent="0.2">
      <c r="A386" s="15"/>
      <c r="B386" s="94" t="s">
        <v>100</v>
      </c>
      <c r="C386" s="95">
        <v>2891620</v>
      </c>
      <c r="D386" s="96">
        <v>22000155</v>
      </c>
      <c r="E386" s="96">
        <v>1500</v>
      </c>
      <c r="F386" s="97"/>
      <c r="G386" s="18">
        <f>IFERROR(IF(ISERROR(SEARCH("dfgg",$B384)),IF(H386="",G384+ROUNDUP(VLOOKUP(D386,Feuil2!$B$2:$C$205,2,FALSE)*6,0)/6/24,G384+ROUNDUP(VLOOKUP(D386,Feuil2!$B$2:$C$205,2,FALSE)*6,0)/6/24+$I$2),G384+(11/12/24)),"")</f>
        <v>43522.3125</v>
      </c>
      <c r="H386" s="88" t="s">
        <v>31</v>
      </c>
      <c r="I386" s="28"/>
      <c r="J386" s="326">
        <v>43531</v>
      </c>
      <c r="L386" s="16" t="s">
        <v>52</v>
      </c>
    </row>
    <row r="387" spans="1:12" s="27" customFormat="1" ht="12" customHeight="1" x14ac:dyDescent="0.2">
      <c r="A387" s="15"/>
      <c r="B387" s="119"/>
      <c r="C387" s="120"/>
      <c r="D387" s="121" t="s">
        <v>141</v>
      </c>
      <c r="E387" s="120"/>
      <c r="F387" s="122"/>
      <c r="G387" s="18">
        <f>IFERROR(IF(ISERROR(SEARCH("dfgg",$B386)),IF(H387="",G386+ROUNDUP(VLOOKUP(D387,Feuil2!$B$2:$C$205,2,FALSE)*6,0)/6/24,G386+ROUNDUP(VLOOKUP(D387,Feuil2!$B$2:$C$205,2,FALSE)*6,0)/6/24+$I$2),G386+(11/12/24)),"")</f>
        <v>43522.326388888891</v>
      </c>
      <c r="H387" s="88"/>
      <c r="I387" s="28"/>
      <c r="J387" s="326"/>
      <c r="K387" s="16"/>
      <c r="L387" s="16" t="e">
        <f>IF(ISNA(VLOOKUP(C387,[3]Sheet1!#REF!,43,FALSE)),"",VLOOKUP(C387,[3]Sheet1!#REF!,43,FALSE))</f>
        <v>#REF!</v>
      </c>
    </row>
    <row r="388" spans="1:12" s="16" customFormat="1" x14ac:dyDescent="0.2">
      <c r="A388" s="15"/>
      <c r="B388" s="94" t="s">
        <v>100</v>
      </c>
      <c r="C388" s="95">
        <v>2891621</v>
      </c>
      <c r="D388" s="96">
        <v>22000155</v>
      </c>
      <c r="E388" s="96">
        <v>1500</v>
      </c>
      <c r="F388" s="97"/>
      <c r="G388" s="18">
        <f>IFERROR(IF(ISERROR(SEARCH("dfgg",$B387)),IF(H388="",G387+ROUNDUP(VLOOKUP(D388,Feuil2!$B$2:$C$205,2,FALSE)*6,0)/6/24,G387+ROUNDUP(VLOOKUP(D388,Feuil2!$B$2:$C$205,2,FALSE)*6,0)/6/24+$I$2),G387+(11/12/24)),"")</f>
        <v>43522.444444444445</v>
      </c>
      <c r="H388" s="88" t="s">
        <v>31</v>
      </c>
      <c r="I388" s="28"/>
      <c r="J388" s="326" t="e">
        <f>IF(ISNA(VLOOKUP(C388,[3]Sheet1!#REF!,44,FALSE)),"",VLOOKUP(C388,[3]Sheet1!#REF!,44,FALSE))</f>
        <v>#REF!</v>
      </c>
      <c r="L388" s="16" t="e">
        <f>IF(ISNA(VLOOKUP(C388,[3]Sheet1!#REF!,43,FALSE)),"",VLOOKUP(C388,[3]Sheet1!#REF!,43,FALSE))</f>
        <v>#REF!</v>
      </c>
    </row>
    <row r="389" spans="1:12" s="16" customFormat="1" x14ac:dyDescent="0.2">
      <c r="A389" s="15"/>
      <c r="B389" s="94" t="s">
        <v>100</v>
      </c>
      <c r="C389" s="95">
        <v>2932261</v>
      </c>
      <c r="D389" s="96">
        <v>22000155</v>
      </c>
      <c r="E389" s="96">
        <v>1500</v>
      </c>
      <c r="F389" s="97"/>
      <c r="G389" s="18">
        <f>IFERROR(IF(ISERROR(SEARCH("dfgg",$B388)),IF(H389="",G388+ROUNDUP(VLOOKUP(D389,Feuil2!$B$2:$C$205,2,FALSE)*6,0)/6/24,G388+ROUNDUP(VLOOKUP(D389,Feuil2!$B$2:$C$205,2,FALSE)*6,0)/6/24+$I$2),G388+(11/12/24)),"")</f>
        <v>43522.5625</v>
      </c>
      <c r="H389" s="88" t="s">
        <v>31</v>
      </c>
      <c r="I389" s="28"/>
      <c r="J389" s="326" t="e">
        <f>IF(ISNA(VLOOKUP(C389,[3]Sheet1!#REF!,44,FALSE)),"",VLOOKUP(C389,[3]Sheet1!#REF!,44,FALSE))</f>
        <v>#REF!</v>
      </c>
      <c r="L389" s="16" t="e">
        <f>IF(ISNA(VLOOKUP(C389,[3]Sheet1!#REF!,43,FALSE)),"",VLOOKUP(C389,[3]Sheet1!#REF!,43,FALSE))</f>
        <v>#REF!</v>
      </c>
    </row>
    <row r="390" spans="1:12" s="16" customFormat="1" x14ac:dyDescent="0.2">
      <c r="A390" s="15"/>
      <c r="B390" s="123"/>
      <c r="C390" s="124"/>
      <c r="D390" s="125" t="s">
        <v>7</v>
      </c>
      <c r="E390" s="124"/>
      <c r="F390" s="126"/>
      <c r="G390" s="18">
        <f>IFERROR(IF(ISERROR(SEARCH("dfgg",$B389)),IF(H390="",G389+ROUNDUP(VLOOKUP(D390,Feuil2!$B$2:$C$205,2,FALSE)*6,0)/6/24,G389+ROUNDUP(VLOOKUP(D390,Feuil2!$B$2:$C$205,2,FALSE)*6,0)/6/24+$I$2),G389+(11/12/24)),"")</f>
        <v>43522.618055555555</v>
      </c>
      <c r="H390" s="19"/>
      <c r="I390" s="26"/>
      <c r="J390" s="326" t="e">
        <f>IF(ISNA(VLOOKUP(C390,[3]Sheet1!#REF!,44,FALSE)),"",VLOOKUP(C390,[3]Sheet1!#REF!,44,FALSE))</f>
        <v>#REF!</v>
      </c>
      <c r="L390" s="16" t="e">
        <f>IF(ISNA(VLOOKUP(C390,[3]Sheet1!#REF!,43,FALSE)),"",VLOOKUP(C390,[3]Sheet1!#REF!,43,FALSE))</f>
        <v>#REF!</v>
      </c>
    </row>
    <row r="391" spans="1:12" s="16" customFormat="1" x14ac:dyDescent="0.2">
      <c r="A391" s="15"/>
      <c r="B391" s="94" t="s">
        <v>151</v>
      </c>
      <c r="C391" s="95">
        <v>2792698</v>
      </c>
      <c r="D391" s="96">
        <v>22000158</v>
      </c>
      <c r="E391" s="96">
        <v>1000</v>
      </c>
      <c r="F391" s="97"/>
      <c r="G391" s="18">
        <f>IFERROR(IF(ISERROR(SEARCH("dfgg",$B389)),IF(H391="",G389+ROUNDUP(VLOOKUP(D391,Feuil2!$B$2:$C$205,2,FALSE)*6,0)/6/24,G389+ROUNDUP(VLOOKUP(D391,Feuil2!$B$2:$C$205,2,FALSE)*6,0)/6/24+$I$2),G389+(11/12/24)),"")</f>
        <v>43522.666666666664</v>
      </c>
      <c r="H391" s="172" t="s">
        <v>137</v>
      </c>
      <c r="I391" s="28"/>
      <c r="J391" s="326">
        <v>43528</v>
      </c>
      <c r="L391" s="16" t="s">
        <v>50</v>
      </c>
    </row>
    <row r="392" spans="1:12" s="16" customFormat="1" x14ac:dyDescent="0.2">
      <c r="A392" s="15"/>
      <c r="B392" s="159" t="s">
        <v>106</v>
      </c>
      <c r="C392" s="95">
        <v>2891631</v>
      </c>
      <c r="D392" s="96">
        <v>22000390</v>
      </c>
      <c r="E392" s="96">
        <v>1600</v>
      </c>
      <c r="F392" s="97"/>
      <c r="G392" s="18">
        <f>IFERROR(IF(ISERROR(SEARCH("dfgg",$B391)),IF(H392="",G391+ROUNDUP(VLOOKUP(D392,Feuil2!$B$2:$C$205,2,FALSE)*6,0)/6/24,G391+ROUNDUP(VLOOKUP(D392,Feuil2!$B$2:$C$205,2,FALSE)*6,0)/6/24+$I$2),G391+(11/12/24)),"")</f>
        <v>43522.770833333328</v>
      </c>
      <c r="H392" s="172" t="s">
        <v>137</v>
      </c>
      <c r="I392" s="28"/>
      <c r="J392" s="326">
        <f>IF(ISNA(VLOOKUP(C392,[2]Sheet1!$B$7:$AS$46,44,FALSE)),"",VLOOKUP(C392,[2]Sheet1!$B$7:$AS$46,44,FALSE))</f>
        <v>43529</v>
      </c>
      <c r="L392" s="16" t="str">
        <f>IF(ISNA(VLOOKUP(C392,[2]Sheet1!$B$7:$AS$46,43,FALSE)),"",VLOOKUP(C392,[2]Sheet1!$B$7:$AS$46,43,FALSE))</f>
        <v>DA001</v>
      </c>
    </row>
    <row r="393" spans="1:12" s="16" customFormat="1" x14ac:dyDescent="0.2">
      <c r="A393" s="15"/>
      <c r="B393" s="123"/>
      <c r="C393" s="124"/>
      <c r="D393" s="125" t="s">
        <v>7</v>
      </c>
      <c r="E393" s="124"/>
      <c r="F393" s="126"/>
      <c r="G393" s="18">
        <f>IFERROR(IF(ISERROR(SEARCH("dfgg",$B392)),IF(H393="",G392+ROUNDUP(VLOOKUP(D393,Feuil2!$B$2:$C$205,2,FALSE)*6,0)/6/24,G392+ROUNDUP(VLOOKUP(D393,Feuil2!$B$2:$C$205,2,FALSE)*6,0)/6/24+$I$2),G392+(11/12/24)),"")</f>
        <v>43522.826388888883</v>
      </c>
      <c r="H393" s="19"/>
      <c r="I393" s="26"/>
      <c r="J393" s="326"/>
      <c r="L393" s="16" t="e">
        <f>IF(ISNA(VLOOKUP(C393,[3]Sheet1!#REF!,43,FALSE)),"",VLOOKUP(C393,[3]Sheet1!#REF!,43,FALSE))</f>
        <v>#REF!</v>
      </c>
    </row>
    <row r="394" spans="1:12" s="16" customFormat="1" x14ac:dyDescent="0.2">
      <c r="A394" s="15"/>
      <c r="B394" s="94" t="s">
        <v>150</v>
      </c>
      <c r="C394" s="95">
        <v>2715649</v>
      </c>
      <c r="D394" s="96">
        <v>22000417</v>
      </c>
      <c r="E394" s="96">
        <v>1500</v>
      </c>
      <c r="F394" s="97"/>
      <c r="G394" s="18">
        <f>IFERROR(IF(ISERROR(SEARCH("dfgg",$B393)),IF(H394="",G393+ROUNDUP(VLOOKUP(D394,Feuil2!$B$2:$C$205,2,FALSE)*6,0)/6/24,G393+ROUNDUP(VLOOKUP(D394,Feuil2!$B$2:$C$205,2,FALSE)*6,0)/6/24+$I$2),G393+(11/12/24)),"")</f>
        <v>43522.930555555547</v>
      </c>
      <c r="H394" s="88"/>
      <c r="I394" s="28"/>
      <c r="J394" s="326">
        <v>43525</v>
      </c>
      <c r="L394" s="16" t="s">
        <v>51</v>
      </c>
    </row>
    <row r="395" spans="1:12" s="16" customFormat="1" x14ac:dyDescent="0.2">
      <c r="A395" s="15"/>
      <c r="B395" s="94" t="s">
        <v>150</v>
      </c>
      <c r="C395" s="95">
        <v>2715650</v>
      </c>
      <c r="D395" s="96">
        <v>22000417</v>
      </c>
      <c r="E395" s="96">
        <v>1500</v>
      </c>
      <c r="F395" s="97"/>
      <c r="G395" s="18">
        <f>IFERROR(IF(ISERROR(SEARCH("dfgg",$B394)),IF(H395="",G394+ROUNDUP(VLOOKUP(D395,Feuil2!$B$2:$C$205,2,FALSE)*6,0)/6/24,G394+ROUNDUP(VLOOKUP(D395,Feuil2!$B$2:$C$205,2,FALSE)*6,0)/6/24+$I$2),G394+(11/12/24)),"")</f>
        <v>43523.034722222212</v>
      </c>
      <c r="H395" s="88"/>
      <c r="I395" s="28"/>
      <c r="J395" s="326">
        <v>43525</v>
      </c>
      <c r="L395" s="16" t="s">
        <v>51</v>
      </c>
    </row>
    <row r="396" spans="1:12" s="16" customFormat="1" ht="12.75" customHeight="1" x14ac:dyDescent="0.2">
      <c r="A396" s="15"/>
      <c r="B396" s="160"/>
      <c r="C396" s="161"/>
      <c r="D396" s="162" t="s">
        <v>141</v>
      </c>
      <c r="E396" s="161"/>
      <c r="F396" s="163"/>
      <c r="G396" s="18">
        <f>IFERROR(IF(ISERROR(SEARCH("dfgg",$B395)),IF(H396="",G395+ROUNDUP(VLOOKUP(D396,Feuil2!$B$2:$C$205,2,FALSE)*6,0)/6/24,G395+ROUNDUP(VLOOKUP(D396,Feuil2!$B$2:$C$205,2,FALSE)*6,0)/6/24+$I$2),G395+(11/12/24)),"")</f>
        <v>43523.048611111102</v>
      </c>
      <c r="H396" s="88"/>
      <c r="I396" s="28"/>
      <c r="J396" s="326"/>
      <c r="L396" s="16" t="e">
        <f>IF(ISNA(VLOOKUP(C396,[3]Sheet1!#REF!,43,FALSE)),"",VLOOKUP(C396,[3]Sheet1!#REF!,43,FALSE))</f>
        <v>#REF!</v>
      </c>
    </row>
    <row r="397" spans="1:12" s="16" customFormat="1" x14ac:dyDescent="0.2">
      <c r="A397" s="15"/>
      <c r="B397" s="159" t="s">
        <v>17</v>
      </c>
      <c r="C397" s="95">
        <v>2827331</v>
      </c>
      <c r="D397" s="96">
        <v>22000474</v>
      </c>
      <c r="E397" s="96">
        <v>1600</v>
      </c>
      <c r="F397" s="97"/>
      <c r="G397" s="18">
        <f>IFERROR(IF(ISERROR(SEARCH("dfgg",$B396)),IF(H397="",G396+ROUNDUP(VLOOKUP(D397,Feuil2!$B$2:$C$205,2,FALSE)*6,0)/6/24,G396+ROUNDUP(VLOOKUP(D397,Feuil2!$B$2:$C$205,2,FALSE)*6,0)/6/24+$I$2),G396+(11/12/24)),"")</f>
        <v>43523.159722222212</v>
      </c>
      <c r="H397" s="88"/>
      <c r="I397" s="28"/>
      <c r="J397" s="326">
        <f>IF(ISNA(VLOOKUP(C397,[2]Sheet1!$B$7:$AS$46,44,FALSE)),"",VLOOKUP(C397,[2]Sheet1!$B$7:$AS$46,44,FALSE))</f>
        <v>43528</v>
      </c>
      <c r="L397" s="16" t="str">
        <f>IF(ISNA(VLOOKUP(C397,[2]Sheet1!$B$7:$AS$46,43,FALSE)),"",VLOOKUP(C397,[2]Sheet1!$B$7:$AS$46,43,FALSE))</f>
        <v>PL001</v>
      </c>
    </row>
    <row r="398" spans="1:12" s="16" customFormat="1" ht="35.25" customHeight="1" x14ac:dyDescent="0.2">
      <c r="A398" s="15"/>
      <c r="B398" s="129"/>
      <c r="C398" s="156" t="s">
        <v>27</v>
      </c>
      <c r="D398" s="151"/>
      <c r="E398" s="151"/>
      <c r="F398" s="155"/>
      <c r="G398" s="18"/>
      <c r="H398" s="19"/>
      <c r="I398" s="26">
        <f>IFERROR(E398*VLOOKUP(D398,#REF!,5,FALSE),0)</f>
        <v>0</v>
      </c>
      <c r="J398" s="326" t="e">
        <f>IF(ISNA(VLOOKUP(C398,[3]Sheet1!#REF!,44,FALSE)),"",VLOOKUP(C398,[3]Sheet1!#REF!,44,FALSE))</f>
        <v>#REF!</v>
      </c>
      <c r="L398" s="16" t="e">
        <f>IF(ISNA(VLOOKUP(C398,[3]Sheet1!#REF!,43,FALSE)),"",VLOOKUP(C398,[3]Sheet1!#REF!,43,FALSE))</f>
        <v>#REF!</v>
      </c>
    </row>
    <row r="399" spans="1:12" s="16" customFormat="1" x14ac:dyDescent="0.2">
      <c r="A399" s="15"/>
      <c r="B399" s="159" t="s">
        <v>17</v>
      </c>
      <c r="C399" s="95">
        <v>2752019</v>
      </c>
      <c r="D399" s="96">
        <v>22000474</v>
      </c>
      <c r="E399" s="96">
        <v>1600</v>
      </c>
      <c r="F399" s="97"/>
      <c r="G399" s="18">
        <f>IFERROR(IF(ISERROR(SEARCH("dfgg",$B397)),IF(H399="",G397+ROUNDUP(VLOOKUP(D399,Feuil2!$B$2:$C$205,2,FALSE)*6,0)/6/24,G397+ROUNDUP(VLOOKUP(D399,Feuil2!$B$2:$C$205,2,FALSE)*6,0)/6/24+$I$2),G397+(11/12/24)),"")</f>
        <v>43523.270833333321</v>
      </c>
      <c r="H399" s="88"/>
      <c r="I399" s="28"/>
      <c r="J399" s="326">
        <f>IF(ISNA(VLOOKUP(C399,[2]Sheet1!$B$7:$AS$46,44,FALSE)),"",VLOOKUP(C399,[2]Sheet1!$B$7:$AS$46,44,FALSE))</f>
        <v>43528</v>
      </c>
      <c r="L399" s="16" t="str">
        <f>IF(ISNA(VLOOKUP(C399,[2]Sheet1!$B$7:$AS$46,43,FALSE)),"",VLOOKUP(C399,[2]Sheet1!$B$7:$AS$46,43,FALSE))</f>
        <v>PL001</v>
      </c>
    </row>
    <row r="400" spans="1:12" s="16" customFormat="1" ht="12.75" customHeight="1" x14ac:dyDescent="0.2">
      <c r="A400" s="15"/>
      <c r="B400" s="160"/>
      <c r="C400" s="161"/>
      <c r="D400" s="162" t="s">
        <v>141</v>
      </c>
      <c r="E400" s="161"/>
      <c r="F400" s="171"/>
      <c r="G400" s="18">
        <f>IFERROR(IF(ISERROR(SEARCH("dfgg",$B399)),IF(H400="",G399+ROUNDUP(VLOOKUP(D400,Feuil2!$B$2:$C$205,2,FALSE)*6,0)/6/24,G399+ROUNDUP(VLOOKUP(D400,Feuil2!$B$2:$C$205,2,FALSE)*6,0)/6/24+$I$2),G399+(11/12/24)),"")</f>
        <v>43523.284722222212</v>
      </c>
      <c r="H400" s="172"/>
      <c r="I400" s="28"/>
      <c r="J400" s="326"/>
      <c r="L400" s="16" t="e">
        <f>IF(ISNA(VLOOKUP(C400,[3]Sheet1!#REF!,43,FALSE)),"",VLOOKUP(C400,[3]Sheet1!#REF!,43,FALSE))</f>
        <v>#REF!</v>
      </c>
    </row>
    <row r="401" spans="1:12" x14ac:dyDescent="0.2">
      <c r="A401" s="15"/>
      <c r="B401" s="94" t="s">
        <v>104</v>
      </c>
      <c r="C401" s="95">
        <v>2715588</v>
      </c>
      <c r="D401" s="96">
        <v>22000080</v>
      </c>
      <c r="E401" s="96">
        <v>1600</v>
      </c>
      <c r="F401" s="97"/>
      <c r="G401" s="18">
        <f>IFERROR(IF(ISERROR(SEARCH("dfgg",$B400)),IF(H401="",G400+ROUNDUP(VLOOKUP(D401,Feuil2!$B$2:$C$205,2,FALSE)*6,0)/6/24,G400+ROUNDUP(VLOOKUP(D401,Feuil2!$B$2:$C$205,2,FALSE)*6,0)/6/24+$I$2),G400+(11/12/24)),"")</f>
        <v>43523.388888888876</v>
      </c>
      <c r="H401" s="88"/>
      <c r="I401" s="28"/>
      <c r="J401" s="326">
        <f>IF(ISNA(VLOOKUP(C401,[2]Sheet1!$B$7:$AS$46,44,FALSE)),"",VLOOKUP(C401,[2]Sheet1!$B$7:$AS$46,44,FALSE))</f>
        <v>43528</v>
      </c>
      <c r="K401" s="16"/>
      <c r="L401" s="16" t="str">
        <f>IF(ISNA(VLOOKUP(C401,[2]Sheet1!$B$7:$AS$46,43,FALSE)),"",VLOOKUP(C401,[2]Sheet1!$B$7:$AS$46,43,FALSE))</f>
        <v>PL001</v>
      </c>
    </row>
    <row r="402" spans="1:12" x14ac:dyDescent="0.2">
      <c r="A402" s="15"/>
      <c r="B402" s="94" t="s">
        <v>104</v>
      </c>
      <c r="C402" s="95">
        <v>2715589</v>
      </c>
      <c r="D402" s="96">
        <v>22000080</v>
      </c>
      <c r="E402" s="96">
        <v>1600</v>
      </c>
      <c r="F402" s="97"/>
      <c r="G402" s="18">
        <f>IFERROR(IF(ISERROR(SEARCH("dfgg",$B401)),IF(H402="",G401+ROUNDUP(VLOOKUP(D402,Feuil2!$B$2:$C$205,2,FALSE)*6,0)/6/24,G401+ROUNDUP(VLOOKUP(D402,Feuil2!$B$2:$C$205,2,FALSE)*6,0)/6/24+$I$2),G401+(11/12/24)),"")</f>
        <v>43523.49305555554</v>
      </c>
      <c r="H402" s="88"/>
      <c r="I402" s="28"/>
      <c r="J402" s="326">
        <f>IF(ISNA(VLOOKUP(C402,[2]Sheet1!$B$7:$AS$46,44,FALSE)),"",VLOOKUP(C402,[2]Sheet1!$B$7:$AS$46,44,FALSE))</f>
        <v>43528</v>
      </c>
      <c r="K402" s="16"/>
      <c r="L402" s="16" t="str">
        <f>IF(ISNA(VLOOKUP(C402,[2]Sheet1!$B$7:$AS$46,43,FALSE)),"",VLOOKUP(C402,[2]Sheet1!$B$7:$AS$46,43,FALSE))</f>
        <v>PL001</v>
      </c>
    </row>
    <row r="403" spans="1:12" x14ac:dyDescent="0.2">
      <c r="A403" s="15"/>
      <c r="B403" s="159" t="s">
        <v>104</v>
      </c>
      <c r="C403" s="95">
        <v>2715590</v>
      </c>
      <c r="D403" s="96">
        <v>22000080</v>
      </c>
      <c r="E403" s="96">
        <v>1600</v>
      </c>
      <c r="F403" s="97"/>
      <c r="G403" s="18">
        <f>IFERROR(IF(ISERROR(SEARCH("dfgg",$B402)),IF(H403="",G402+ROUNDUP(VLOOKUP(D403,Feuil2!$B$2:$C$205,2,FALSE)*6,0)/6/24,G402+ROUNDUP(VLOOKUP(D403,Feuil2!$B$2:$C$205,2,FALSE)*6,0)/6/24+$I$2),G402+(11/12/24)),"")</f>
        <v>43523.597222222204</v>
      </c>
      <c r="H403" s="88"/>
      <c r="I403" s="28"/>
      <c r="J403" s="326">
        <f>IF(ISNA(VLOOKUP(C403,[2]Sheet1!$B$7:$AS$46,44,FALSE)),"",VLOOKUP(C403,[2]Sheet1!$B$7:$AS$46,44,FALSE))</f>
        <v>43528</v>
      </c>
      <c r="K403" s="16"/>
      <c r="L403" s="16" t="str">
        <f>IF(ISNA(VLOOKUP(C403,[2]Sheet1!$B$7:$AS$46,43,FALSE)),"",VLOOKUP(C403,[2]Sheet1!$B$7:$AS$46,43,FALSE))</f>
        <v>PL001</v>
      </c>
    </row>
    <row r="404" spans="1:12" s="16" customFormat="1" x14ac:dyDescent="0.2">
      <c r="A404" s="15"/>
      <c r="B404" s="123"/>
      <c r="C404" s="124"/>
      <c r="D404" s="125" t="s">
        <v>7</v>
      </c>
      <c r="E404" s="124"/>
      <c r="F404" s="126"/>
      <c r="G404" s="18">
        <f>IFERROR(IF(ISERROR(SEARCH("dfgg",$B403)),IF(H404="",G403+ROUNDUP(VLOOKUP(D404,Feuil2!$B$2:$C$205,2,FALSE)*6,0)/6/24,G403+ROUNDUP(VLOOKUP(D404,Feuil2!$B$2:$C$205,2,FALSE)*6,0)/6/24+$I$2),G403+(11/12/24)),"")</f>
        <v>43523.652777777759</v>
      </c>
      <c r="H404" s="19"/>
      <c r="I404" s="26"/>
      <c r="J404" s="326"/>
    </row>
    <row r="405" spans="1:12" s="16" customFormat="1" x14ac:dyDescent="0.2">
      <c r="A405" s="15"/>
      <c r="B405" s="94" t="s">
        <v>74</v>
      </c>
      <c r="C405" s="95">
        <v>2751957</v>
      </c>
      <c r="D405" s="96">
        <v>22000048</v>
      </c>
      <c r="E405" s="96">
        <v>1600</v>
      </c>
      <c r="F405" s="97"/>
      <c r="G405" s="18">
        <f>IFERROR(IF(ISERROR(SEARCH("dfgg",$B404)),IF(H405="",G404+ROUNDUP(VLOOKUP(D405,Feuil2!$B$2:$C$205,2,FALSE)*6,0)/6/24,G404+ROUNDUP(VLOOKUP(D405,Feuil2!$B$2:$C$205,2,FALSE)*6,0)/6/24+$I$2),G404+(11/12/24)),"")</f>
        <v>43523.756944444423</v>
      </c>
      <c r="H405" s="88"/>
      <c r="I405" s="28"/>
      <c r="J405" s="326"/>
    </row>
    <row r="406" spans="1:12" s="16" customFormat="1" x14ac:dyDescent="0.2">
      <c r="A406" s="15"/>
      <c r="B406" s="94" t="s">
        <v>74</v>
      </c>
      <c r="C406" s="95">
        <v>2751958</v>
      </c>
      <c r="D406" s="96">
        <v>22000048</v>
      </c>
      <c r="E406" s="96">
        <v>1600</v>
      </c>
      <c r="F406" s="97"/>
      <c r="G406" s="18">
        <f>IFERROR(IF(ISERROR(SEARCH("dfgg",$B405)),IF(H406="",G405+ROUNDUP(VLOOKUP(D406,Feuil2!$B$2:$C$205,2,FALSE)*6,0)/6/24,G405+ROUNDUP(VLOOKUP(D406,Feuil2!$B$2:$C$205,2,FALSE)*6,0)/6/24+$I$2),G405+(11/12/24)),"")</f>
        <v>43523.861111111088</v>
      </c>
      <c r="H406" s="88"/>
      <c r="I406" s="28"/>
      <c r="J406" s="326"/>
    </row>
    <row r="407" spans="1:12" s="16" customFormat="1" ht="12.75" customHeight="1" x14ac:dyDescent="0.2">
      <c r="A407" s="15"/>
      <c r="B407" s="160"/>
      <c r="C407" s="161"/>
      <c r="D407" s="162" t="s">
        <v>141</v>
      </c>
      <c r="E407" s="161"/>
      <c r="F407" s="171"/>
      <c r="G407" s="18">
        <f>IFERROR(IF(ISERROR(SEARCH("dfgg",$B406)),IF(H407="",G406+ROUNDUP(VLOOKUP(D407,Feuil2!$B$2:$C$205,2,FALSE)*6,0)/6/24,G406+ROUNDUP(VLOOKUP(D407,Feuil2!$B$2:$C$205,2,FALSE)*6,0)/6/24+$I$2),G406+(11/12/24)),"")</f>
        <v>43523.874999999978</v>
      </c>
      <c r="H407" s="172"/>
      <c r="I407" s="28"/>
      <c r="J407" s="326"/>
      <c r="L407" s="16" t="e">
        <f>IF(ISNA(VLOOKUP(C407,[3]Sheet1!#REF!,43,FALSE)),"",VLOOKUP(C407,[3]Sheet1!#REF!,43,FALSE))</f>
        <v>#REF!</v>
      </c>
    </row>
    <row r="408" spans="1:12" s="16" customFormat="1" x14ac:dyDescent="0.2">
      <c r="A408" s="15"/>
      <c r="B408" s="94" t="s">
        <v>74</v>
      </c>
      <c r="C408" s="95">
        <v>2751959</v>
      </c>
      <c r="D408" s="96">
        <v>22000048</v>
      </c>
      <c r="E408" s="96">
        <v>1600</v>
      </c>
      <c r="F408" s="97"/>
      <c r="G408" s="18">
        <f>IFERROR(IF(ISERROR(SEARCH("dfgg",$B407)),IF(H408="",G407+ROUNDUP(VLOOKUP(D408,Feuil2!$B$2:$C$205,2,FALSE)*6,0)/6/24,G407+ROUNDUP(VLOOKUP(D408,Feuil2!$B$2:$C$205,2,FALSE)*6,0)/6/24+$I$2),G407+(11/12/24)),"")</f>
        <v>43523.979166666642</v>
      </c>
      <c r="H408" s="88"/>
      <c r="I408" s="28"/>
      <c r="J408" s="326"/>
    </row>
    <row r="409" spans="1:12" s="16" customFormat="1" x14ac:dyDescent="0.2">
      <c r="A409" s="15"/>
      <c r="B409" s="94" t="s">
        <v>74</v>
      </c>
      <c r="C409" s="95">
        <v>2751960</v>
      </c>
      <c r="D409" s="96">
        <v>22000048</v>
      </c>
      <c r="E409" s="96">
        <v>1600</v>
      </c>
      <c r="F409" s="97"/>
      <c r="G409" s="18">
        <f>IFERROR(IF(ISERROR(SEARCH("dfgg",$B408)),IF(H409="",G408+ROUNDUP(VLOOKUP(D409,Feuil2!$B$2:$C$205,2,FALSE)*6,0)/6/24,G408+ROUNDUP(VLOOKUP(D409,Feuil2!$B$2:$C$205,2,FALSE)*6,0)/6/24+$I$2),G408+(11/12/24)),"")</f>
        <v>43524.083333333307</v>
      </c>
      <c r="H409" s="88"/>
      <c r="I409" s="28"/>
      <c r="J409" s="326"/>
    </row>
    <row r="410" spans="1:12" s="16" customFormat="1" ht="15" customHeight="1" x14ac:dyDescent="0.2">
      <c r="A410" s="15"/>
      <c r="B410" s="94" t="s">
        <v>74</v>
      </c>
      <c r="C410" s="95">
        <v>2792680</v>
      </c>
      <c r="D410" s="96">
        <v>22000048</v>
      </c>
      <c r="E410" s="96">
        <v>1600</v>
      </c>
      <c r="F410" s="97"/>
      <c r="G410" s="18">
        <f>IFERROR(IF(ISERROR(SEARCH("dfgg",$B409)),IF(H410="",G409+ROUNDUP(VLOOKUP(D410,Feuil2!$B$2:$C$205,2,FALSE)*6,0)/6/24,G409+ROUNDUP(VLOOKUP(D410,Feuil2!$B$2:$C$205,2,FALSE)*6,0)/6/24+$I$2),G409+(11/12/24)),"")</f>
        <v>43524.187499999971</v>
      </c>
      <c r="H410" s="88"/>
      <c r="I410" s="28"/>
      <c r="J410" s="326"/>
    </row>
    <row r="411" spans="1:12" s="16" customFormat="1" x14ac:dyDescent="0.2">
      <c r="A411" s="15"/>
      <c r="B411" s="123"/>
      <c r="C411" s="124"/>
      <c r="D411" s="125" t="s">
        <v>7</v>
      </c>
      <c r="E411" s="124"/>
      <c r="F411" s="126"/>
      <c r="G411" s="18">
        <v>43524.347222222219</v>
      </c>
      <c r="H411" s="19"/>
      <c r="I411" s="26"/>
      <c r="J411" s="326"/>
    </row>
    <row r="412" spans="1:12" s="16" customFormat="1" x14ac:dyDescent="0.2">
      <c r="A412" s="15"/>
      <c r="B412" s="94" t="s">
        <v>76</v>
      </c>
      <c r="C412" s="95">
        <v>2827343</v>
      </c>
      <c r="D412" s="96">
        <v>22000478</v>
      </c>
      <c r="E412" s="96">
        <v>1000</v>
      </c>
      <c r="F412" s="97"/>
      <c r="G412" s="18">
        <f>IFERROR(IF(ISERROR(SEARCH("dfgg",$B411)),IF(H412="",G411+ROUNDUP(VLOOKUP(D412,Feuil2!$B$2:$C$205,2,FALSE)*6,0)/6/24,G411+ROUNDUP(VLOOKUP(D412,Feuil2!$B$2:$C$205,2,FALSE)*6,0)/6/24+$I$2),G411+(11/12/24)),"")</f>
        <v>43524.430555555555</v>
      </c>
      <c r="H412" s="88" t="s">
        <v>158</v>
      </c>
      <c r="I412" s="28" t="s">
        <v>71</v>
      </c>
      <c r="J412" s="326"/>
    </row>
    <row r="413" spans="1:12" s="16" customFormat="1" x14ac:dyDescent="0.2">
      <c r="A413" s="15"/>
      <c r="B413" s="94" t="s">
        <v>76</v>
      </c>
      <c r="C413" s="95">
        <v>2827344</v>
      </c>
      <c r="D413" s="96">
        <v>22000478</v>
      </c>
      <c r="E413" s="96">
        <v>1000</v>
      </c>
      <c r="F413" s="97"/>
      <c r="G413" s="18">
        <f>IFERROR(IF(ISERROR(SEARCH("dfgg",$B412)),IF(H413="",G412+ROUNDUP(VLOOKUP(D413,Feuil2!$B$2:$C$205,2,FALSE)*6,0)/6/24,G412+ROUNDUP(VLOOKUP(D413,Feuil2!$B$2:$C$205,2,FALSE)*6,0)/6/24+$I$2),G412+(11/12/24)),"")</f>
        <v>43524.513888888891</v>
      </c>
      <c r="H413" s="88" t="s">
        <v>158</v>
      </c>
      <c r="I413" s="28" t="s">
        <v>71</v>
      </c>
      <c r="J413" s="326"/>
    </row>
    <row r="414" spans="1:12" s="16" customFormat="1" x14ac:dyDescent="0.2">
      <c r="A414" s="15"/>
      <c r="B414" s="94" t="s">
        <v>76</v>
      </c>
      <c r="C414" s="95">
        <v>2827345</v>
      </c>
      <c r="D414" s="96">
        <v>22000478</v>
      </c>
      <c r="E414" s="96">
        <v>1000</v>
      </c>
      <c r="F414" s="97"/>
      <c r="G414" s="18">
        <f>IFERROR(IF(ISERROR(SEARCH("dfgg",$B413)),IF(H414="",G413+ROUNDUP(VLOOKUP(D414,Feuil2!$B$2:$C$205,2,FALSE)*6,0)/6/24,G413+ROUNDUP(VLOOKUP(D414,Feuil2!$B$2:$C$205,2,FALSE)*6,0)/6/24+$I$2),G413+(11/12/24)),"")</f>
        <v>43524.597222222226</v>
      </c>
      <c r="H414" s="88" t="s">
        <v>158</v>
      </c>
      <c r="I414" s="28"/>
      <c r="J414" s="326"/>
    </row>
    <row r="415" spans="1:12" s="16" customFormat="1" x14ac:dyDescent="0.2">
      <c r="A415" s="15"/>
      <c r="B415" s="94" t="s">
        <v>76</v>
      </c>
      <c r="C415" s="95">
        <v>2827361</v>
      </c>
      <c r="D415" s="96">
        <v>22000478</v>
      </c>
      <c r="E415" s="96">
        <v>1000</v>
      </c>
      <c r="F415" s="97"/>
      <c r="G415" s="18">
        <f>IFERROR(IF(ISERROR(SEARCH("dfgg",$B414)),IF(H415="",G414+ROUNDUP(VLOOKUP(D415,Feuil2!$B$2:$C$205,2,FALSE)*6,0)/6/24,G414+ROUNDUP(VLOOKUP(D415,Feuil2!$B$2:$C$205,2,FALSE)*6,0)/6/24+$I$2),G414+(11/12/24)),"")</f>
        <v>43524.680555555562</v>
      </c>
      <c r="H415" s="88" t="s">
        <v>158</v>
      </c>
      <c r="I415" s="28"/>
      <c r="J415" s="326"/>
    </row>
    <row r="416" spans="1:12" s="16" customFormat="1" x14ac:dyDescent="0.2">
      <c r="A416" s="15"/>
      <c r="B416" s="94" t="s">
        <v>76</v>
      </c>
      <c r="C416" s="95">
        <v>2827362</v>
      </c>
      <c r="D416" s="96">
        <v>22000478</v>
      </c>
      <c r="E416" s="96">
        <v>1000</v>
      </c>
      <c r="F416" s="97"/>
      <c r="G416" s="18">
        <f>IFERROR(IF(ISERROR(SEARCH("dfgg",$B415)),IF(H416="",G415+ROUNDUP(VLOOKUP(D416,Feuil2!$B$2:$C$205,2,FALSE)*6,0)/6/24,G415+ROUNDUP(VLOOKUP(D416,Feuil2!$B$2:$C$205,2,FALSE)*6,0)/6/24+$I$2),G415+(11/12/24)),"")</f>
        <v>43524.763888888898</v>
      </c>
      <c r="H416" s="88" t="s">
        <v>158</v>
      </c>
      <c r="I416" s="28"/>
      <c r="J416" s="326"/>
    </row>
    <row r="417" spans="1:14" s="16" customFormat="1" x14ac:dyDescent="0.2">
      <c r="A417" s="15"/>
      <c r="B417" s="123"/>
      <c r="C417" s="124"/>
      <c r="D417" s="125" t="s">
        <v>7</v>
      </c>
      <c r="E417" s="124"/>
      <c r="F417" s="126"/>
      <c r="G417" s="18">
        <f>IFERROR(IF(ISERROR(SEARCH("dfgg",$B416)),IF(H417="",G416+ROUNDUP(VLOOKUP(D417,Feuil2!$B$2:$C$205,2,FALSE)*6,0)/6/24,G416+ROUNDUP(VLOOKUP(D417,Feuil2!$B$2:$C$205,2,FALSE)*6,0)/6/24+$I$2),G416+(11/12/24)),"")</f>
        <v>43524.819444444453</v>
      </c>
      <c r="H417" s="19"/>
      <c r="I417" s="26"/>
      <c r="J417" s="326"/>
    </row>
    <row r="418" spans="1:14" s="16" customFormat="1" ht="47.25" x14ac:dyDescent="0.2">
      <c r="A418" s="15"/>
      <c r="B418" s="94" t="s">
        <v>97</v>
      </c>
      <c r="C418" s="95">
        <v>3016225</v>
      </c>
      <c r="D418" s="96">
        <v>22000159</v>
      </c>
      <c r="E418" s="96" t="s">
        <v>164</v>
      </c>
      <c r="F418" s="97"/>
      <c r="G418" s="18">
        <f>IFERROR(IF(ISERROR(SEARCH("dfgg",$B417)),IF(H418="",G417+ROUNDUP(VLOOKUP(D418,Feuil2!$B$2:$C$205,2,FALSE)*6,0)/6/24,G417+ROUNDUP(VLOOKUP(D418,Feuil2!$B$2:$C$205,2,FALSE)*6,0)/6/24+$I$2),G417+(11/12/24)),"")</f>
        <v>43524.937500000007</v>
      </c>
      <c r="H418" s="172" t="s">
        <v>176</v>
      </c>
      <c r="I418" s="28"/>
      <c r="J418" s="326"/>
    </row>
    <row r="419" spans="1:14" s="16" customFormat="1" ht="35.25" customHeight="1" x14ac:dyDescent="0.2">
      <c r="A419" s="15"/>
      <c r="B419" s="129"/>
      <c r="C419" s="156" t="s">
        <v>29</v>
      </c>
      <c r="D419" s="151"/>
      <c r="E419" s="151"/>
      <c r="F419" s="155"/>
      <c r="G419" s="18"/>
      <c r="H419" s="19"/>
      <c r="I419" s="26">
        <f>IFERROR(E419*VLOOKUP(D419,#REF!,5,FALSE),0)</f>
        <v>0</v>
      </c>
      <c r="J419" s="326"/>
    </row>
    <row r="420" spans="1:14" s="27" customFormat="1" ht="12" customHeight="1" x14ac:dyDescent="0.2">
      <c r="A420" s="15"/>
      <c r="B420" s="119"/>
      <c r="C420" s="120" t="s">
        <v>163</v>
      </c>
      <c r="D420" s="121" t="s">
        <v>141</v>
      </c>
      <c r="E420" s="120"/>
      <c r="F420" s="122"/>
      <c r="G420" s="18">
        <f>IFERROR(IF(ISERROR(SEARCH("dfgg",$B418)),IF(H420="",G418+ROUNDUP(VLOOKUP(D420,Feuil2!$B$2:$C$205,2,FALSE)*6,0)/6/24,G418+ROUNDUP(VLOOKUP(D420,Feuil2!$B$2:$C$205,2,FALSE)*6,0)/6/24+$I$2),G418+(11/12/24)),"")</f>
        <v>43524.951388888898</v>
      </c>
      <c r="H420" s="88"/>
      <c r="I420" s="28"/>
      <c r="J420" s="326"/>
      <c r="K420" s="16"/>
      <c r="L420" s="16"/>
    </row>
    <row r="421" spans="1:14" s="16" customFormat="1" x14ac:dyDescent="0.2">
      <c r="A421" s="15"/>
      <c r="B421" s="94" t="s">
        <v>75</v>
      </c>
      <c r="C421" s="95">
        <v>2792684</v>
      </c>
      <c r="D421" s="96">
        <v>22000074</v>
      </c>
      <c r="E421" s="96">
        <v>1500</v>
      </c>
      <c r="F421" s="97"/>
      <c r="G421" s="18">
        <f>IFERROR(IF(ISERROR(SEARCH("dfgg",$B420)),IF(H421="",G420+ROUNDUP(VLOOKUP(D421,Feuil2!$B$2:$C$205,2,FALSE)*6,0)/6/24,G420+ROUNDUP(VLOOKUP(D421,Feuil2!$B$2:$C$205,2,FALSE)*6,0)/6/24+$I$2),G420+(11/12/24)),"")</f>
        <v>43525.055555555562</v>
      </c>
      <c r="H421" s="88" t="s">
        <v>177</v>
      </c>
      <c r="I421" s="28"/>
      <c r="J421" s="326"/>
    </row>
    <row r="422" spans="1:14" s="27" customFormat="1" ht="12" customHeight="1" x14ac:dyDescent="0.2">
      <c r="A422" s="15"/>
      <c r="B422" s="119"/>
      <c r="C422" s="120"/>
      <c r="D422" s="121" t="s">
        <v>141</v>
      </c>
      <c r="E422" s="120"/>
      <c r="F422" s="122"/>
      <c r="G422" s="18">
        <f>IFERROR(IF(ISERROR(SEARCH("dfgg",$B421)),IF(H422="",G421+ROUNDUP(VLOOKUP(D422,Feuil2!$B$2:$C$205,2,FALSE)*6,0)/6/24,G421+ROUNDUP(VLOOKUP(D422,Feuil2!$B$2:$C$205,2,FALSE)*6,0)/6/24+$I$2),G421+(11/12/24)),"")</f>
        <v>43525.069444444453</v>
      </c>
      <c r="H422" s="172"/>
      <c r="I422" s="28"/>
      <c r="J422" s="326"/>
      <c r="K422" s="16"/>
      <c r="L422" s="16"/>
    </row>
    <row r="423" spans="1:14" s="16" customFormat="1" x14ac:dyDescent="0.2">
      <c r="A423" s="15"/>
      <c r="B423" s="94" t="s">
        <v>74</v>
      </c>
      <c r="C423" s="95">
        <v>2792681</v>
      </c>
      <c r="D423" s="96">
        <v>22000048</v>
      </c>
      <c r="E423" s="96">
        <v>1600</v>
      </c>
      <c r="F423" s="97"/>
      <c r="G423" s="18">
        <f>IFERROR(IF(ISERROR(SEARCH("dfgg",$B422)),IF(H423="",G422+ROUNDUP(VLOOKUP(D423,Feuil2!$B$2:$C$205,2,FALSE)*6,0)/6/24,G422+ROUNDUP(VLOOKUP(D423,Feuil2!$B$2:$C$205,2,FALSE)*6,0)/6/24+$I$2),G422+(11/12/24)),"")</f>
        <v>43525.173611111117</v>
      </c>
      <c r="H423" s="172" t="s">
        <v>177</v>
      </c>
      <c r="I423" s="28"/>
      <c r="J423" s="326"/>
    </row>
    <row r="424" spans="1:14" s="27" customFormat="1" ht="12" customHeight="1" x14ac:dyDescent="0.2">
      <c r="A424" s="15"/>
      <c r="B424" s="119"/>
      <c r="C424" s="120"/>
      <c r="D424" s="121" t="s">
        <v>141</v>
      </c>
      <c r="E424" s="120"/>
      <c r="F424" s="122"/>
      <c r="G424" s="18">
        <v>43525.395833333336</v>
      </c>
      <c r="H424" s="172"/>
      <c r="I424" s="28"/>
      <c r="J424" s="326"/>
      <c r="K424" s="16"/>
      <c r="L424" s="16"/>
    </row>
    <row r="425" spans="1:14" s="16" customFormat="1" x14ac:dyDescent="0.2">
      <c r="A425" s="15"/>
      <c r="B425" s="94" t="s">
        <v>74</v>
      </c>
      <c r="C425" s="95">
        <v>2932086</v>
      </c>
      <c r="D425" s="96">
        <v>22000048</v>
      </c>
      <c r="E425" s="96">
        <v>1600</v>
      </c>
      <c r="F425" s="97"/>
      <c r="G425" s="18">
        <f>IFERROR(IF(ISERROR(SEARCH("dfgg",$B424)),IF(H425="",G424+ROUNDUP(VLOOKUP(D425,Feuil2!$B$2:$C$205,2,FALSE)*6,0)/6/24,G424+ROUNDUP(VLOOKUP(D425,Feuil2!$B$2:$C$205,2,FALSE)*6,0)/6/24+$I$2),G424+(11/12/24)),"")</f>
        <v>43525.5</v>
      </c>
      <c r="H425" s="172"/>
      <c r="I425" s="28"/>
      <c r="J425" s="326"/>
    </row>
    <row r="426" spans="1:14" s="27" customFormat="1" ht="12" customHeight="1" x14ac:dyDescent="0.2">
      <c r="A426" s="15"/>
      <c r="B426" s="119"/>
      <c r="C426" s="120"/>
      <c r="D426" s="121" t="s">
        <v>141</v>
      </c>
      <c r="E426" s="120"/>
      <c r="F426" s="122"/>
      <c r="G426" s="18">
        <f>IFERROR(IF(ISERROR(SEARCH("dfgg",$B425)),IF(H426="",G425+ROUNDUP(VLOOKUP(D426,Feuil2!$B$2:$C$205,2,FALSE)*6,0)/6/24,G425+ROUNDUP(VLOOKUP(D426,Feuil2!$B$2:$C$205,2,FALSE)*6,0)/6/24+$I$2),G425+(11/12/24)),"")</f>
        <v>43525.513888888891</v>
      </c>
      <c r="H426" s="88"/>
      <c r="I426" s="28"/>
      <c r="J426" s="326"/>
      <c r="K426" s="16"/>
      <c r="L426" s="16"/>
    </row>
    <row r="427" spans="1:14" s="16" customFormat="1" x14ac:dyDescent="0.2">
      <c r="A427" s="15"/>
      <c r="B427" s="94" t="s">
        <v>153</v>
      </c>
      <c r="C427" s="95">
        <v>2715620</v>
      </c>
      <c r="D427" s="96">
        <v>22000157</v>
      </c>
      <c r="E427" s="96">
        <v>1600</v>
      </c>
      <c r="F427" s="97"/>
      <c r="G427" s="18">
        <f>IFERROR(IF(ISERROR(SEARCH("dfgg",$B426)),IF(H427="",G426+ROUNDUP(VLOOKUP(D427,Feuil2!$B$2:$C$205,2,FALSE)*6,0)/6/24,G426+ROUNDUP(VLOOKUP(D427,Feuil2!$B$2:$C$205,2,FALSE)*6,0)/6/24+$I$2),G426+(11/12/24)),"")</f>
        <v>43525.611111111109</v>
      </c>
      <c r="H427" s="88" t="s">
        <v>137</v>
      </c>
      <c r="I427" s="28"/>
      <c r="J427" s="326"/>
    </row>
    <row r="428" spans="1:14" s="16" customFormat="1" x14ac:dyDescent="0.2">
      <c r="A428" s="15"/>
      <c r="B428" s="94" t="s">
        <v>153</v>
      </c>
      <c r="C428" s="95">
        <v>2810130</v>
      </c>
      <c r="D428" s="96">
        <v>22000157</v>
      </c>
      <c r="E428" s="96">
        <v>1600</v>
      </c>
      <c r="F428" s="97"/>
      <c r="G428" s="18">
        <f>IFERROR(IF(ISERROR(SEARCH("dfgg",$B427)),IF(H428="",G427+ROUNDUP(VLOOKUP(D428,Feuil2!$B$2:$C$205,2,FALSE)*6,0)/6/24,G427+ROUNDUP(VLOOKUP(D428,Feuil2!$B$2:$C$205,2,FALSE)*6,0)/6/24+$I$2),G427+(11/12/24)),"")</f>
        <v>43525.708333333328</v>
      </c>
      <c r="H428" s="88" t="s">
        <v>137</v>
      </c>
      <c r="I428" s="28"/>
      <c r="J428" s="326"/>
    </row>
    <row r="429" spans="1:14" s="16" customFormat="1" x14ac:dyDescent="0.2">
      <c r="A429" s="15"/>
      <c r="B429" s="94" t="s">
        <v>153</v>
      </c>
      <c r="C429" s="95">
        <v>2891623</v>
      </c>
      <c r="D429" s="96">
        <v>22000157</v>
      </c>
      <c r="E429" s="96">
        <v>1600</v>
      </c>
      <c r="F429" s="97"/>
      <c r="G429" s="18">
        <f>IFERROR(IF(ISERROR(SEARCH("dfgg",$B428)),IF(H429="",G428+ROUNDUP(VLOOKUP(D429,Feuil2!$B$2:$C$205,2,FALSE)*6,0)/6/24,G428+ROUNDUP(VLOOKUP(D429,Feuil2!$B$2:$C$205,2,FALSE)*6,0)/6/24+$I$2),G428+(11/12/24)),"")</f>
        <v>43525.805555555547</v>
      </c>
      <c r="H429" s="88" t="s">
        <v>137</v>
      </c>
      <c r="I429" s="28"/>
      <c r="J429" s="326"/>
    </row>
    <row r="430" spans="1:14" s="16" customFormat="1" ht="31.5" customHeight="1" x14ac:dyDescent="0.2">
      <c r="A430" s="127"/>
      <c r="B430" s="141"/>
      <c r="C430" s="158" t="s">
        <v>61</v>
      </c>
      <c r="D430" s="142"/>
      <c r="E430" s="142"/>
      <c r="F430" s="143"/>
      <c r="G430" s="157">
        <v>43525.875</v>
      </c>
      <c r="H430" s="19"/>
      <c r="I430" s="26"/>
      <c r="J430" s="400" t="str">
        <f>IF(ISNA(VLOOKUP(C430,[1]Sheet1!$B:$AS,43,FALSE)),"",VLOOKUP(C430,[1]Sheet1!$B:$AS,43,FALSE))</f>
        <v/>
      </c>
      <c r="K430" s="16" t="str">
        <f t="shared" ref="K430" si="42">IF(J430&lt;&gt;"",TEXT(J430,"jjjj"),"")</f>
        <v/>
      </c>
      <c r="L430" s="16" t="str">
        <f>IF(ISNA(VLOOKUP(C430,[1]Sheet1!$B:$AS,44,FALSE)),"",VLOOKUP(C430,[1]Sheet1!$B:$AS,44,FALSE))</f>
        <v/>
      </c>
      <c r="N430" s="16" t="s">
        <v>68</v>
      </c>
    </row>
    <row r="431" spans="1:14" s="16" customFormat="1" ht="31.5" customHeight="1" x14ac:dyDescent="0.2">
      <c r="A431" s="183" t="s">
        <v>159</v>
      </c>
      <c r="B431" s="180"/>
      <c r="C431" s="827"/>
      <c r="D431" s="180"/>
      <c r="E431" s="180"/>
      <c r="F431" s="180"/>
      <c r="G431" s="181"/>
      <c r="H431" s="179"/>
      <c r="I431" s="182"/>
      <c r="J431" s="400"/>
    </row>
    <row r="432" spans="1:14" s="48" customFormat="1" ht="31.5" x14ac:dyDescent="0.2">
      <c r="A432" s="187"/>
      <c r="B432" s="150"/>
      <c r="C432" s="154" t="s">
        <v>172</v>
      </c>
      <c r="D432" s="151"/>
      <c r="E432" s="151"/>
      <c r="F432" s="150"/>
      <c r="G432" s="150"/>
      <c r="H432" s="152"/>
      <c r="I432" s="153"/>
      <c r="J432" s="401" t="s">
        <v>34</v>
      </c>
      <c r="K432" s="103"/>
      <c r="L432" s="104" t="s">
        <v>48</v>
      </c>
    </row>
    <row r="433" spans="1:12" s="16" customFormat="1" ht="35.25" customHeight="1" x14ac:dyDescent="0.2">
      <c r="A433" s="79"/>
      <c r="B433" s="129"/>
      <c r="C433" s="156" t="s">
        <v>72</v>
      </c>
      <c r="D433" s="151"/>
      <c r="E433" s="151"/>
      <c r="F433" s="155"/>
      <c r="G433" s="80">
        <v>43527.875</v>
      </c>
      <c r="H433" s="81"/>
      <c r="I433" s="82">
        <f>IFERROR(E433*VLOOKUP(D433,#REF!,5,FALSE),0)</f>
        <v>0</v>
      </c>
      <c r="J433" s="326"/>
    </row>
    <row r="434" spans="1:12" s="16" customFormat="1" ht="35.25" customHeight="1" x14ac:dyDescent="0.2">
      <c r="A434" s="15"/>
      <c r="B434" s="129"/>
      <c r="C434" s="156" t="s">
        <v>25</v>
      </c>
      <c r="D434" s="151"/>
      <c r="E434" s="151"/>
      <c r="F434" s="155"/>
      <c r="G434" s="18">
        <v>43528.020833333336</v>
      </c>
      <c r="H434" s="19"/>
      <c r="I434" s="26">
        <f>IFERROR(E434*VLOOKUP(D434,#REF!,5,FALSE),0)</f>
        <v>0</v>
      </c>
      <c r="J434" s="326"/>
    </row>
    <row r="435" spans="1:12" s="16" customFormat="1" x14ac:dyDescent="0.2">
      <c r="A435" s="15"/>
      <c r="B435" s="94" t="s">
        <v>171</v>
      </c>
      <c r="C435" s="95">
        <v>2975552</v>
      </c>
      <c r="D435" s="96">
        <v>22000477</v>
      </c>
      <c r="E435" s="96">
        <v>1300</v>
      </c>
      <c r="F435" s="97"/>
      <c r="G435" s="18">
        <f>IFERROR(IF(ISERROR(SEARCH("dfgg",$B434)),IF(H435="",G434+ROUNDUP(VLOOKUP(D435,Feuil2!$B$2:$C$205,2,FALSE)*6,0)/6/24,G434+ROUNDUP(VLOOKUP(D435,Feuil2!$B$2:$C$205,2,FALSE)*6,0)/6/24+$I$2),G434+(11/12/24)),"")</f>
        <v>43528.138888888891</v>
      </c>
      <c r="H435" s="172"/>
      <c r="I435" s="28"/>
      <c r="J435" s="326">
        <v>43531</v>
      </c>
      <c r="L435" s="16" t="s">
        <v>51</v>
      </c>
    </row>
    <row r="436" spans="1:12" s="16" customFormat="1" x14ac:dyDescent="0.2">
      <c r="A436" s="15"/>
      <c r="B436" s="94" t="s">
        <v>171</v>
      </c>
      <c r="C436" s="95">
        <v>2975553</v>
      </c>
      <c r="D436" s="96">
        <v>22000477</v>
      </c>
      <c r="E436" s="96">
        <v>1300</v>
      </c>
      <c r="F436" s="97"/>
      <c r="G436" s="18">
        <f>IFERROR(IF(ISERROR(SEARCH("dfgg",$B435)),IF(H436="",G435+ROUNDUP(VLOOKUP(D436,Feuil2!$B$2:$C$205,2,FALSE)*6,0)/6/24,G435+ROUNDUP(VLOOKUP(D436,Feuil2!$B$2:$C$205,2,FALSE)*6,0)/6/24+$I$2),G435+(11/12/24)),"")</f>
        <v>43528.256944444445</v>
      </c>
      <c r="H436" s="172"/>
      <c r="I436" s="28"/>
      <c r="J436" s="326">
        <v>43531</v>
      </c>
      <c r="L436" s="16" t="s">
        <v>51</v>
      </c>
    </row>
    <row r="437" spans="1:12" s="16" customFormat="1" x14ac:dyDescent="0.2">
      <c r="A437" s="15"/>
      <c r="B437" s="94" t="s">
        <v>171</v>
      </c>
      <c r="C437" s="95">
        <v>2975554</v>
      </c>
      <c r="D437" s="96">
        <v>22000477</v>
      </c>
      <c r="E437" s="96">
        <v>1300</v>
      </c>
      <c r="F437" s="97"/>
      <c r="G437" s="18">
        <f>IFERROR(IF(ISERROR(SEARCH("dfgg",$B436)),IF(H437="",G436+ROUNDUP(VLOOKUP(D437,Feuil2!$B$2:$C$205,2,FALSE)*6,0)/6/24,G436+ROUNDUP(VLOOKUP(D437,Feuil2!$B$2:$C$205,2,FALSE)*6,0)/6/24+$I$2),G436+(11/12/24)),"")</f>
        <v>43528.375</v>
      </c>
      <c r="H437" s="172"/>
      <c r="I437" s="28"/>
      <c r="J437" s="326">
        <v>43531</v>
      </c>
      <c r="L437" s="16" t="s">
        <v>51</v>
      </c>
    </row>
    <row r="438" spans="1:12" s="27" customFormat="1" ht="12" customHeight="1" x14ac:dyDescent="0.2">
      <c r="A438" s="15"/>
      <c r="B438" s="119"/>
      <c r="C438" s="120"/>
      <c r="D438" s="121" t="s">
        <v>141</v>
      </c>
      <c r="E438" s="120"/>
      <c r="F438" s="122"/>
      <c r="G438" s="18">
        <f>IFERROR(IF(ISERROR(SEARCH("dfgg",$B437)),IF(H438="",G437+ROUNDUP(VLOOKUP(D438,Feuil2!$B$2:$C$205,2,FALSE)*6,0)/6/24,G437+ROUNDUP(VLOOKUP(D438,Feuil2!$B$2:$C$205,2,FALSE)*6,0)/6/24+$I$2),G437+(11/12/24)),"")</f>
        <v>43528.388888888891</v>
      </c>
      <c r="H438" s="172"/>
      <c r="I438" s="28"/>
      <c r="J438" s="326"/>
      <c r="K438" s="16"/>
      <c r="L438" s="16"/>
    </row>
    <row r="439" spans="1:12" s="16" customFormat="1" x14ac:dyDescent="0.2">
      <c r="A439" s="15"/>
      <c r="B439" s="94" t="s">
        <v>169</v>
      </c>
      <c r="C439" s="95">
        <v>2715629</v>
      </c>
      <c r="D439" s="96">
        <v>22000367</v>
      </c>
      <c r="E439" s="96">
        <v>1600</v>
      </c>
      <c r="F439" s="97"/>
      <c r="G439" s="18">
        <f>IFERROR(IF(ISERROR(SEARCH("dfgg",$B438)),IF(H439="",G438+ROUNDUP(VLOOKUP(D439,Feuil2!$B$2:$C$205,2,FALSE)*6,0)/6/24,G438+ROUNDUP(VLOOKUP(D439,Feuil2!$B$2:$C$205,2,FALSE)*6,0)/6/24+$I$2),G438+(11/12/24)),"")</f>
        <v>43528.506944444445</v>
      </c>
      <c r="H439" s="172"/>
      <c r="I439" s="28"/>
      <c r="J439" s="326">
        <v>43535</v>
      </c>
      <c r="L439" s="16" t="s">
        <v>51</v>
      </c>
    </row>
    <row r="440" spans="1:12" s="16" customFormat="1" x14ac:dyDescent="0.2">
      <c r="A440" s="15"/>
      <c r="B440" s="94" t="s">
        <v>168</v>
      </c>
      <c r="C440" s="95">
        <v>2827306</v>
      </c>
      <c r="D440" s="96">
        <v>22000077</v>
      </c>
      <c r="E440" s="96">
        <v>1200</v>
      </c>
      <c r="F440" s="97"/>
      <c r="G440" s="18">
        <f>IFERROR(IF(ISERROR(SEARCH("dfgg",$B439)),IF(H440="",G439+ROUNDUP(VLOOKUP(D440,Feuil2!$B$2:$C$205,2,FALSE)*6,0)/6/24,G439+ROUNDUP(VLOOKUP(D440,Feuil2!$B$2:$C$205,2,FALSE)*6,0)/6/24+$I$2),G439+(11/12/24)),"")</f>
        <v>43528.625</v>
      </c>
      <c r="H440" s="172"/>
      <c r="I440" s="28"/>
      <c r="J440" s="326">
        <v>43539</v>
      </c>
      <c r="L440" s="16" t="s">
        <v>51</v>
      </c>
    </row>
    <row r="441" spans="1:12" s="16" customFormat="1" x14ac:dyDescent="0.2">
      <c r="A441" s="15"/>
      <c r="B441" s="123"/>
      <c r="C441" s="124"/>
      <c r="D441" s="125" t="s">
        <v>7</v>
      </c>
      <c r="E441" s="124"/>
      <c r="F441" s="126"/>
      <c r="G441" s="18">
        <f>IFERROR(IF(ISERROR(SEARCH("dfgg",$B440)),IF(H441="",G440+ROUNDUP(VLOOKUP(D441,Feuil2!$B$2:$C$205,2,FALSE)*6,0)/6/24,G440+ROUNDUP(VLOOKUP(D441,Feuil2!$B$2:$C$205,2,FALSE)*6,0)/6/24+$I$2),G440+(11/12/24)),"")</f>
        <v>43528.680555555555</v>
      </c>
      <c r="H441" s="19"/>
      <c r="I441" s="26"/>
      <c r="J441" s="326"/>
    </row>
    <row r="442" spans="1:12" s="16" customFormat="1" x14ac:dyDescent="0.2">
      <c r="A442" s="15"/>
      <c r="B442" s="94" t="s">
        <v>165</v>
      </c>
      <c r="C442" s="95">
        <v>2913061</v>
      </c>
      <c r="D442" s="96">
        <v>22000055</v>
      </c>
      <c r="E442" s="96">
        <v>1600</v>
      </c>
      <c r="F442" s="97"/>
      <c r="G442" s="18">
        <f>IFERROR(IF(ISERROR(SEARCH("dfgg",$B441)),IF(H442="",G441+ROUNDUP(VLOOKUP(D442,Feuil2!$B$2:$C$205,2,FALSE)*6,0)/6/24,G441+ROUNDUP(VLOOKUP(D442,Feuil2!$B$2:$C$205,2,FALSE)*6,0)/6/24+$I$2),G441+(11/12/24)),"")</f>
        <v>43528.784722222219</v>
      </c>
      <c r="H442" s="172"/>
      <c r="I442" s="28"/>
      <c r="J442" s="326">
        <v>43539</v>
      </c>
      <c r="L442" s="16" t="s">
        <v>51</v>
      </c>
    </row>
    <row r="443" spans="1:12" s="16" customFormat="1" x14ac:dyDescent="0.2">
      <c r="A443" s="15"/>
      <c r="B443" s="94" t="s">
        <v>165</v>
      </c>
      <c r="C443" s="95">
        <v>2975446</v>
      </c>
      <c r="D443" s="96">
        <v>22000055</v>
      </c>
      <c r="E443" s="96">
        <v>700</v>
      </c>
      <c r="F443" s="97"/>
      <c r="G443" s="18">
        <f>IFERROR(IF(ISERROR(SEARCH("dfgg",$B442)),IF(H443="",G442+ROUNDUP(VLOOKUP(D443,Feuil2!$B$2:$C$205,2,FALSE)*6,0)/6/24,G442+ROUNDUP(VLOOKUP(D443,Feuil2!$B$2:$C$205,2,FALSE)*6,0)/6/24+$I$2),G442+(11/12/24)),"")</f>
        <v>43528.888888888883</v>
      </c>
      <c r="H443" s="172" t="s">
        <v>173</v>
      </c>
      <c r="I443" s="28"/>
      <c r="J443" s="326">
        <v>43539</v>
      </c>
      <c r="L443" s="16" t="s">
        <v>51</v>
      </c>
    </row>
    <row r="444" spans="1:12" s="16" customFormat="1" x14ac:dyDescent="0.2">
      <c r="A444" s="15"/>
      <c r="B444" s="94" t="s">
        <v>40</v>
      </c>
      <c r="C444" s="95">
        <v>2975450</v>
      </c>
      <c r="D444" s="96">
        <v>22000142</v>
      </c>
      <c r="E444" s="96">
        <v>900</v>
      </c>
      <c r="F444" s="97"/>
      <c r="G444" s="18"/>
      <c r="H444" s="172" t="s">
        <v>174</v>
      </c>
      <c r="I444" s="28"/>
      <c r="J444" s="326">
        <v>43539</v>
      </c>
      <c r="L444" s="16" t="s">
        <v>52</v>
      </c>
    </row>
    <row r="445" spans="1:12" s="27" customFormat="1" ht="12" customHeight="1" x14ac:dyDescent="0.2">
      <c r="A445" s="15"/>
      <c r="B445" s="119"/>
      <c r="C445" s="120"/>
      <c r="D445" s="121" t="s">
        <v>141</v>
      </c>
      <c r="E445" s="120"/>
      <c r="F445" s="122"/>
      <c r="G445" s="18">
        <f>IFERROR(IF(ISERROR(SEARCH("dfgg",$B444)),IF(H445="",G443+ROUNDUP(VLOOKUP(D445,Feuil2!$B$2:$C$205,2,FALSE)*6,0)/6/24,G443+ROUNDUP(VLOOKUP(D445,Feuil2!$B$2:$C$205,2,FALSE)*6,0)/6/24+$I$2),G443+(11/12/24)),"")</f>
        <v>43528.902777777774</v>
      </c>
      <c r="H445" s="172"/>
      <c r="I445" s="28"/>
      <c r="J445" s="326"/>
      <c r="K445" s="16"/>
      <c r="L445" s="16"/>
    </row>
    <row r="446" spans="1:12" s="16" customFormat="1" x14ac:dyDescent="0.2">
      <c r="A446" s="15"/>
      <c r="B446" s="94" t="s">
        <v>166</v>
      </c>
      <c r="C446" s="95">
        <v>2649942</v>
      </c>
      <c r="D446" s="96">
        <v>22000058</v>
      </c>
      <c r="E446" s="96">
        <v>1300</v>
      </c>
      <c r="F446" s="97"/>
      <c r="G446" s="18">
        <f>IFERROR(IF(ISERROR(SEARCH("dfgg",$B485)),IF(H446="",G485+ROUNDUP(VLOOKUP(D446,Feuil2!$B$2:$C$205,2,FALSE)*6,0)/6/24,G485+ROUNDUP(VLOOKUP(D446,Feuil2!$B$2:$C$205,2,FALSE)*6,0)/6/24+$I$2),G485+(11/12/24)),"")</f>
        <v>43532.812500000015</v>
      </c>
      <c r="H446" s="172"/>
      <c r="I446" s="28"/>
      <c r="J446" s="326">
        <v>43536</v>
      </c>
      <c r="L446" s="16" t="s">
        <v>51</v>
      </c>
    </row>
    <row r="447" spans="1:12" s="16" customFormat="1" x14ac:dyDescent="0.2">
      <c r="A447" s="15"/>
      <c r="B447" s="94" t="s">
        <v>42</v>
      </c>
      <c r="C447" s="95">
        <v>2650179</v>
      </c>
      <c r="D447" s="96">
        <v>22000547</v>
      </c>
      <c r="E447" s="96">
        <v>1600</v>
      </c>
      <c r="F447" s="97"/>
      <c r="G447" s="18">
        <f>IFERROR(IF(ISERROR(SEARCH("dfgg",$B445)),IF(H447="",G445+ROUNDUP(VLOOKUP(D447,Feuil2!$B$2:$C$205,2,FALSE)*6,0)/6/24,G445+ROUNDUP(VLOOKUP(D447,Feuil2!$B$2:$C$205,2,FALSE)*6,0)/6/24+$I$2),G445+(11/12/24)),"")</f>
        <v>43529.006944444438</v>
      </c>
      <c r="H447" s="172"/>
      <c r="I447" s="28"/>
      <c r="J447" s="326">
        <v>43535</v>
      </c>
      <c r="L447" s="16" t="s">
        <v>51</v>
      </c>
    </row>
    <row r="448" spans="1:12" s="16" customFormat="1" x14ac:dyDescent="0.2">
      <c r="A448" s="15"/>
      <c r="B448" s="94" t="s">
        <v>42</v>
      </c>
      <c r="C448" s="95">
        <v>2699392</v>
      </c>
      <c r="D448" s="96">
        <v>22000547</v>
      </c>
      <c r="E448" s="96">
        <v>1600</v>
      </c>
      <c r="F448" s="97"/>
      <c r="G448" s="18">
        <f>IFERROR(IF(ISERROR(SEARCH("dfgg",$B447)),IF(H448="",G447+ROUNDUP(VLOOKUP(D448,Feuil2!$B$2:$C$205,2,FALSE)*6,0)/6/24,G447+ROUNDUP(VLOOKUP(D448,Feuil2!$B$2:$C$205,2,FALSE)*6,0)/6/24+$I$2),G447+(11/12/24)),"")</f>
        <v>43529.111111111102</v>
      </c>
      <c r="H448" s="172"/>
      <c r="I448" s="28"/>
      <c r="J448" s="326">
        <v>43535</v>
      </c>
      <c r="L448" s="16" t="s">
        <v>51</v>
      </c>
    </row>
    <row r="449" spans="1:12" s="27" customFormat="1" ht="12" customHeight="1" x14ac:dyDescent="0.2">
      <c r="A449" s="15"/>
      <c r="B449" s="119"/>
      <c r="C449" s="120"/>
      <c r="D449" s="121" t="s">
        <v>141</v>
      </c>
      <c r="E449" s="120"/>
      <c r="F449" s="122"/>
      <c r="G449" s="18">
        <f>IFERROR(IF(ISERROR(SEARCH("dfgg",$B448)),IF(H449="",G448+ROUNDUP(VLOOKUP(D449,Feuil2!$B$2:$C$205,2,FALSE)*6,0)/6/24,G448+ROUNDUP(VLOOKUP(D449,Feuil2!$B$2:$C$205,2,FALSE)*6,0)/6/24+$I$2),G448+(11/12/24)),"")</f>
        <v>43529.124999999993</v>
      </c>
      <c r="H449" s="172"/>
      <c r="I449" s="28"/>
      <c r="J449" s="326"/>
      <c r="K449" s="16"/>
      <c r="L449" s="16"/>
    </row>
    <row r="450" spans="1:12" s="16" customFormat="1" x14ac:dyDescent="0.2">
      <c r="A450" s="15"/>
      <c r="B450" s="94" t="s">
        <v>42</v>
      </c>
      <c r="C450" s="95">
        <v>2699474</v>
      </c>
      <c r="D450" s="96">
        <v>22000547</v>
      </c>
      <c r="E450" s="96">
        <v>1600</v>
      </c>
      <c r="F450" s="97"/>
      <c r="G450" s="18">
        <f>IFERROR(IF(ISERROR(SEARCH("dfgg",$B449)),IF(H450="",G449+ROUNDUP(VLOOKUP(D450,Feuil2!$B$2:$C$205,2,FALSE)*6,0)/6/24,G449+ROUNDUP(VLOOKUP(D450,Feuil2!$B$2:$C$205,2,FALSE)*6,0)/6/24+$I$2),G449+(11/12/24)),"")</f>
        <v>43529.229166666657</v>
      </c>
      <c r="H450" s="172"/>
      <c r="I450" s="28"/>
      <c r="J450" s="326">
        <v>43535</v>
      </c>
      <c r="L450" s="16" t="s">
        <v>51</v>
      </c>
    </row>
    <row r="451" spans="1:12" s="16" customFormat="1" x14ac:dyDescent="0.2">
      <c r="A451" s="15"/>
      <c r="B451" s="94" t="s">
        <v>42</v>
      </c>
      <c r="C451" s="95">
        <v>2792722</v>
      </c>
      <c r="D451" s="96">
        <v>22000547</v>
      </c>
      <c r="E451" s="96">
        <v>1600</v>
      </c>
      <c r="F451" s="97"/>
      <c r="G451" s="18">
        <f>IFERROR(IF(ISERROR(SEARCH("dfgg",$B450)),IF(H451="",G450+ROUNDUP(VLOOKUP(D451,Feuil2!$B$2:$C$205,2,FALSE)*6,0)/6/24,G450+ROUNDUP(VLOOKUP(D451,Feuil2!$B$2:$C$205,2,FALSE)*6,0)/6/24+$I$2),G450+(11/12/24)),"")</f>
        <v>43529.333333333321</v>
      </c>
      <c r="H451" s="172"/>
      <c r="I451" s="28"/>
      <c r="J451" s="326">
        <v>43535</v>
      </c>
      <c r="L451" s="16" t="s">
        <v>51</v>
      </c>
    </row>
    <row r="452" spans="1:12" s="27" customFormat="1" ht="12" customHeight="1" x14ac:dyDescent="0.2">
      <c r="A452" s="15"/>
      <c r="B452" s="119"/>
      <c r="C452" s="120"/>
      <c r="D452" s="121" t="s">
        <v>141</v>
      </c>
      <c r="E452" s="120"/>
      <c r="F452" s="122"/>
      <c r="G452" s="18">
        <v>43529.520833333336</v>
      </c>
      <c r="H452" s="172"/>
      <c r="I452" s="28"/>
      <c r="J452" s="326"/>
      <c r="K452" s="16"/>
      <c r="L452" s="16"/>
    </row>
    <row r="453" spans="1:12" s="16" customFormat="1" x14ac:dyDescent="0.2">
      <c r="A453" s="15"/>
      <c r="B453" s="94" t="s">
        <v>170</v>
      </c>
      <c r="C453" s="95">
        <v>2752012</v>
      </c>
      <c r="D453" s="96">
        <v>22000472</v>
      </c>
      <c r="E453" s="96">
        <v>1600</v>
      </c>
      <c r="F453" s="97"/>
      <c r="G453" s="18">
        <f>IFERROR(IF(ISERROR(SEARCH("dfgg",$B452)),IF(H453="",G452+ROUNDUP(VLOOKUP(D453,Feuil2!$B$2:$C$205,2,FALSE)*6,0)/6/24,G452+ROUNDUP(VLOOKUP(D453,Feuil2!$B$2:$C$205,2,FALSE)*6,0)/6/24+$I$2),G452+(11/12/24)),"")</f>
        <v>43529.6875</v>
      </c>
      <c r="H453" s="172" t="s">
        <v>175</v>
      </c>
      <c r="I453" s="28"/>
      <c r="J453" s="326">
        <v>43538</v>
      </c>
      <c r="L453" s="16" t="s">
        <v>52</v>
      </c>
    </row>
    <row r="454" spans="1:12" s="16" customFormat="1" x14ac:dyDescent="0.2">
      <c r="A454" s="15"/>
      <c r="B454" s="94" t="s">
        <v>170</v>
      </c>
      <c r="C454" s="95">
        <v>2752013</v>
      </c>
      <c r="D454" s="96">
        <v>22000472</v>
      </c>
      <c r="E454" s="96">
        <v>1600</v>
      </c>
      <c r="F454" s="97"/>
      <c r="G454" s="18">
        <f>IFERROR(IF(ISERROR(SEARCH("dfgg",$B453)),IF(H454="",G453+ROUNDUP(VLOOKUP(D454,Feuil2!$B$2:$C$205,2,FALSE)*6,0)/6/24,G453+ROUNDUP(VLOOKUP(D454,Feuil2!$B$2:$C$205,2,FALSE)*6,0)/6/24+$I$2),G453+(11/12/24)),"")</f>
        <v>43529.854166666664</v>
      </c>
      <c r="H454" s="172" t="s">
        <v>175</v>
      </c>
      <c r="I454" s="28"/>
      <c r="J454" s="326">
        <v>43538</v>
      </c>
      <c r="L454" s="16" t="s">
        <v>52</v>
      </c>
    </row>
    <row r="455" spans="1:12" s="27" customFormat="1" ht="12" customHeight="1" x14ac:dyDescent="0.2">
      <c r="A455" s="15"/>
      <c r="B455" s="119"/>
      <c r="C455" s="120"/>
      <c r="D455" s="121" t="s">
        <v>141</v>
      </c>
      <c r="E455" s="120"/>
      <c r="F455" s="122"/>
      <c r="G455" s="18">
        <f>IFERROR(IF(ISERROR(SEARCH("dfgg",$B454)),IF(H455="",G454+ROUNDUP(VLOOKUP(D455,Feuil2!$B$2:$C$205,2,FALSE)*6,0)/6/24,G454+ROUNDUP(VLOOKUP(D455,Feuil2!$B$2:$C$205,2,FALSE)*6,0)/6/24+$I$2),G454+(11/12/24)),"")</f>
        <v>43529.868055555555</v>
      </c>
      <c r="H455" s="172"/>
      <c r="I455" s="28"/>
      <c r="J455" s="326"/>
      <c r="K455" s="16"/>
      <c r="L455" s="16"/>
    </row>
    <row r="456" spans="1:12" s="16" customFormat="1" x14ac:dyDescent="0.2">
      <c r="A456" s="15"/>
      <c r="B456" s="94" t="s">
        <v>170</v>
      </c>
      <c r="C456" s="95">
        <v>2752014</v>
      </c>
      <c r="D456" s="96">
        <v>22000472</v>
      </c>
      <c r="E456" s="96">
        <v>1600</v>
      </c>
      <c r="F456" s="97"/>
      <c r="G456" s="18">
        <f>IFERROR(IF(ISERROR(SEARCH("dfgg",$B455)),IF(H456="",G455+ROUNDUP(VLOOKUP(D456,Feuil2!$B$2:$C$205,2,FALSE)*6,0)/6/24,G455+ROUNDUP(VLOOKUP(D456,Feuil2!$B$2:$C$205,2,FALSE)*6,0)/6/24+$I$2),G455+(11/12/24)),"")</f>
        <v>43530.034722222219</v>
      </c>
      <c r="H456" s="172" t="s">
        <v>175</v>
      </c>
      <c r="I456" s="28"/>
      <c r="J456" s="326">
        <v>43538</v>
      </c>
      <c r="L456" s="16" t="s">
        <v>52</v>
      </c>
    </row>
    <row r="457" spans="1:12" s="16" customFormat="1" x14ac:dyDescent="0.2">
      <c r="A457" s="15"/>
      <c r="B457" s="94" t="s">
        <v>170</v>
      </c>
      <c r="C457" s="95">
        <v>2752015</v>
      </c>
      <c r="D457" s="96">
        <v>22000472</v>
      </c>
      <c r="E457" s="96">
        <v>1600</v>
      </c>
      <c r="F457" s="97"/>
      <c r="G457" s="18">
        <f>IFERROR(IF(ISERROR(SEARCH("dfgg",$B456)),IF(H457="",G456+ROUNDUP(VLOOKUP(D457,Feuil2!$B$2:$C$205,2,FALSE)*6,0)/6/24,G456+ROUNDUP(VLOOKUP(D457,Feuil2!$B$2:$C$205,2,FALSE)*6,0)/6/24+$I$2),G456+(11/12/24)),"")</f>
        <v>43530.201388888883</v>
      </c>
      <c r="H457" s="172" t="s">
        <v>175</v>
      </c>
      <c r="I457" s="28"/>
      <c r="J457" s="326">
        <v>43538</v>
      </c>
      <c r="L457" s="16" t="s">
        <v>52</v>
      </c>
    </row>
    <row r="458" spans="1:12" s="16" customFormat="1" x14ac:dyDescent="0.2">
      <c r="A458" s="15"/>
      <c r="B458" s="94" t="s">
        <v>170</v>
      </c>
      <c r="C458" s="95">
        <v>2752016</v>
      </c>
      <c r="D458" s="96">
        <v>22000472</v>
      </c>
      <c r="E458" s="96">
        <v>1600</v>
      </c>
      <c r="F458" s="97"/>
      <c r="G458" s="18">
        <f>IFERROR(IF(ISERROR(SEARCH("dfgg",$B457)),IF(H458="",G457+ROUNDUP(VLOOKUP(D458,Feuil2!$B$2:$C$205,2,FALSE)*6,0)/6/24,G457+ROUNDUP(VLOOKUP(D458,Feuil2!$B$2:$C$205,2,FALSE)*6,0)/6/24+$I$2),G457+(11/12/24)),"")</f>
        <v>43530.368055555547</v>
      </c>
      <c r="H458" s="172" t="s">
        <v>180</v>
      </c>
      <c r="I458" s="28"/>
      <c r="J458" s="326">
        <v>43538</v>
      </c>
      <c r="L458" s="16" t="s">
        <v>52</v>
      </c>
    </row>
    <row r="459" spans="1:12" s="27" customFormat="1" ht="19.5" customHeight="1" x14ac:dyDescent="0.2">
      <c r="A459" s="15"/>
      <c r="B459" s="119"/>
      <c r="C459" s="120"/>
      <c r="D459" s="121" t="s">
        <v>141</v>
      </c>
      <c r="E459" s="120"/>
      <c r="F459" s="122"/>
      <c r="G459" s="18">
        <f>IFERROR(IF(ISERROR(SEARCH("dfgg",$B458)),IF(H459="",G458+ROUNDUP(VLOOKUP(D459,Feuil2!$B$2:$C$205,2,FALSE)*6,0)/6/24,G458+ROUNDUP(VLOOKUP(D459,Feuil2!$B$2:$C$205,2,FALSE)*6,0)/6/24+$I$2),G458+(11/12/24)),"")</f>
        <v>43530.381944444438</v>
      </c>
      <c r="H459" s="172" t="s">
        <v>181</v>
      </c>
      <c r="I459" s="28"/>
      <c r="J459" s="326"/>
      <c r="K459" s="16"/>
      <c r="L459" s="16"/>
    </row>
    <row r="460" spans="1:12" s="27" customFormat="1" ht="13.5" customHeight="1" x14ac:dyDescent="0.2">
      <c r="A460" s="15"/>
      <c r="B460" s="119"/>
      <c r="C460" s="120"/>
      <c r="D460" s="121" t="s">
        <v>141</v>
      </c>
      <c r="E460" s="120"/>
      <c r="F460" s="122"/>
      <c r="G460" s="18">
        <f>IFERROR(IF(ISERROR(SEARCH("dfgg",$B459)),IF(H460="",G459+ROUNDUP(VLOOKUP(D460,Feuil2!$B$2:$C$205,2,FALSE)*6,0)/6/24,G459+ROUNDUP(VLOOKUP(D460,Feuil2!$B$2:$C$205,2,FALSE)*6,0)/6/24+$I$2),G459+(11/12/24)),"")</f>
        <v>43530.395833333328</v>
      </c>
      <c r="H460" s="172"/>
      <c r="I460" s="28"/>
      <c r="J460" s="326"/>
      <c r="K460" s="16"/>
      <c r="L460" s="16"/>
    </row>
    <row r="461" spans="1:12" s="27" customFormat="1" ht="15.75" customHeight="1" x14ac:dyDescent="0.2">
      <c r="A461" s="15"/>
      <c r="B461" s="119"/>
      <c r="C461" s="120"/>
      <c r="D461" s="121" t="s">
        <v>141</v>
      </c>
      <c r="E461" s="120"/>
      <c r="F461" s="122"/>
      <c r="G461" s="18">
        <f>IFERROR(IF(ISERROR(SEARCH("dfgg",$B460)),IF(H461="",G460+ROUNDUP(VLOOKUP(D461,Feuil2!$B$2:$C$205,2,FALSE)*6,0)/6/24,G460+ROUNDUP(VLOOKUP(D461,Feuil2!$B$2:$C$205,2,FALSE)*6,0)/6/24+$I$2),G460+(11/12/24)),"")</f>
        <v>43530.409722222219</v>
      </c>
      <c r="H461" s="172"/>
      <c r="I461" s="28"/>
      <c r="J461" s="326"/>
      <c r="K461" s="16"/>
      <c r="L461" s="16"/>
    </row>
    <row r="462" spans="1:12" s="16" customFormat="1" x14ac:dyDescent="0.2">
      <c r="A462" s="15"/>
      <c r="B462" s="123"/>
      <c r="C462" s="124"/>
      <c r="D462" s="125" t="s">
        <v>7</v>
      </c>
      <c r="E462" s="124"/>
      <c r="F462" s="126"/>
      <c r="G462" s="18">
        <v>43530.666666666664</v>
      </c>
      <c r="H462" s="19"/>
      <c r="I462" s="26"/>
      <c r="J462" s="326"/>
    </row>
    <row r="463" spans="1:12" s="16" customFormat="1" x14ac:dyDescent="0.2">
      <c r="A463" s="15"/>
      <c r="B463" s="94" t="s">
        <v>167</v>
      </c>
      <c r="C463" s="95">
        <v>2715538</v>
      </c>
      <c r="D463" s="96">
        <v>22000047</v>
      </c>
      <c r="E463" s="96">
        <v>1400</v>
      </c>
      <c r="F463" s="97"/>
      <c r="G463" s="18">
        <f>IFERROR(IF(ISERROR(SEARCH("dfgg",$B462)),IF(H463="",G462+ROUNDUP(VLOOKUP(D463,Feuil2!$B$2:$C$205,2,FALSE)*6,0)/6/24,G462+ROUNDUP(VLOOKUP(D463,Feuil2!$B$2:$C$205,2,FALSE)*6,0)/6/24+$I$2),G462+(11/12/24)),"")</f>
        <v>43530.770833333328</v>
      </c>
      <c r="H463" s="172" t="s">
        <v>182</v>
      </c>
      <c r="I463" s="28"/>
      <c r="J463" s="326">
        <v>43538</v>
      </c>
      <c r="L463" s="16" t="s">
        <v>51</v>
      </c>
    </row>
    <row r="464" spans="1:12" s="16" customFormat="1" x14ac:dyDescent="0.2">
      <c r="A464" s="15"/>
      <c r="B464" s="94" t="s">
        <v>167</v>
      </c>
      <c r="C464" s="95">
        <v>2715539</v>
      </c>
      <c r="D464" s="96">
        <v>22000047</v>
      </c>
      <c r="E464" s="96">
        <v>1400</v>
      </c>
      <c r="F464" s="97"/>
      <c r="G464" s="18">
        <f>IFERROR(IF(ISERROR(SEARCH("dfgg",$B463)),IF(H464="",G463+ROUNDUP(VLOOKUP(D464,Feuil2!$B$2:$C$205,2,FALSE)*6,0)/6/24,G463+ROUNDUP(VLOOKUP(D464,Feuil2!$B$2:$C$205,2,FALSE)*6,0)/6/24+$I$2),G463+(11/12/24)),"")</f>
        <v>43530.874999999993</v>
      </c>
      <c r="H464" s="172"/>
      <c r="I464" s="28"/>
      <c r="J464" s="326">
        <v>43538</v>
      </c>
      <c r="L464" s="16" t="s">
        <v>51</v>
      </c>
    </row>
    <row r="465" spans="1:12" s="27" customFormat="1" ht="12" customHeight="1" x14ac:dyDescent="0.2">
      <c r="A465" s="15"/>
      <c r="B465" s="119"/>
      <c r="C465" s="120"/>
      <c r="D465" s="121" t="s">
        <v>141</v>
      </c>
      <c r="E465" s="120"/>
      <c r="F465" s="122"/>
      <c r="G465" s="18">
        <f>IFERROR(IF(ISERROR(SEARCH("dfgg",$B464)),IF(H465="",G464+ROUNDUP(VLOOKUP(D465,Feuil2!$B$2:$C$205,2,FALSE)*6,0)/6/24,G464+ROUNDUP(VLOOKUP(D465,Feuil2!$B$2:$C$205,2,FALSE)*6,0)/6/24+$I$2),G464+(11/12/24)),"")</f>
        <v>43530.888888888883</v>
      </c>
      <c r="H465" s="172"/>
      <c r="I465" s="28"/>
      <c r="J465" s="326"/>
      <c r="K465" s="16"/>
      <c r="L465" s="16"/>
    </row>
    <row r="466" spans="1:12" s="16" customFormat="1" x14ac:dyDescent="0.2">
      <c r="A466" s="15"/>
      <c r="B466" s="94" t="s">
        <v>167</v>
      </c>
      <c r="C466" s="95">
        <v>2715540</v>
      </c>
      <c r="D466" s="96">
        <v>22000047</v>
      </c>
      <c r="E466" s="96">
        <v>1400</v>
      </c>
      <c r="F466" s="97"/>
      <c r="G466" s="18">
        <f>IFERROR(IF(ISERROR(SEARCH("dfgg",$B465)),IF(H466="",G465+ROUNDUP(VLOOKUP(D466,Feuil2!$B$2:$C$205,2,FALSE)*6,0)/6/24,G465+ROUNDUP(VLOOKUP(D466,Feuil2!$B$2:$C$205,2,FALSE)*6,0)/6/24+$I$2),G465+(11/12/24)),"")</f>
        <v>43530.993055555547</v>
      </c>
      <c r="H466" s="172"/>
      <c r="I466" s="28"/>
      <c r="J466" s="326">
        <v>43538</v>
      </c>
      <c r="L466" s="16" t="s">
        <v>51</v>
      </c>
    </row>
    <row r="467" spans="1:12" s="16" customFormat="1" x14ac:dyDescent="0.2">
      <c r="A467" s="15"/>
      <c r="B467" s="94" t="s">
        <v>167</v>
      </c>
      <c r="C467" s="95">
        <v>2715541</v>
      </c>
      <c r="D467" s="96">
        <v>22000047</v>
      </c>
      <c r="E467" s="96">
        <v>1400</v>
      </c>
      <c r="F467" s="97"/>
      <c r="G467" s="18">
        <f>IFERROR(IF(ISERROR(SEARCH("dfgg",$B466)),IF(H467="",G466+ROUNDUP(VLOOKUP(D467,Feuil2!$B$2:$C$205,2,FALSE)*6,0)/6/24,G466+ROUNDUP(VLOOKUP(D467,Feuil2!$B$2:$C$205,2,FALSE)*6,0)/6/24+$I$2),G466+(11/12/24)),"")</f>
        <v>43531.097222222212</v>
      </c>
      <c r="H467" s="172"/>
      <c r="I467" s="28"/>
      <c r="J467" s="326">
        <v>43538</v>
      </c>
      <c r="L467" s="16" t="s">
        <v>51</v>
      </c>
    </row>
    <row r="468" spans="1:12" s="16" customFormat="1" x14ac:dyDescent="0.2">
      <c r="A468" s="15"/>
      <c r="B468" s="123"/>
      <c r="C468" s="124"/>
      <c r="D468" s="125" t="s">
        <v>7</v>
      </c>
      <c r="E468" s="124"/>
      <c r="F468" s="126"/>
      <c r="G468" s="18">
        <f>IFERROR(IF(ISERROR(SEARCH("dfgg",$B467)),IF(H468="",G467+ROUNDUP(VLOOKUP(D468,Feuil2!$B$2:$C$205,2,FALSE)*6,0)/6/24,G467+ROUNDUP(VLOOKUP(D468,Feuil2!$B$2:$C$205,2,FALSE)*6,0)/6/24+$I$2),G467+(11/12/24)),"")</f>
        <v>43531.152777777766</v>
      </c>
      <c r="H468" s="19"/>
      <c r="I468" s="26"/>
      <c r="J468" s="326"/>
    </row>
    <row r="469" spans="1:12" s="16" customFormat="1" x14ac:dyDescent="0.2">
      <c r="A469" s="15"/>
      <c r="B469" s="94" t="s">
        <v>106</v>
      </c>
      <c r="C469" s="95">
        <v>2913309</v>
      </c>
      <c r="D469" s="96">
        <v>22000390</v>
      </c>
      <c r="E469" s="96">
        <v>1600</v>
      </c>
      <c r="F469" s="97"/>
      <c r="G469" s="18">
        <f>IFERROR(IF(ISERROR(SEARCH("dfgg",$B468)),IF(H469="",G468+ROUNDUP(VLOOKUP(D469,Feuil2!$B$2:$C$205,2,FALSE)*6,0)/6/24,G468+ROUNDUP(VLOOKUP(D469,Feuil2!$B$2:$C$205,2,FALSE)*6,0)/6/24+$I$2),G468+(11/12/24)),"")</f>
        <v>43531.256944444431</v>
      </c>
      <c r="H469" s="172" t="s">
        <v>183</v>
      </c>
      <c r="I469" s="28"/>
      <c r="J469" s="326">
        <v>43538</v>
      </c>
      <c r="L469" s="16" t="s">
        <v>52</v>
      </c>
    </row>
    <row r="470" spans="1:12" s="16" customFormat="1" x14ac:dyDescent="0.2">
      <c r="A470" s="15"/>
      <c r="B470" s="94" t="s">
        <v>106</v>
      </c>
      <c r="C470" s="95">
        <v>2913310</v>
      </c>
      <c r="D470" s="96">
        <v>22000390</v>
      </c>
      <c r="E470" s="96">
        <v>1600</v>
      </c>
      <c r="F470" s="97"/>
      <c r="G470" s="18">
        <f>IFERROR(IF(ISERROR(SEARCH("dfgg",$B469)),IF(H470="",G469+ROUNDUP(VLOOKUP(D470,Feuil2!$B$2:$C$205,2,FALSE)*6,0)/6/24,G469+ROUNDUP(VLOOKUP(D470,Feuil2!$B$2:$C$205,2,FALSE)*6,0)/6/24+$I$2),G469+(11/12/24)),"")</f>
        <v>43531.361111111095</v>
      </c>
      <c r="H470" s="172" t="s">
        <v>184</v>
      </c>
      <c r="I470" s="28"/>
      <c r="J470" s="326">
        <v>43538</v>
      </c>
      <c r="L470" s="16" t="s">
        <v>52</v>
      </c>
    </row>
    <row r="471" spans="1:12" s="16" customFormat="1" ht="28.5" x14ac:dyDescent="0.2">
      <c r="A471" s="15"/>
      <c r="B471" s="123"/>
      <c r="C471" s="124"/>
      <c r="D471" s="125" t="s">
        <v>70</v>
      </c>
      <c r="E471" s="124"/>
      <c r="F471" s="126"/>
      <c r="G471" s="18">
        <f>IFERROR(IF(ISERROR(SEARCH("dfgg",$B470)),IF(H471="",G470+ROUNDUP(VLOOKUP(D471,Feuil2!$B$2:$C$205,2,FALSE)*6,0)/6/24,G470+ROUNDUP(VLOOKUP(D471,Feuil2!$B$2:$C$205,2,FALSE)*6,0)/6/24+$I$2),G470+(11/12/24)),"")</f>
        <v>43531.569444444431</v>
      </c>
      <c r="H471" s="19"/>
      <c r="I471" s="26"/>
      <c r="J471" s="326"/>
    </row>
    <row r="472" spans="1:12" s="16" customFormat="1" ht="48.75" customHeight="1" x14ac:dyDescent="0.2">
      <c r="A472" s="15"/>
      <c r="B472" s="94" t="s">
        <v>60</v>
      </c>
      <c r="C472" s="95">
        <v>2699371</v>
      </c>
      <c r="D472" s="96">
        <v>22000475</v>
      </c>
      <c r="E472" s="96">
        <v>1000</v>
      </c>
      <c r="F472" s="97"/>
      <c r="G472" s="70">
        <f>IFERROR(IF(ISERROR(SEARCH("dfgg",$B471)),IF(H472="",G471+ROUNDUP(VLOOKUP(D472,Feuil2!$B$2:$C$205,2,FALSE)*6,0)/6/24,G471+ROUNDUP(VLOOKUP(D472,Feuil2!$B$2:$C$205,2,FALSE)*6,0)/6/24+$I$2),G471+(11/12/24)),"")</f>
        <v>43531.652777777766</v>
      </c>
      <c r="H472" s="172" t="s">
        <v>185</v>
      </c>
      <c r="I472" s="28" t="s">
        <v>71</v>
      </c>
      <c r="J472" s="326">
        <v>43530</v>
      </c>
      <c r="L472" s="16" t="s">
        <v>51</v>
      </c>
    </row>
    <row r="473" spans="1:12" s="16" customFormat="1" x14ac:dyDescent="0.2">
      <c r="A473" s="15"/>
      <c r="B473" s="94" t="s">
        <v>60</v>
      </c>
      <c r="C473" s="95">
        <v>2699379</v>
      </c>
      <c r="D473" s="96">
        <v>22000475</v>
      </c>
      <c r="E473" s="96">
        <v>1000</v>
      </c>
      <c r="F473" s="97"/>
      <c r="G473" s="18">
        <f>IFERROR(IF(ISERROR(SEARCH("dfgg",$B472)),IF(H473="",G472+ROUNDUP(VLOOKUP(D473,Feuil2!$B$2:$C$205,2,FALSE)*6,0)/6/24,G472+ROUNDUP(VLOOKUP(D473,Feuil2!$B$2:$C$205,2,FALSE)*6,0)/6/24+$I$2),G472+(11/12/24)),"")</f>
        <v>43531.736111111102</v>
      </c>
      <c r="H473" s="172"/>
      <c r="I473" s="28" t="s">
        <v>71</v>
      </c>
      <c r="J473" s="326">
        <v>43530</v>
      </c>
      <c r="L473" s="16" t="s">
        <v>51</v>
      </c>
    </row>
    <row r="474" spans="1:12" s="16" customFormat="1" x14ac:dyDescent="0.2">
      <c r="A474" s="15"/>
      <c r="B474" s="94" t="s">
        <v>60</v>
      </c>
      <c r="C474" s="95">
        <v>2956607</v>
      </c>
      <c r="D474" s="96">
        <v>22000475</v>
      </c>
      <c r="E474" s="96">
        <v>1000</v>
      </c>
      <c r="F474" s="97"/>
      <c r="G474" s="18">
        <f>IFERROR(IF(ISERROR(SEARCH("dfgg",$B473)),IF(H474="",G473+ROUNDUP(VLOOKUP(D474,Feuil2!$B$2:$C$205,2,FALSE)*6,0)/6/24,G473+ROUNDUP(VLOOKUP(D474,Feuil2!$B$2:$C$205,2,FALSE)*6,0)/6/24+$I$2),G473+(11/12/24)),"")</f>
        <v>43531.819444444438</v>
      </c>
      <c r="H474" s="172"/>
      <c r="I474" s="28" t="s">
        <v>71</v>
      </c>
      <c r="J474" s="326">
        <v>43530</v>
      </c>
      <c r="L474" s="16" t="s">
        <v>51</v>
      </c>
    </row>
    <row r="475" spans="1:12" s="16" customFormat="1" x14ac:dyDescent="0.2">
      <c r="A475" s="15"/>
      <c r="B475" s="94" t="s">
        <v>60</v>
      </c>
      <c r="C475" s="95">
        <v>2956608</v>
      </c>
      <c r="D475" s="96">
        <v>22000475</v>
      </c>
      <c r="E475" s="96">
        <v>1000</v>
      </c>
      <c r="F475" s="97"/>
      <c r="G475" s="18">
        <f>IFERROR(IF(ISERROR(SEARCH("dfgg",$B474)),IF(H475="",G474+ROUNDUP(VLOOKUP(D475,Feuil2!$B$2:$C$205,2,FALSE)*6,0)/6/24,G474+ROUNDUP(VLOOKUP(D475,Feuil2!$B$2:$C$205,2,FALSE)*6,0)/6/24+$I$2),G474+(11/12/24)),"")</f>
        <v>43531.902777777774</v>
      </c>
      <c r="H475" s="172"/>
      <c r="I475" s="28" t="s">
        <v>71</v>
      </c>
      <c r="J475" s="326">
        <v>43530</v>
      </c>
      <c r="L475" s="16" t="s">
        <v>51</v>
      </c>
    </row>
    <row r="476" spans="1:12" s="16" customFormat="1" x14ac:dyDescent="0.2">
      <c r="A476" s="15"/>
      <c r="B476" s="94" t="s">
        <v>60</v>
      </c>
      <c r="C476" s="95">
        <v>2956609</v>
      </c>
      <c r="D476" s="96">
        <v>22000475</v>
      </c>
      <c r="E476" s="96">
        <v>1000</v>
      </c>
      <c r="F476" s="97"/>
      <c r="G476" s="18">
        <f>IFERROR(IF(ISERROR(SEARCH("dfgg",$B475)),IF(H476="",G475+ROUNDUP(VLOOKUP(D476,Feuil2!$B$2:$C$205,2,FALSE)*6,0)/6/24,G475+ROUNDUP(VLOOKUP(D476,Feuil2!$B$2:$C$205,2,FALSE)*6,0)/6/24+$I$2),G475+(11/12/24)),"")</f>
        <v>43531.986111111109</v>
      </c>
      <c r="H476" s="172"/>
      <c r="I476" s="28" t="s">
        <v>71</v>
      </c>
      <c r="J476" s="326">
        <v>43530</v>
      </c>
      <c r="L476" s="16" t="s">
        <v>51</v>
      </c>
    </row>
    <row r="477" spans="1:12" s="16" customFormat="1" x14ac:dyDescent="0.2">
      <c r="A477" s="15"/>
      <c r="B477" s="94" t="s">
        <v>60</v>
      </c>
      <c r="C477" s="95">
        <v>2956610</v>
      </c>
      <c r="D477" s="96">
        <v>22000475</v>
      </c>
      <c r="E477" s="96">
        <v>1000</v>
      </c>
      <c r="F477" s="97"/>
      <c r="G477" s="18">
        <f>IFERROR(IF(ISERROR(SEARCH("dfgg",$B476)),IF(H477="",G476+ROUNDUP(VLOOKUP(D477,Feuil2!$B$2:$C$205,2,FALSE)*6,0)/6/24,G476+ROUNDUP(VLOOKUP(D477,Feuil2!$B$2:$C$205,2,FALSE)*6,0)/6/24+$I$2),G476+(11/12/24)),"")</f>
        <v>43532.069444444445</v>
      </c>
      <c r="H477" s="172"/>
      <c r="I477" s="28" t="s">
        <v>71</v>
      </c>
      <c r="J477" s="326">
        <v>43530</v>
      </c>
      <c r="L477" s="16" t="s">
        <v>51</v>
      </c>
    </row>
    <row r="478" spans="1:12" s="16" customFormat="1" x14ac:dyDescent="0.2">
      <c r="A478" s="15"/>
      <c r="B478" s="94" t="s">
        <v>60</v>
      </c>
      <c r="C478" s="95">
        <v>2956611</v>
      </c>
      <c r="D478" s="96">
        <v>22000475</v>
      </c>
      <c r="E478" s="96">
        <v>1000</v>
      </c>
      <c r="F478" s="97"/>
      <c r="G478" s="18">
        <f>IFERROR(IF(ISERROR(SEARCH("dfgg",$B477)),IF(H478="",G477+ROUNDUP(VLOOKUP(D478,Feuil2!$B$2:$C$205,2,FALSE)*6,0)/6/24,G477+ROUNDUP(VLOOKUP(D478,Feuil2!$B$2:$C$205,2,FALSE)*6,0)/6/24+$I$2),G477+(11/12/24)),"")</f>
        <v>43532.152777777781</v>
      </c>
      <c r="H478" s="172"/>
      <c r="I478" s="28" t="s">
        <v>71</v>
      </c>
      <c r="J478" s="326">
        <v>43530</v>
      </c>
      <c r="L478" s="16" t="s">
        <v>51</v>
      </c>
    </row>
    <row r="479" spans="1:12" s="16" customFormat="1" x14ac:dyDescent="0.2">
      <c r="A479" s="15"/>
      <c r="B479" s="94" t="s">
        <v>60</v>
      </c>
      <c r="C479" s="95">
        <v>2956612</v>
      </c>
      <c r="D479" s="96">
        <v>22000475</v>
      </c>
      <c r="E479" s="96">
        <v>1000</v>
      </c>
      <c r="F479" s="97"/>
      <c r="G479" s="18">
        <f>IFERROR(IF(ISERROR(SEARCH("dfgg",$B478)),IF(H479="",G478+ROUNDUP(VLOOKUP(D479,Feuil2!$B$2:$C$205,2,FALSE)*6,0)/6/24,G478+ROUNDUP(VLOOKUP(D479,Feuil2!$B$2:$C$205,2,FALSE)*6,0)/6/24+$I$2),G478+(11/12/24)),"")</f>
        <v>43532.236111111117</v>
      </c>
      <c r="H479" s="172"/>
      <c r="I479" s="28" t="s">
        <v>71</v>
      </c>
      <c r="J479" s="326">
        <v>43530</v>
      </c>
      <c r="L479" s="16" t="s">
        <v>51</v>
      </c>
    </row>
    <row r="480" spans="1:12" s="16" customFormat="1" x14ac:dyDescent="0.2">
      <c r="A480" s="15"/>
      <c r="B480" s="94" t="s">
        <v>60</v>
      </c>
      <c r="C480" s="95">
        <v>2956613</v>
      </c>
      <c r="D480" s="96">
        <v>22000475</v>
      </c>
      <c r="E480" s="96">
        <v>1000</v>
      </c>
      <c r="F480" s="97"/>
      <c r="G480" s="18">
        <f>IFERROR(IF(ISERROR(SEARCH("dfgg",$B479)),IF(H480="",G479+ROUNDUP(VLOOKUP(D480,Feuil2!$B$2:$C$205,2,FALSE)*6,0)/6/24,G479+ROUNDUP(VLOOKUP(D480,Feuil2!$B$2:$C$205,2,FALSE)*6,0)/6/24+$I$2),G479+(11/12/24)),"")</f>
        <v>43532.319444444453</v>
      </c>
      <c r="H480" s="172"/>
      <c r="I480" s="28" t="s">
        <v>71</v>
      </c>
      <c r="J480" s="326">
        <v>43530</v>
      </c>
      <c r="L480" s="16" t="s">
        <v>51</v>
      </c>
    </row>
    <row r="481" spans="1:14" s="16" customFormat="1" x14ac:dyDescent="0.2">
      <c r="A481" s="15"/>
      <c r="B481" s="94" t="s">
        <v>60</v>
      </c>
      <c r="C481" s="95">
        <v>3016365</v>
      </c>
      <c r="D481" s="96">
        <v>22000475</v>
      </c>
      <c r="E481" s="96">
        <v>1000</v>
      </c>
      <c r="F481" s="97"/>
      <c r="G481" s="18">
        <f>IFERROR(IF(ISERROR(SEARCH("dfgg",$B480)),IF(H481="",G480+ROUNDUP(VLOOKUP(D481,Feuil2!$B$2:$C$205,2,FALSE)*6,0)/6/24,G480+ROUNDUP(VLOOKUP(D481,Feuil2!$B$2:$C$205,2,FALSE)*6,0)/6/24+$I$2),G480+(11/12/24)),"")</f>
        <v>43532.402777777788</v>
      </c>
      <c r="H481" s="172"/>
      <c r="I481" s="28" t="s">
        <v>71</v>
      </c>
      <c r="J481" s="326">
        <v>43530</v>
      </c>
      <c r="L481" s="16" t="s">
        <v>51</v>
      </c>
    </row>
    <row r="482" spans="1:14" s="16" customFormat="1" x14ac:dyDescent="0.2">
      <c r="A482" s="15"/>
      <c r="B482" s="94" t="s">
        <v>60</v>
      </c>
      <c r="C482" s="95">
        <v>3016366</v>
      </c>
      <c r="D482" s="96">
        <v>22000475</v>
      </c>
      <c r="E482" s="96">
        <v>1000</v>
      </c>
      <c r="F482" s="97"/>
      <c r="G482" s="18">
        <f>IFERROR(IF(ISERROR(SEARCH("dfgg",$B481)),IF(H482="",G481+ROUNDUP(VLOOKUP(D482,Feuil2!$B$2:$C$205,2,FALSE)*6,0)/6/24,G481+ROUNDUP(VLOOKUP(D482,Feuil2!$B$2:$C$205,2,FALSE)*6,0)/6/24+$I$2),G481+(11/12/24)),"")</f>
        <v>43532.486111111124</v>
      </c>
      <c r="H482" s="172"/>
      <c r="I482" s="28" t="s">
        <v>71</v>
      </c>
      <c r="J482" s="326">
        <v>43530</v>
      </c>
      <c r="L482" s="16" t="s">
        <v>51</v>
      </c>
    </row>
    <row r="483" spans="1:14" s="16" customFormat="1" x14ac:dyDescent="0.2">
      <c r="A483" s="15"/>
      <c r="B483" s="94" t="s">
        <v>60</v>
      </c>
      <c r="C483" s="95">
        <v>3016368</v>
      </c>
      <c r="D483" s="96">
        <v>22000475</v>
      </c>
      <c r="E483" s="96">
        <v>1000</v>
      </c>
      <c r="F483" s="97"/>
      <c r="G483" s="18">
        <f>IFERROR(IF(ISERROR(SEARCH("dfgg",$B482)),IF(H483="",G482+ROUNDUP(VLOOKUP(D483,Feuil2!$B$2:$C$205,2,FALSE)*6,0)/6/24,G482+ROUNDUP(VLOOKUP(D483,Feuil2!$B$2:$C$205,2,FALSE)*6,0)/6/24+$I$2),G482+(11/12/24)),"")</f>
        <v>43532.56944444446</v>
      </c>
      <c r="H483" s="172"/>
      <c r="I483" s="28" t="s">
        <v>71</v>
      </c>
      <c r="J483" s="326">
        <v>43530</v>
      </c>
      <c r="L483" s="16" t="s">
        <v>51</v>
      </c>
    </row>
    <row r="484" spans="1:14" s="16" customFormat="1" x14ac:dyDescent="0.2">
      <c r="A484" s="15"/>
      <c r="B484" s="94" t="s">
        <v>60</v>
      </c>
      <c r="C484" s="95">
        <v>3016369</v>
      </c>
      <c r="D484" s="96">
        <v>22000475</v>
      </c>
      <c r="E484" s="96">
        <v>500</v>
      </c>
      <c r="F484" s="97"/>
      <c r="G484" s="18">
        <f>IFERROR(IF(ISERROR(SEARCH("dfgg",$B483)),IF(H484="",G483+ROUNDUP(VLOOKUP(D484,Feuil2!$B$2:$C$205,2,FALSE)*6,0)/6/24,G483+ROUNDUP(VLOOKUP(D484,Feuil2!$B$2:$C$205,2,FALSE)*6,0)/6/24+$I$2),G483+(11/12/24)),"")</f>
        <v>43532.652777777796</v>
      </c>
      <c r="H484" s="172"/>
      <c r="I484" s="28" t="s">
        <v>71</v>
      </c>
      <c r="J484" s="326">
        <v>43530</v>
      </c>
      <c r="L484" s="16" t="s">
        <v>51</v>
      </c>
    </row>
    <row r="485" spans="1:14" s="16" customFormat="1" x14ac:dyDescent="0.2">
      <c r="A485" s="15"/>
      <c r="B485" s="123"/>
      <c r="C485" s="124"/>
      <c r="D485" s="125" t="s">
        <v>7</v>
      </c>
      <c r="E485" s="124"/>
      <c r="F485" s="126"/>
      <c r="G485" s="18">
        <f>IFERROR(IF(ISERROR(SEARCH("dfgg",$B484)),IF(H485="",G484+ROUNDUP(VLOOKUP(D485,Feuil2!$B$2:$C$205,2,FALSE)*6,0)/6/24,G484+ROUNDUP(VLOOKUP(D485,Feuil2!$B$2:$C$205,2,FALSE)*6,0)/6/24+$I$2),G484+(11/12/24)),"")</f>
        <v>43532.70833333335</v>
      </c>
      <c r="H485" s="19"/>
      <c r="I485" s="26"/>
      <c r="J485" s="326"/>
    </row>
    <row r="486" spans="1:14" s="16" customFormat="1" x14ac:dyDescent="0.2">
      <c r="A486" s="15"/>
      <c r="B486" s="94" t="s">
        <v>46</v>
      </c>
      <c r="C486" s="95">
        <v>2715742</v>
      </c>
      <c r="D486" s="96">
        <v>22000548</v>
      </c>
      <c r="E486" s="96">
        <v>1600</v>
      </c>
      <c r="F486" s="97"/>
      <c r="G486" s="18">
        <f>IFERROR(IF(ISERROR(SEARCH("dfgg",$B485)),IF(H486="",G485+ROUNDUP(VLOOKUP(D486,Feuil2!$B$2:$C$205,2,FALSE)*6,0)/6/24,G485+ROUNDUP(VLOOKUP(D486,Feuil2!$B$2:$C$205,2,FALSE)*6,0)/6/24+$I$2),G485+(11/12/24)),"")</f>
        <v>43532.812500000015</v>
      </c>
      <c r="H486" s="172"/>
      <c r="I486" s="28"/>
      <c r="J486" s="326">
        <v>43536</v>
      </c>
      <c r="L486" s="16" t="s">
        <v>51</v>
      </c>
    </row>
    <row r="487" spans="1:14" s="16" customFormat="1" x14ac:dyDescent="0.2">
      <c r="A487" s="15"/>
      <c r="B487" s="188" t="s">
        <v>46</v>
      </c>
      <c r="C487" s="95">
        <v>2715743</v>
      </c>
      <c r="D487" s="189">
        <v>22000548</v>
      </c>
      <c r="E487" s="189">
        <v>1600</v>
      </c>
      <c r="F487" s="190"/>
      <c r="G487" s="18">
        <f>IFERROR(IF(ISERROR(SEARCH("dfgg",$B486)),IF(H487="",G486+ROUNDUP(VLOOKUP(D487,Feuil2!$B$2:$C$205,2,FALSE)*6,0)/6/24,G486+ROUNDUP(VLOOKUP(D487,Feuil2!$B$2:$C$205,2,FALSE)*6,0)/6/24+$I$2),G486+(11/12/24)),"")</f>
        <v>43532.916666666679</v>
      </c>
      <c r="H487" s="172"/>
      <c r="I487" s="28"/>
      <c r="J487" s="326">
        <v>43536</v>
      </c>
      <c r="L487" s="16" t="s">
        <v>51</v>
      </c>
    </row>
    <row r="488" spans="1:14" s="27" customFormat="1" ht="12" customHeight="1" x14ac:dyDescent="0.2">
      <c r="A488" s="15"/>
      <c r="B488" s="119"/>
      <c r="C488" s="120"/>
      <c r="D488" s="121" t="s">
        <v>141</v>
      </c>
      <c r="E488" s="120"/>
      <c r="F488" s="122"/>
      <c r="G488" s="18">
        <f>IFERROR(IF(ISERROR(SEARCH("dfgg",$B487)),IF(H488="",G487+ROUNDUP(VLOOKUP(D488,Feuil2!$B$2:$C$205,2,FALSE)*6,0)/6/24,G487+ROUNDUP(VLOOKUP(D488,Feuil2!$B$2:$C$205,2,FALSE)*6,0)/6/24+$I$2),G487+(11/12/24)),"")</f>
        <v>43532.930555555569</v>
      </c>
      <c r="H488" s="172"/>
      <c r="I488" s="28"/>
      <c r="J488" s="326"/>
      <c r="K488" s="16"/>
      <c r="L488" s="16"/>
    </row>
    <row r="489" spans="1:14" s="16" customFormat="1" x14ac:dyDescent="0.2">
      <c r="A489" s="15"/>
      <c r="B489" s="188" t="s">
        <v>120</v>
      </c>
      <c r="C489" s="95">
        <v>2715744</v>
      </c>
      <c r="D489" s="96">
        <v>22000105</v>
      </c>
      <c r="E489" s="96">
        <v>1600</v>
      </c>
      <c r="F489" s="97"/>
      <c r="G489" s="18">
        <f>IFERROR(IF(ISERROR(SEARCH("dfgg",$B488)),IF(H489="",G488+ROUNDUP(VLOOKUP(D489,Feuil2!$B$2:$C$205,2,FALSE)*6,0)/6/24,G488+ROUNDUP(VLOOKUP(D489,Feuil2!$B$2:$C$205,2,FALSE)*6,0)/6/24+$I$2),G488+(11/12/24)),"")</f>
        <v>43533.034722222234</v>
      </c>
      <c r="H489" s="172" t="s">
        <v>175</v>
      </c>
      <c r="I489" s="28"/>
      <c r="J489" s="326"/>
    </row>
    <row r="490" spans="1:14" s="16" customFormat="1" x14ac:dyDescent="0.2">
      <c r="A490" s="127"/>
      <c r="B490" s="188" t="s">
        <v>120</v>
      </c>
      <c r="C490" s="95">
        <v>2792692</v>
      </c>
      <c r="D490" s="96">
        <v>22000105</v>
      </c>
      <c r="E490" s="96">
        <v>1600</v>
      </c>
      <c r="F490" s="97"/>
      <c r="G490" s="18">
        <f>IFERROR(IF(ISERROR(SEARCH("dfgg",$B489)),IF(H490="",G489+ROUNDUP(VLOOKUP(D490,Feuil2!$B$2:$C$205,2,FALSE)*6,0)/6/24,G489+ROUNDUP(VLOOKUP(D490,Feuil2!$B$2:$C$205,2,FALSE)*6,0)/6/24+$I$2),G489+(11/12/24)),"")</f>
        <v>43533.138888888898</v>
      </c>
      <c r="H490" s="172" t="s">
        <v>175</v>
      </c>
      <c r="I490" s="28"/>
      <c r="J490" s="326"/>
    </row>
    <row r="491" spans="1:14" s="27" customFormat="1" ht="12" customHeight="1" x14ac:dyDescent="0.2">
      <c r="A491" s="15"/>
      <c r="B491" s="119"/>
      <c r="C491" s="120"/>
      <c r="D491" s="121" t="s">
        <v>141</v>
      </c>
      <c r="E491" s="120"/>
      <c r="F491" s="122"/>
      <c r="G491" s="18">
        <f>IFERROR(IF(ISERROR(SEARCH("dfgg",$B490)),IF(H491="",G490+ROUNDUP(VLOOKUP(D491,Feuil2!$B$2:$C$205,2,FALSE)*6,0)/6/24,G490+ROUNDUP(VLOOKUP(D491,Feuil2!$B$2:$C$205,2,FALSE)*6,0)/6/24+$I$2),G490+(11/12/24)),"")</f>
        <v>43533.152777777788</v>
      </c>
      <c r="H491" s="172"/>
      <c r="I491" s="28"/>
      <c r="J491" s="326"/>
      <c r="K491" s="16"/>
      <c r="L491" s="16"/>
    </row>
    <row r="492" spans="1:14" s="16" customFormat="1" x14ac:dyDescent="0.2">
      <c r="A492" s="127"/>
      <c r="B492" s="188" t="s">
        <v>120</v>
      </c>
      <c r="C492" s="95">
        <v>2913217</v>
      </c>
      <c r="D492" s="96">
        <v>22000105</v>
      </c>
      <c r="E492" s="96">
        <v>1600</v>
      </c>
      <c r="F492" s="97"/>
      <c r="G492" s="18">
        <f>IFERROR(IF(ISERROR(SEARCH("dfgg",$B491)),IF(H492="",G491+ROUNDUP(VLOOKUP(D492,Feuil2!$B$2:$C$205,2,FALSE)*6,0)/6/24,G491+ROUNDUP(VLOOKUP(D492,Feuil2!$B$2:$C$205,2,FALSE)*6,0)/6/24+$I$2),G491+(11/12/24)),"")</f>
        <v>43533.256944444453</v>
      </c>
      <c r="H492" s="172" t="s">
        <v>175</v>
      </c>
      <c r="I492" s="28"/>
      <c r="J492" s="326"/>
    </row>
    <row r="493" spans="1:14" s="16" customFormat="1" x14ac:dyDescent="0.2">
      <c r="A493" s="127"/>
      <c r="B493" s="188" t="s">
        <v>120</v>
      </c>
      <c r="C493" s="95">
        <v>2913218</v>
      </c>
      <c r="D493" s="96">
        <v>22000105</v>
      </c>
      <c r="E493" s="96">
        <v>1600</v>
      </c>
      <c r="F493" s="97"/>
      <c r="G493" s="18">
        <f>IFERROR(IF(ISERROR(SEARCH("dfgg",$B492)),IF(H493="",G492+ROUNDUP(VLOOKUP(D493,Feuil2!$B$2:$C$205,2,FALSE)*6,0)/6/24,G492+ROUNDUP(VLOOKUP(D493,Feuil2!$B$2:$C$205,2,FALSE)*6,0)/6/24+$I$2),G492+(11/12/24)),"")</f>
        <v>43533.361111111117</v>
      </c>
      <c r="H493" s="172" t="s">
        <v>179</v>
      </c>
      <c r="I493" s="28"/>
      <c r="J493" s="326"/>
    </row>
    <row r="494" spans="1:14" s="16" customFormat="1" ht="31.5" customHeight="1" x14ac:dyDescent="0.2">
      <c r="A494" s="127"/>
      <c r="B494" s="184"/>
      <c r="C494" s="158" t="s">
        <v>61</v>
      </c>
      <c r="D494" s="185"/>
      <c r="E494" s="185"/>
      <c r="F494" s="186"/>
      <c r="G494" s="157">
        <v>43533.541666666664</v>
      </c>
      <c r="H494" s="19"/>
      <c r="I494" s="26"/>
      <c r="J494" s="400" t="str">
        <f>IF(ISNA(VLOOKUP(C494,[1]Sheet1!$B:$AS,43,FALSE)),"",VLOOKUP(C494,[1]Sheet1!$B:$AS,43,FALSE))</f>
        <v/>
      </c>
      <c r="K494" s="16" t="str">
        <f t="shared" ref="K494" si="43">IF(J494&lt;&gt;"",TEXT(J494,"jjjj"),"")</f>
        <v/>
      </c>
      <c r="L494" s="16" t="str">
        <f>IF(ISNA(VLOOKUP(C494,[1]Sheet1!$B:$AS,44,FALSE)),"",VLOOKUP(C494,[1]Sheet1!$B:$AS,44,FALSE))</f>
        <v/>
      </c>
      <c r="N494" s="16" t="s">
        <v>68</v>
      </c>
    </row>
    <row r="495" spans="1:14" s="16" customFormat="1" ht="31.5" customHeight="1" x14ac:dyDescent="0.2">
      <c r="A495" s="192"/>
      <c r="B495" s="192"/>
      <c r="C495" s="192"/>
      <c r="D495" s="192"/>
      <c r="E495" s="192"/>
      <c r="F495" s="192"/>
      <c r="G495" s="192"/>
      <c r="H495" s="192"/>
      <c r="I495" s="133"/>
      <c r="J495" s="400"/>
    </row>
    <row r="496" spans="1:14" s="48" customFormat="1" ht="31.5" x14ac:dyDescent="0.2">
      <c r="A496" s="191"/>
      <c r="B496" s="150"/>
      <c r="C496" s="154" t="s">
        <v>188</v>
      </c>
      <c r="D496" s="151"/>
      <c r="E496" s="151"/>
      <c r="F496" s="150"/>
      <c r="G496" s="150"/>
      <c r="H496" s="152"/>
      <c r="I496" s="153"/>
      <c r="J496" s="401" t="s">
        <v>34</v>
      </c>
      <c r="K496" s="103"/>
      <c r="L496" s="104" t="s">
        <v>48</v>
      </c>
    </row>
    <row r="497" spans="1:12" s="16" customFormat="1" ht="35.25" customHeight="1" x14ac:dyDescent="0.2">
      <c r="A497" s="79"/>
      <c r="B497" s="129"/>
      <c r="C497" s="156"/>
      <c r="D497" s="195" t="s">
        <v>72</v>
      </c>
      <c r="E497" s="151"/>
      <c r="F497" s="155"/>
      <c r="G497" s="80">
        <v>43534.875</v>
      </c>
      <c r="H497" s="81"/>
      <c r="I497" s="82">
        <f>IFERROR(E497*VLOOKUP(D497,#REF!,5,FALSE),0)</f>
        <v>0</v>
      </c>
      <c r="J497" s="326"/>
    </row>
    <row r="498" spans="1:12" s="16" customFormat="1" ht="35.25" customHeight="1" x14ac:dyDescent="0.2">
      <c r="A498" s="15"/>
      <c r="B498" s="129"/>
      <c r="C498" s="156"/>
      <c r="D498" s="195" t="s">
        <v>25</v>
      </c>
      <c r="E498" s="151"/>
      <c r="F498" s="155"/>
      <c r="G498" s="18">
        <v>43535.020833333336</v>
      </c>
      <c r="H498" s="19"/>
      <c r="I498" s="26">
        <f>IFERROR(E498*VLOOKUP(D498,#REF!,5,FALSE),0)</f>
        <v>0</v>
      </c>
      <c r="J498" s="326"/>
    </row>
    <row r="499" spans="1:12" s="16" customFormat="1" ht="31.5" x14ac:dyDescent="0.2">
      <c r="A499" s="15"/>
      <c r="B499" s="94" t="s">
        <v>97</v>
      </c>
      <c r="C499" s="95">
        <v>2751992</v>
      </c>
      <c r="D499" s="96">
        <v>22000159</v>
      </c>
      <c r="E499" s="96">
        <v>1600</v>
      </c>
      <c r="F499" s="97" t="s">
        <v>192</v>
      </c>
      <c r="G499" s="18">
        <f>IFERROR(IF(ISERROR(SEARCH("dfgg",$B498)),IF(H499="",G498+ROUNDUP(VLOOKUP(D499,Feuil2!$B$2:$C$205,2,FALSE)*6,0)/6/24,G498+ROUNDUP(VLOOKUP(D499,Feuil2!$B$2:$C$205,2,FALSE)*6,0)/6/24+$I$2),G498+(11/12/24)),"")</f>
        <v>43535.138888888891</v>
      </c>
      <c r="H499" s="172" t="s">
        <v>191</v>
      </c>
      <c r="I499" s="28"/>
      <c r="J499" s="326">
        <v>43544</v>
      </c>
      <c r="L499" s="16" t="s">
        <v>51</v>
      </c>
    </row>
    <row r="500" spans="1:12" s="16" customFormat="1" ht="31.5" x14ac:dyDescent="0.2">
      <c r="A500" s="15"/>
      <c r="B500" s="94" t="s">
        <v>97</v>
      </c>
      <c r="C500" s="95">
        <v>2860912</v>
      </c>
      <c r="D500" s="96">
        <v>22000159</v>
      </c>
      <c r="E500" s="96">
        <v>1600</v>
      </c>
      <c r="F500" s="97" t="s">
        <v>192</v>
      </c>
      <c r="G500" s="18">
        <f>IFERROR(IF(ISERROR(SEARCH("dfgg",$B499)),IF(H500="",G499+ROUNDUP(VLOOKUP(D500,Feuil2!$B$2:$C$205,2,FALSE)*6,0)/6/24,G499+ROUNDUP(VLOOKUP(D500,Feuil2!$B$2:$C$205,2,FALSE)*6,0)/6/24+$I$2),G499+(11/12/24)),"")</f>
        <v>43535.256944444445</v>
      </c>
      <c r="H500" s="172" t="s">
        <v>191</v>
      </c>
      <c r="I500" s="28"/>
      <c r="J500" s="326">
        <v>43544</v>
      </c>
      <c r="L500" s="16" t="s">
        <v>51</v>
      </c>
    </row>
    <row r="501" spans="1:12" s="27" customFormat="1" ht="12" customHeight="1" x14ac:dyDescent="0.2">
      <c r="A501" s="15"/>
      <c r="B501" s="119"/>
      <c r="C501" s="120"/>
      <c r="D501" s="121" t="s">
        <v>141</v>
      </c>
      <c r="E501" s="120"/>
      <c r="F501" s="122"/>
      <c r="G501" s="18">
        <f>IFERROR(IF(ISERROR(SEARCH("dfgg",$B500)),IF(H501="",G500+ROUNDUP(VLOOKUP(D501,Feuil2!$B$2:$C$205,2,FALSE)*6,0)/6/24,G500+ROUNDUP(VLOOKUP(D501,Feuil2!$B$2:$C$205,2,FALSE)*6,0)/6/24+$I$2),G500+(11/12/24)),"")</f>
        <v>43535.270833333336</v>
      </c>
      <c r="H501" s="172"/>
      <c r="I501" s="28"/>
      <c r="J501" s="326"/>
      <c r="K501" s="16"/>
      <c r="L501" s="16"/>
    </row>
    <row r="502" spans="1:12" s="16" customFormat="1" x14ac:dyDescent="0.2">
      <c r="A502" s="15"/>
      <c r="B502" s="94" t="s">
        <v>55</v>
      </c>
      <c r="C502" s="95">
        <v>2827330</v>
      </c>
      <c r="D502" s="96">
        <v>22000473</v>
      </c>
      <c r="E502" s="96">
        <v>1600</v>
      </c>
      <c r="F502" s="97"/>
      <c r="G502" s="18">
        <f>IFERROR(IF(ISERROR(SEARCH("dfgg",$B501)),IF(H502="",G501+ROUNDUP(VLOOKUP(D502,Feuil2!$B$2:$C$205,2,FALSE)*6,0)/6/24,G501+ROUNDUP(VLOOKUP(D502,Feuil2!$B$2:$C$205,2,FALSE)*6,0)/6/24+$I$2),G501+(11/12/24)),"")</f>
        <v>43535.375</v>
      </c>
      <c r="H502" s="172"/>
      <c r="I502" s="28"/>
      <c r="J502" s="326">
        <v>43538</v>
      </c>
      <c r="L502" s="16" t="s">
        <v>51</v>
      </c>
    </row>
    <row r="503" spans="1:12" s="27" customFormat="1" ht="12" customHeight="1" x14ac:dyDescent="0.2">
      <c r="A503" s="15"/>
      <c r="B503" s="119"/>
      <c r="C503" s="120"/>
      <c r="D503" s="121" t="s">
        <v>141</v>
      </c>
      <c r="E503" s="120"/>
      <c r="F503" s="122"/>
      <c r="G503" s="18">
        <f>IFERROR(IF(ISERROR(SEARCH("dfgg",$B502)),IF(H503="",G502+ROUNDUP(VLOOKUP(D503,Feuil2!$B$2:$C$205,2,FALSE)*6,0)/6/24,G502+ROUNDUP(VLOOKUP(D503,Feuil2!$B$2:$C$205,2,FALSE)*6,0)/6/24+$I$2),G502+(11/12/24)),"")</f>
        <v>43535.388888888891</v>
      </c>
      <c r="H503" s="172"/>
      <c r="I503" s="28"/>
      <c r="J503" s="326"/>
      <c r="K503" s="16"/>
      <c r="L503" s="16"/>
    </row>
    <row r="504" spans="1:12" s="16" customFormat="1" x14ac:dyDescent="0.2">
      <c r="A504" s="127"/>
      <c r="B504" s="188" t="s">
        <v>120</v>
      </c>
      <c r="C504" s="95">
        <v>2913219</v>
      </c>
      <c r="D504" s="96">
        <v>22000105</v>
      </c>
      <c r="E504" s="96">
        <v>1600</v>
      </c>
      <c r="F504" s="97"/>
      <c r="G504" s="18">
        <f>IFERROR(IF(ISERROR(SEARCH("dfgg",$B503)),IF(H504="",G503+ROUNDUP(VLOOKUP(D504,Feuil2!$B$2:$C$205,2,FALSE)*6,0)/6/24,G503+ROUNDUP(VLOOKUP(D504,Feuil2!$B$2:$C$205,2,FALSE)*6,0)/6/24+$I$2),G503+(11/12/24)),"")</f>
        <v>43535.493055555555</v>
      </c>
      <c r="H504" s="172" t="s">
        <v>179</v>
      </c>
      <c r="I504" s="28"/>
      <c r="J504" s="326"/>
    </row>
    <row r="505" spans="1:12" s="16" customFormat="1" x14ac:dyDescent="0.2">
      <c r="A505" s="127"/>
      <c r="B505" s="188" t="s">
        <v>120</v>
      </c>
      <c r="C505" s="95">
        <v>2913220</v>
      </c>
      <c r="D505" s="96">
        <v>22000105</v>
      </c>
      <c r="E505" s="96">
        <v>1600</v>
      </c>
      <c r="F505" s="97"/>
      <c r="G505" s="18">
        <v>43535.552083333336</v>
      </c>
      <c r="H505" s="172" t="s">
        <v>179</v>
      </c>
      <c r="I505" s="28"/>
      <c r="J505" s="326"/>
    </row>
    <row r="506" spans="1:12" s="16" customFormat="1" x14ac:dyDescent="0.2">
      <c r="A506" s="15"/>
      <c r="B506" s="123"/>
      <c r="C506" s="124"/>
      <c r="D506" s="125" t="s">
        <v>7</v>
      </c>
      <c r="E506" s="124"/>
      <c r="F506" s="126"/>
      <c r="G506" s="18">
        <v>43535.59375</v>
      </c>
      <c r="H506" s="19"/>
      <c r="I506" s="26"/>
      <c r="J506" s="326"/>
    </row>
    <row r="507" spans="1:12" s="16" customFormat="1" ht="18" x14ac:dyDescent="0.2">
      <c r="A507" s="194">
        <v>1</v>
      </c>
      <c r="B507" s="94" t="s">
        <v>19</v>
      </c>
      <c r="C507" s="95">
        <v>2810121</v>
      </c>
      <c r="D507" s="96">
        <v>22000076</v>
      </c>
      <c r="E507" s="96">
        <v>1600</v>
      </c>
      <c r="F507" s="97"/>
      <c r="G507" s="18">
        <f>IFERROR(IF(ISERROR(SEARCH("dfgg",$B506)),IF(H507="",G506+ROUNDUP(VLOOKUP(D507,Feuil2!$B$2:$C$205,2,FALSE)*6,0)/6/24,G506+ROUNDUP(VLOOKUP(D507,Feuil2!$B$2:$C$205,2,FALSE)*6,0)/6/24+$I$2),G506+(11/12/24)),"")</f>
        <v>43535.774305555555</v>
      </c>
      <c r="H507" s="172" t="s">
        <v>194</v>
      </c>
      <c r="I507" s="28"/>
      <c r="J507" s="326">
        <v>43549</v>
      </c>
      <c r="L507" s="16" t="s">
        <v>51</v>
      </c>
    </row>
    <row r="508" spans="1:12" s="16" customFormat="1" ht="18" x14ac:dyDescent="0.2">
      <c r="A508" s="194">
        <v>2</v>
      </c>
      <c r="B508" s="94" t="s">
        <v>19</v>
      </c>
      <c r="C508" s="95">
        <v>2649955</v>
      </c>
      <c r="D508" s="96">
        <v>22000076</v>
      </c>
      <c r="E508" s="96">
        <v>1200</v>
      </c>
      <c r="F508" s="97"/>
      <c r="G508" s="18">
        <f>IFERROR(IF(ISERROR(SEARCH("dfgg",$B507)),IF(H508="",G507+ROUNDUP(VLOOKUP(D508,Feuil2!$B$2:$C$205,2,FALSE)*6,0)/6/24,G507+ROUNDUP(VLOOKUP(D508,Feuil2!$B$2:$C$205,2,FALSE)*6,0)/6/24+$I$2),G507+(11/12/24)),"")</f>
        <v>43535.954861111109</v>
      </c>
      <c r="H508" s="172" t="s">
        <v>193</v>
      </c>
      <c r="I508" s="28"/>
      <c r="J508" s="326">
        <v>43543</v>
      </c>
      <c r="L508" s="16" t="s">
        <v>51</v>
      </c>
    </row>
    <row r="509" spans="1:12" s="16" customFormat="1" ht="18" x14ac:dyDescent="0.2">
      <c r="A509" s="194">
        <v>3</v>
      </c>
      <c r="B509" s="94" t="s">
        <v>19</v>
      </c>
      <c r="C509" s="95">
        <v>2751969</v>
      </c>
      <c r="D509" s="96">
        <v>22000076</v>
      </c>
      <c r="E509" s="96">
        <v>1200</v>
      </c>
      <c r="F509" s="97"/>
      <c r="G509" s="18">
        <f>IFERROR(IF(ISERROR(SEARCH("dfgg",$B508)),IF(H509="",G508+ROUNDUP(VLOOKUP(D509,Feuil2!$B$2:$C$205,2,FALSE)*6,0)/6/24,G508+ROUNDUP(VLOOKUP(D509,Feuil2!$B$2:$C$205,2,FALSE)*6,0)/6/24+$I$2),G508+(11/12/24)),"")</f>
        <v>43536.135416666664</v>
      </c>
      <c r="H509" s="172"/>
      <c r="I509" s="28"/>
      <c r="J509" s="326">
        <v>43549</v>
      </c>
      <c r="L509" s="16" t="s">
        <v>51</v>
      </c>
    </row>
    <row r="510" spans="1:12" s="16" customFormat="1" ht="35.25" customHeight="1" x14ac:dyDescent="0.2">
      <c r="A510" s="15"/>
      <c r="B510" s="129"/>
      <c r="C510" s="156"/>
      <c r="D510" s="195" t="s">
        <v>26</v>
      </c>
      <c r="E510" s="151"/>
      <c r="F510" s="155"/>
      <c r="G510" s="18">
        <f>IFERROR(IF(ISERROR(SEARCH("dfgg",$B509)),IF(H510="",G509+ROUNDUP(VLOOKUP(D510,Feuil2!$B$2:$C$205,2,FALSE)*6,0)/6/24,G509+ROUNDUP(VLOOKUP(D510,Feuil2!$B$2:$C$205,2,FALSE)*6,0)/6/24+$I$2),G509+(11/12/24)),"")</f>
        <v>43536.135416666664</v>
      </c>
      <c r="H510" s="19"/>
      <c r="I510" s="26">
        <f>IFERROR(E510*VLOOKUP(D510,#REF!,5,FALSE),0)</f>
        <v>0</v>
      </c>
      <c r="J510" s="326"/>
    </row>
    <row r="511" spans="1:12" s="16" customFormat="1" x14ac:dyDescent="0.2">
      <c r="A511" s="15"/>
      <c r="B511" s="123"/>
      <c r="C511" s="124"/>
      <c r="D511" s="125" t="s">
        <v>7</v>
      </c>
      <c r="E511" s="124"/>
      <c r="F511" s="126"/>
      <c r="G511" s="18">
        <v>43536.208333333336</v>
      </c>
      <c r="H511" s="19"/>
      <c r="I511" s="26"/>
      <c r="J511" s="326"/>
    </row>
    <row r="512" spans="1:12" s="16" customFormat="1" ht="31.5" x14ac:dyDescent="0.2">
      <c r="A512" s="15"/>
      <c r="B512" s="94" t="s">
        <v>42</v>
      </c>
      <c r="C512" s="95">
        <v>2650180</v>
      </c>
      <c r="D512" s="96">
        <v>22000547</v>
      </c>
      <c r="E512" s="96">
        <v>1600</v>
      </c>
      <c r="F512" s="97"/>
      <c r="G512" s="18">
        <f>IFERROR(IF(ISERROR(SEARCH("dfgg",$B511)),IF(H512="",G511+ROUNDUP(VLOOKUP(D512,Feuil2!$B$2:$C$205,2,FALSE)*6,0)/6/24,G511+ROUNDUP(VLOOKUP(D512,Feuil2!$B$2:$C$205,2,FALSE)*6,0)/6/24+$I$2),G511+(11/12/24)),"")</f>
        <v>43536.3125</v>
      </c>
      <c r="H512" s="172" t="s">
        <v>196</v>
      </c>
      <c r="I512" s="28" t="s">
        <v>198</v>
      </c>
      <c r="J512" s="326">
        <v>43546</v>
      </c>
      <c r="L512" s="16" t="s">
        <v>51</v>
      </c>
    </row>
    <row r="513" spans="1:12" s="16" customFormat="1" x14ac:dyDescent="0.2">
      <c r="A513" s="15"/>
      <c r="B513" s="94" t="s">
        <v>42</v>
      </c>
      <c r="C513" s="95">
        <v>2650181</v>
      </c>
      <c r="D513" s="96">
        <v>22000547</v>
      </c>
      <c r="E513" s="96">
        <v>1600</v>
      </c>
      <c r="F513" s="97"/>
      <c r="G513" s="18">
        <f>IFERROR(IF(ISERROR(SEARCH("dfgg",$B512)),IF(H513="",G512+ROUNDUP(VLOOKUP(D513,Feuil2!$B$2:$C$205,2,FALSE)*6,0)/6/24,G512+ROUNDUP(VLOOKUP(D513,Feuil2!$B$2:$C$205,2,FALSE)*6,0)/6/24+$I$2),G512+(11/12/24)),"")</f>
        <v>43536.416666666664</v>
      </c>
      <c r="H513" s="172" t="s">
        <v>195</v>
      </c>
      <c r="I513" s="28" t="s">
        <v>198</v>
      </c>
      <c r="J513" s="326">
        <v>43546</v>
      </c>
      <c r="L513" s="16" t="s">
        <v>51</v>
      </c>
    </row>
    <row r="514" spans="1:12" s="16" customFormat="1" x14ac:dyDescent="0.2">
      <c r="A514" s="15"/>
      <c r="B514" s="94" t="s">
        <v>42</v>
      </c>
      <c r="C514" s="95">
        <v>2699476</v>
      </c>
      <c r="D514" s="96">
        <v>22000547</v>
      </c>
      <c r="E514" s="96">
        <v>1600</v>
      </c>
      <c r="F514" s="97"/>
      <c r="G514" s="18">
        <f>IFERROR(IF(ISERROR(SEARCH("dfgg",$B513)),IF(H514="",G513+ROUNDUP(VLOOKUP(D514,Feuil2!$B$2:$C$205,2,FALSE)*6,0)/6/24,G513+ROUNDUP(VLOOKUP(D514,Feuil2!$B$2:$C$205,2,FALSE)*6,0)/6/24+$I$2),G513+(11/12/24)),"")</f>
        <v>43536.520833333328</v>
      </c>
      <c r="H514" s="172" t="s">
        <v>197</v>
      </c>
      <c r="I514" s="28" t="s">
        <v>198</v>
      </c>
      <c r="J514" s="326">
        <v>43546</v>
      </c>
      <c r="L514" s="16" t="s">
        <v>51</v>
      </c>
    </row>
    <row r="515" spans="1:12" s="27" customFormat="1" ht="12" customHeight="1" x14ac:dyDescent="0.2">
      <c r="A515" s="15"/>
      <c r="B515" s="119"/>
      <c r="C515" s="120"/>
      <c r="D515" s="121" t="s">
        <v>141</v>
      </c>
      <c r="E515" s="120"/>
      <c r="F515" s="122"/>
      <c r="G515" s="18">
        <f>IFERROR(IF(ISERROR(SEARCH("dfgg",$B514)),IF(H515="",G514+ROUNDUP(VLOOKUP(D515,Feuil2!$B$2:$C$205,2,FALSE)*6,0)/6/24,G514+ROUNDUP(VLOOKUP(D515,Feuil2!$B$2:$C$205,2,FALSE)*6,0)/6/24+$I$2),G514+(11/12/24)),"")</f>
        <v>43536.534722222219</v>
      </c>
      <c r="H515" s="172"/>
      <c r="I515" s="28"/>
      <c r="J515" s="326"/>
      <c r="K515" s="16"/>
      <c r="L515" s="16"/>
    </row>
    <row r="516" spans="1:12" s="16" customFormat="1" ht="15" customHeight="1" x14ac:dyDescent="0.2">
      <c r="A516" s="15"/>
      <c r="B516" s="94" t="s">
        <v>73</v>
      </c>
      <c r="C516" s="95">
        <v>2860926</v>
      </c>
      <c r="D516" s="96">
        <v>22000377</v>
      </c>
      <c r="E516" s="96">
        <v>1600</v>
      </c>
      <c r="F516" s="97"/>
      <c r="G516" s="18">
        <f>IFERROR(IF(ISERROR(SEARCH("dfgg",$B515)),IF(H516="",G515+ROUNDUP(VLOOKUP(D516,Feuil2!$B$2:$C$205,2,FALSE)*6,0)/6/24,G515+ROUNDUP(VLOOKUP(D516,Feuil2!$B$2:$C$205,2,FALSE)*6,0)/6/24+$I$2),G515+(11/12/24)),"")</f>
        <v>43536.645833333328</v>
      </c>
      <c r="H516" s="172" t="s">
        <v>200</v>
      </c>
      <c r="I516" s="28"/>
      <c r="J516" s="326">
        <v>43543</v>
      </c>
      <c r="L516" s="16" t="s">
        <v>51</v>
      </c>
    </row>
    <row r="517" spans="1:12" s="16" customFormat="1" ht="35.25" customHeight="1" x14ac:dyDescent="0.2">
      <c r="A517" s="15"/>
      <c r="B517" s="129"/>
      <c r="C517" s="156"/>
      <c r="D517" s="195" t="s">
        <v>27</v>
      </c>
      <c r="E517" s="151"/>
      <c r="F517" s="155"/>
      <c r="G517" s="18"/>
      <c r="H517" s="19"/>
      <c r="I517" s="26">
        <f>IFERROR(E517*VLOOKUP(D517,#REF!,5,FALSE),0)</f>
        <v>0</v>
      </c>
      <c r="J517" s="326"/>
    </row>
    <row r="518" spans="1:12" s="16" customFormat="1" ht="28.5" x14ac:dyDescent="0.2">
      <c r="A518" s="15"/>
      <c r="B518" s="123"/>
      <c r="C518" s="124"/>
      <c r="D518" s="125" t="s">
        <v>70</v>
      </c>
      <c r="E518" s="124"/>
      <c r="F518" s="126"/>
      <c r="G518" s="18">
        <f>IFERROR(IF(ISERROR(SEARCH("dfgg",#REF!)),IF(H518="",G516+ROUNDUP(VLOOKUP(D518,Feuil2!$B$2:$C$205,2,FALSE)*6,0)/6/24,G516+ROUNDUP(VLOOKUP(D518,Feuil2!$B$2:$C$205,2,FALSE)*6,0)/6/24+$I$2),G516+(11/12/24)),"")</f>
        <v>43536.854166666664</v>
      </c>
      <c r="H518" s="19"/>
      <c r="I518" s="26"/>
      <c r="J518" s="326"/>
    </row>
    <row r="519" spans="1:12" s="16" customFormat="1" x14ac:dyDescent="0.2">
      <c r="A519" s="15"/>
      <c r="B519" s="94" t="s">
        <v>60</v>
      </c>
      <c r="C519" s="95">
        <v>2715659</v>
      </c>
      <c r="D519" s="96">
        <v>22000475</v>
      </c>
      <c r="E519" s="96">
        <v>1000</v>
      </c>
      <c r="F519" s="97"/>
      <c r="G519" s="18">
        <f>IFERROR(IF(ISERROR(SEARCH("dfgg",$B518)),IF(H519="",G518+ROUNDUP(VLOOKUP(D519,Feuil2!$B$2:$C$205,2,FALSE)*6,0)/6/24,G518+ROUNDUP(VLOOKUP(D519,Feuil2!$B$2:$C$205,2,FALSE)*6,0)/6/24+$I$2),G518+(11/12/24)),"")</f>
        <v>43536.9375</v>
      </c>
      <c r="H519" s="172" t="s">
        <v>199</v>
      </c>
      <c r="I519" s="28" t="s">
        <v>71</v>
      </c>
      <c r="J519" s="326"/>
    </row>
    <row r="520" spans="1:12" s="16" customFormat="1" x14ac:dyDescent="0.2">
      <c r="A520" s="15"/>
      <c r="B520" s="94" t="s">
        <v>60</v>
      </c>
      <c r="C520" s="95">
        <v>2715663</v>
      </c>
      <c r="D520" s="96">
        <v>22000475</v>
      </c>
      <c r="E520" s="96">
        <v>1000</v>
      </c>
      <c r="F520" s="97"/>
      <c r="G520" s="18">
        <f>IFERROR(IF(ISERROR(SEARCH("dfgg",$B519)),IF(H520="",G519+ROUNDUP(VLOOKUP(D520,Feuil2!$B$2:$C$205,2,FALSE)*6,0)/6/24,G519+ROUNDUP(VLOOKUP(D520,Feuil2!$B$2:$C$205,2,FALSE)*6,0)/6/24+$I$2),G519+(11/12/24)),"")</f>
        <v>43537.020833333336</v>
      </c>
      <c r="H520" s="172"/>
      <c r="I520" s="28" t="s">
        <v>71</v>
      </c>
      <c r="J520" s="326"/>
    </row>
    <row r="521" spans="1:12" s="16" customFormat="1" x14ac:dyDescent="0.2">
      <c r="A521" s="15"/>
      <c r="B521" s="94" t="s">
        <v>60</v>
      </c>
      <c r="C521" s="95">
        <v>2715664</v>
      </c>
      <c r="D521" s="96">
        <v>22000475</v>
      </c>
      <c r="E521" s="96">
        <v>1000</v>
      </c>
      <c r="F521" s="97"/>
      <c r="G521" s="18">
        <f>IFERROR(IF(ISERROR(SEARCH("dfgg",$B520)),IF(H521="",G520+ROUNDUP(VLOOKUP(D521,Feuil2!$B$2:$C$205,2,FALSE)*6,0)/6/24,G520+ROUNDUP(VLOOKUP(D521,Feuil2!$B$2:$C$205,2,FALSE)*6,0)/6/24+$I$2),G520+(11/12/24)),"")</f>
        <v>43537.104166666672</v>
      </c>
      <c r="H521" s="172"/>
      <c r="I521" s="28" t="s">
        <v>71</v>
      </c>
      <c r="J521" s="326"/>
    </row>
    <row r="522" spans="1:12" s="16" customFormat="1" x14ac:dyDescent="0.2">
      <c r="A522" s="15"/>
      <c r="B522" s="94" t="s">
        <v>60</v>
      </c>
      <c r="C522" s="95">
        <v>2715665</v>
      </c>
      <c r="D522" s="96">
        <v>22000475</v>
      </c>
      <c r="E522" s="96">
        <v>1000</v>
      </c>
      <c r="F522" s="97"/>
      <c r="G522" s="18">
        <f>IFERROR(IF(ISERROR(SEARCH("dfgg",$B521)),IF(H522="",G521+ROUNDUP(VLOOKUP(D522,Feuil2!$B$2:$C$205,2,FALSE)*6,0)/6/24,G521+ROUNDUP(VLOOKUP(D522,Feuil2!$B$2:$C$205,2,FALSE)*6,0)/6/24+$I$2),G521+(11/12/24)),"")</f>
        <v>43537.187500000007</v>
      </c>
      <c r="H522" s="172"/>
      <c r="I522" s="28" t="s">
        <v>71</v>
      </c>
      <c r="J522" s="326"/>
    </row>
    <row r="523" spans="1:12" s="16" customFormat="1" x14ac:dyDescent="0.2">
      <c r="A523" s="15"/>
      <c r="B523" s="94" t="s">
        <v>60</v>
      </c>
      <c r="C523" s="95">
        <v>2715666</v>
      </c>
      <c r="D523" s="96">
        <v>22000475</v>
      </c>
      <c r="E523" s="96">
        <v>1000</v>
      </c>
      <c r="F523" s="97"/>
      <c r="G523" s="18">
        <f>IFERROR(IF(ISERROR(SEARCH("dfgg",$B522)),IF(H523="",G522+ROUNDUP(VLOOKUP(D523,Feuil2!$B$2:$C$205,2,FALSE)*6,0)/6/24,G522+ROUNDUP(VLOOKUP(D523,Feuil2!$B$2:$C$205,2,FALSE)*6,0)/6/24+$I$2),G522+(11/12/24)),"")</f>
        <v>43537.270833333343</v>
      </c>
      <c r="H523" s="172"/>
      <c r="I523" s="28" t="s">
        <v>71</v>
      </c>
      <c r="J523" s="326"/>
    </row>
    <row r="524" spans="1:12" s="16" customFormat="1" x14ac:dyDescent="0.2">
      <c r="A524" s="15"/>
      <c r="B524" s="94" t="s">
        <v>60</v>
      </c>
      <c r="C524" s="95">
        <v>2956619</v>
      </c>
      <c r="D524" s="96">
        <v>22000475</v>
      </c>
      <c r="E524" s="96">
        <v>1000</v>
      </c>
      <c r="F524" s="97"/>
      <c r="G524" s="18">
        <f>IFERROR(IF(ISERROR(SEARCH("dfgg",$B523)),IF(H524="",G523+ROUNDUP(VLOOKUP(D524,Feuil2!$B$2:$C$205,2,FALSE)*6,0)/6/24,G523+ROUNDUP(VLOOKUP(D524,Feuil2!$B$2:$C$205,2,FALSE)*6,0)/6/24+$I$2),G523+(11/12/24)),"")</f>
        <v>43537.354166666679</v>
      </c>
      <c r="H524" s="172"/>
      <c r="I524" s="28" t="s">
        <v>71</v>
      </c>
      <c r="J524" s="326"/>
    </row>
    <row r="525" spans="1:12" s="16" customFormat="1" x14ac:dyDescent="0.2">
      <c r="A525" s="15"/>
      <c r="B525" s="94" t="s">
        <v>60</v>
      </c>
      <c r="C525" s="95">
        <v>2956620</v>
      </c>
      <c r="D525" s="96">
        <v>22000475</v>
      </c>
      <c r="E525" s="96">
        <v>1000</v>
      </c>
      <c r="F525" s="97"/>
      <c r="G525" s="18">
        <f>IFERROR(IF(ISERROR(SEARCH("dfgg",$B524)),IF(H525="",G524+ROUNDUP(VLOOKUP(D525,Feuil2!$B$2:$C$205,2,FALSE)*6,0)/6/24,G524+ROUNDUP(VLOOKUP(D525,Feuil2!$B$2:$C$205,2,FALSE)*6,0)/6/24+$I$2),G524+(11/12/24)),"")</f>
        <v>43537.437500000015</v>
      </c>
      <c r="H525" s="172"/>
      <c r="I525" s="28" t="s">
        <v>71</v>
      </c>
      <c r="J525" s="326"/>
    </row>
    <row r="526" spans="1:12" s="16" customFormat="1" x14ac:dyDescent="0.2">
      <c r="A526" s="15"/>
      <c r="B526" s="94" t="s">
        <v>60</v>
      </c>
      <c r="C526" s="95">
        <v>2956621</v>
      </c>
      <c r="D526" s="96">
        <v>22000475</v>
      </c>
      <c r="E526" s="96">
        <v>1000</v>
      </c>
      <c r="F526" s="97"/>
      <c r="G526" s="18">
        <f>IFERROR(IF(ISERROR(SEARCH("dfgg",$B525)),IF(H526="",G525+ROUNDUP(VLOOKUP(D526,Feuil2!$B$2:$C$205,2,FALSE)*6,0)/6/24,G525+ROUNDUP(VLOOKUP(D526,Feuil2!$B$2:$C$205,2,FALSE)*6,0)/6/24+$I$2),G525+(11/12/24)),"")</f>
        <v>43537.52083333335</v>
      </c>
      <c r="H526" s="172"/>
      <c r="I526" s="28" t="s">
        <v>71</v>
      </c>
      <c r="J526" s="326"/>
    </row>
    <row r="527" spans="1:12" s="16" customFormat="1" x14ac:dyDescent="0.2">
      <c r="A527" s="15"/>
      <c r="B527" s="94" t="s">
        <v>60</v>
      </c>
      <c r="C527" s="95">
        <v>2956622</v>
      </c>
      <c r="D527" s="96">
        <v>22000475</v>
      </c>
      <c r="E527" s="96">
        <v>1000</v>
      </c>
      <c r="F527" s="97"/>
      <c r="G527" s="18">
        <f>IFERROR(IF(ISERROR(SEARCH("dfgg",$B526)),IF(H527="",G526+ROUNDUP(VLOOKUP(D527,Feuil2!$B$2:$C$205,2,FALSE)*6,0)/6/24,G526+ROUNDUP(VLOOKUP(D527,Feuil2!$B$2:$C$205,2,FALSE)*6,0)/6/24+$I$2),G526+(11/12/24)),"")</f>
        <v>43537.604166666686</v>
      </c>
      <c r="H527" s="172"/>
      <c r="I527" s="28" t="s">
        <v>71</v>
      </c>
      <c r="J527" s="326"/>
    </row>
    <row r="528" spans="1:12" s="16" customFormat="1" x14ac:dyDescent="0.2">
      <c r="A528" s="15"/>
      <c r="B528" s="94" t="s">
        <v>60</v>
      </c>
      <c r="C528" s="95">
        <v>2956623</v>
      </c>
      <c r="D528" s="96">
        <v>22000475</v>
      </c>
      <c r="E528" s="96">
        <v>1000</v>
      </c>
      <c r="F528" s="97"/>
      <c r="G528" s="18">
        <f>IFERROR(IF(ISERROR(SEARCH("dfgg",$B527)),IF(H528="",G527+ROUNDUP(VLOOKUP(D528,Feuil2!$B$2:$C$205,2,FALSE)*6,0)/6/24,G527+ROUNDUP(VLOOKUP(D528,Feuil2!$B$2:$C$205,2,FALSE)*6,0)/6/24+$I$2),G527+(11/12/24)),"")</f>
        <v>43537.687500000022</v>
      </c>
      <c r="H528" s="172"/>
      <c r="I528" s="28" t="s">
        <v>71</v>
      </c>
      <c r="J528" s="326"/>
    </row>
    <row r="529" spans="1:12" s="16" customFormat="1" x14ac:dyDescent="0.2">
      <c r="A529" s="15"/>
      <c r="B529" s="94" t="s">
        <v>60</v>
      </c>
      <c r="C529" s="95">
        <v>2956624</v>
      </c>
      <c r="D529" s="96">
        <v>22000475</v>
      </c>
      <c r="E529" s="96">
        <v>1000</v>
      </c>
      <c r="F529" s="97"/>
      <c r="G529" s="18">
        <f>IFERROR(IF(ISERROR(SEARCH("dfgg",$B528)),IF(H529="",G528+ROUNDUP(VLOOKUP(D529,Feuil2!$B$2:$C$205,2,FALSE)*6,0)/6/24,G528+ROUNDUP(VLOOKUP(D529,Feuil2!$B$2:$C$205,2,FALSE)*6,0)/6/24+$I$2),G528+(11/12/24)),"")</f>
        <v>43537.770833333358</v>
      </c>
      <c r="H529" s="172"/>
      <c r="I529" s="28" t="s">
        <v>71</v>
      </c>
      <c r="J529" s="326"/>
    </row>
    <row r="530" spans="1:12" s="16" customFormat="1" x14ac:dyDescent="0.2">
      <c r="A530" s="15"/>
      <c r="B530" s="94" t="s">
        <v>60</v>
      </c>
      <c r="C530" s="95">
        <v>2956625</v>
      </c>
      <c r="D530" s="96">
        <v>22000475</v>
      </c>
      <c r="E530" s="96">
        <v>1000</v>
      </c>
      <c r="F530" s="97"/>
      <c r="G530" s="18">
        <f>IFERROR(IF(ISERROR(SEARCH("dfgg",$B529)),IF(H530="",G529+ROUNDUP(VLOOKUP(D530,Feuil2!$B$2:$C$205,2,FALSE)*6,0)/6/24,G529+ROUNDUP(VLOOKUP(D530,Feuil2!$B$2:$C$205,2,FALSE)*6,0)/6/24+$I$2),G529+(11/12/24)),"")</f>
        <v>43537.854166666693</v>
      </c>
      <c r="H530" s="172"/>
      <c r="I530" s="28" t="s">
        <v>71</v>
      </c>
      <c r="J530" s="326"/>
    </row>
    <row r="531" spans="1:12" s="16" customFormat="1" x14ac:dyDescent="0.2">
      <c r="A531" s="15"/>
      <c r="B531" s="94" t="s">
        <v>60</v>
      </c>
      <c r="C531" s="95">
        <v>2956626</v>
      </c>
      <c r="D531" s="96">
        <v>22000475</v>
      </c>
      <c r="E531" s="96">
        <v>1000</v>
      </c>
      <c r="F531" s="97"/>
      <c r="G531" s="18">
        <f>IFERROR(IF(ISERROR(SEARCH("dfgg",$B530)),IF(H531="",G530+ROUNDUP(VLOOKUP(D531,Feuil2!$B$2:$C$205,2,FALSE)*6,0)/6/24,G530+ROUNDUP(VLOOKUP(D531,Feuil2!$B$2:$C$205,2,FALSE)*6,0)/6/24+$I$2),G530+(11/12/24)),"")</f>
        <v>43537.937500000029</v>
      </c>
      <c r="H531" s="172"/>
      <c r="I531" s="28" t="s">
        <v>71</v>
      </c>
      <c r="J531" s="326"/>
    </row>
    <row r="532" spans="1:12" s="16" customFormat="1" x14ac:dyDescent="0.2">
      <c r="A532" s="15"/>
      <c r="B532" s="94" t="s">
        <v>60</v>
      </c>
      <c r="C532" s="95">
        <v>2956627</v>
      </c>
      <c r="D532" s="96">
        <v>22000475</v>
      </c>
      <c r="E532" s="96">
        <v>1000</v>
      </c>
      <c r="F532" s="97"/>
      <c r="G532" s="18">
        <f>IFERROR(IF(ISERROR(SEARCH("dfgg",$B531)),IF(H532="",G531+ROUNDUP(VLOOKUP(D532,Feuil2!$B$2:$C$205,2,FALSE)*6,0)/6/24,G531+ROUNDUP(VLOOKUP(D532,Feuil2!$B$2:$C$205,2,FALSE)*6,0)/6/24+$I$2),G531+(11/12/24)),"")</f>
        <v>43538.020833333365</v>
      </c>
      <c r="H532" s="172"/>
      <c r="I532" s="28" t="s">
        <v>71</v>
      </c>
      <c r="J532" s="326"/>
    </row>
    <row r="533" spans="1:12" s="16" customFormat="1" x14ac:dyDescent="0.2">
      <c r="A533" s="15"/>
      <c r="B533" s="94" t="s">
        <v>60</v>
      </c>
      <c r="C533" s="95">
        <v>2956628</v>
      </c>
      <c r="D533" s="96">
        <v>22000475</v>
      </c>
      <c r="E533" s="96">
        <v>1000</v>
      </c>
      <c r="F533" s="97"/>
      <c r="G533" s="18">
        <f>IFERROR(IF(ISERROR(SEARCH("dfgg",$B532)),IF(H533="",G532+ROUNDUP(VLOOKUP(D533,Feuil2!$B$2:$C$205,2,FALSE)*6,0)/6/24,G532+ROUNDUP(VLOOKUP(D533,Feuil2!$B$2:$C$205,2,FALSE)*6,0)/6/24+$I$2),G532+(11/12/24)),"")</f>
        <v>43538.104166666701</v>
      </c>
      <c r="H533" s="172"/>
      <c r="I533" s="28" t="s">
        <v>71</v>
      </c>
      <c r="J533" s="326"/>
    </row>
    <row r="534" spans="1:12" s="16" customFormat="1" x14ac:dyDescent="0.2">
      <c r="A534" s="15"/>
      <c r="B534" s="94" t="s">
        <v>60</v>
      </c>
      <c r="C534" s="95">
        <v>2956629</v>
      </c>
      <c r="D534" s="96">
        <v>22000475</v>
      </c>
      <c r="E534" s="96">
        <v>1000</v>
      </c>
      <c r="F534" s="97"/>
      <c r="G534" s="18">
        <f>IFERROR(IF(ISERROR(SEARCH("dfgg",$B533)),IF(H534="",G533+ROUNDUP(VLOOKUP(D534,Feuil2!$B$2:$C$205,2,FALSE)*6,0)/6/24,G533+ROUNDUP(VLOOKUP(D534,Feuil2!$B$2:$C$205,2,FALSE)*6,0)/6/24+$I$2),G533+(11/12/24)),"")</f>
        <v>43538.187500000036</v>
      </c>
      <c r="H534" s="172"/>
      <c r="I534" s="28" t="s">
        <v>71</v>
      </c>
      <c r="J534" s="326"/>
    </row>
    <row r="535" spans="1:12" s="16" customFormat="1" x14ac:dyDescent="0.2">
      <c r="A535" s="15"/>
      <c r="B535" s="94" t="s">
        <v>60</v>
      </c>
      <c r="C535" s="95">
        <v>2956630</v>
      </c>
      <c r="D535" s="96">
        <v>22000475</v>
      </c>
      <c r="E535" s="96">
        <v>1000</v>
      </c>
      <c r="F535" s="97"/>
      <c r="G535" s="18">
        <f>IFERROR(IF(ISERROR(SEARCH("dfgg",$B534)),IF(H535="",G534+ROUNDUP(VLOOKUP(D535,Feuil2!$B$2:$C$205,2,FALSE)*6,0)/6/24,G534+ROUNDUP(VLOOKUP(D535,Feuil2!$B$2:$C$205,2,FALSE)*6,0)/6/24+$I$2),G534+(11/12/24)),"")</f>
        <v>43538.270833333372</v>
      </c>
      <c r="H535" s="172"/>
      <c r="I535" s="28" t="s">
        <v>71</v>
      </c>
      <c r="J535" s="326"/>
    </row>
    <row r="536" spans="1:12" s="16" customFormat="1" x14ac:dyDescent="0.2">
      <c r="A536" s="15"/>
      <c r="B536" s="94" t="s">
        <v>60</v>
      </c>
      <c r="C536" s="95">
        <v>2956631</v>
      </c>
      <c r="D536" s="96">
        <v>22000475</v>
      </c>
      <c r="E536" s="96">
        <v>1000</v>
      </c>
      <c r="F536" s="97"/>
      <c r="G536" s="18">
        <f>IFERROR(IF(ISERROR(SEARCH("dfgg",$B535)),IF(H536="",G535+ROUNDUP(VLOOKUP(D536,Feuil2!$B$2:$C$205,2,FALSE)*6,0)/6/24,G535+ROUNDUP(VLOOKUP(D536,Feuil2!$B$2:$C$205,2,FALSE)*6,0)/6/24+$I$2),G535+(11/12/24)),"")</f>
        <v>43538.354166666708</v>
      </c>
      <c r="H536" s="172"/>
      <c r="I536" s="28" t="s">
        <v>71</v>
      </c>
      <c r="J536" s="326"/>
    </row>
    <row r="537" spans="1:12" s="16" customFormat="1" x14ac:dyDescent="0.2">
      <c r="A537" s="15"/>
      <c r="B537" s="94" t="s">
        <v>60</v>
      </c>
      <c r="C537" s="95">
        <v>2956632</v>
      </c>
      <c r="D537" s="96">
        <v>22000475</v>
      </c>
      <c r="E537" s="96">
        <v>1000</v>
      </c>
      <c r="F537" s="97"/>
      <c r="G537" s="18">
        <f>IFERROR(IF(ISERROR(SEARCH("dfgg",$B536)),IF(H537="",G536+ROUNDUP(VLOOKUP(D537,Feuil2!$B$2:$C$205,2,FALSE)*6,0)/6/24,G536+ROUNDUP(VLOOKUP(D537,Feuil2!$B$2:$C$205,2,FALSE)*6,0)/6/24+$I$2),G536+(11/12/24)),"")</f>
        <v>43538.437500000044</v>
      </c>
      <c r="H537" s="172"/>
      <c r="I537" s="28" t="s">
        <v>71</v>
      </c>
      <c r="J537" s="326"/>
    </row>
    <row r="538" spans="1:12" s="16" customFormat="1" x14ac:dyDescent="0.2">
      <c r="A538" s="15"/>
      <c r="B538" s="94" t="s">
        <v>60</v>
      </c>
      <c r="C538" s="95">
        <v>2956633</v>
      </c>
      <c r="D538" s="96">
        <v>22000475</v>
      </c>
      <c r="E538" s="96">
        <v>1000</v>
      </c>
      <c r="F538" s="97"/>
      <c r="G538" s="18">
        <f>IFERROR(IF(ISERROR(SEARCH("dfgg",$B537)),IF(H538="",G537+ROUNDUP(VLOOKUP(D538,Feuil2!$B$2:$C$205,2,FALSE)*6,0)/6/24,G537+ROUNDUP(VLOOKUP(D538,Feuil2!$B$2:$C$205,2,FALSE)*6,0)/6/24+$I$2),G537+(11/12/24)),"")</f>
        <v>43538.520833333379</v>
      </c>
      <c r="H538" s="172"/>
      <c r="I538" s="28" t="s">
        <v>71</v>
      </c>
      <c r="J538" s="326"/>
    </row>
    <row r="539" spans="1:12" s="16" customFormat="1" x14ac:dyDescent="0.2">
      <c r="A539" s="15"/>
      <c r="B539" s="123"/>
      <c r="C539" s="124"/>
      <c r="D539" s="125" t="s">
        <v>7</v>
      </c>
      <c r="E539" s="124"/>
      <c r="F539" s="126"/>
      <c r="G539" s="18">
        <v>43538.416666666664</v>
      </c>
      <c r="H539" s="19"/>
      <c r="I539" s="200"/>
      <c r="J539" s="326"/>
    </row>
    <row r="540" spans="1:12" s="16" customFormat="1" x14ac:dyDescent="0.2">
      <c r="A540" s="15"/>
      <c r="B540" s="94" t="s">
        <v>187</v>
      </c>
      <c r="C540" s="95">
        <v>2715642</v>
      </c>
      <c r="D540" s="96">
        <v>22000372</v>
      </c>
      <c r="E540" s="96">
        <v>1600</v>
      </c>
      <c r="F540" s="97"/>
      <c r="G540" s="18">
        <f>IFERROR(IF(ISERROR(SEARCH("dfgg",$B538)),IF(H540="",G538+ROUNDUP(VLOOKUP(D540,Feuil2!$B$2:$C$205,2,FALSE)*6,0)/6/24,G538+ROUNDUP(VLOOKUP(D540,Feuil2!$B$2:$C$205,2,FALSE)*6,0)/6/24+$I$2),G538+(11/12/24)),"")</f>
        <v>43538.625000000044</v>
      </c>
      <c r="H540" s="193"/>
      <c r="I540" s="28"/>
      <c r="J540" s="326">
        <v>43543</v>
      </c>
      <c r="L540" s="16" t="s">
        <v>51</v>
      </c>
    </row>
    <row r="541" spans="1:12" s="16" customFormat="1" x14ac:dyDescent="0.2">
      <c r="A541" s="15"/>
      <c r="B541" s="94" t="s">
        <v>187</v>
      </c>
      <c r="C541" s="95">
        <v>2715643</v>
      </c>
      <c r="D541" s="96">
        <v>22000372</v>
      </c>
      <c r="E541" s="96">
        <v>1600</v>
      </c>
      <c r="F541" s="97"/>
      <c r="G541" s="18">
        <f>IFERROR(IF(ISERROR(SEARCH("dfgg",$B540)),IF(H541="",G540+ROUNDUP(VLOOKUP(D541,Feuil2!$B$2:$C$205,2,FALSE)*6,0)/6/24,G540+ROUNDUP(VLOOKUP(D541,Feuil2!$B$2:$C$205,2,FALSE)*6,0)/6/24+$I$2),G540+(11/12/24)),"")</f>
        <v>43538.729166666708</v>
      </c>
      <c r="H541" s="172"/>
      <c r="I541" s="28"/>
      <c r="J541" s="326">
        <v>43558</v>
      </c>
      <c r="L541" s="16" t="s">
        <v>51</v>
      </c>
    </row>
    <row r="542" spans="1:12" s="16" customFormat="1" x14ac:dyDescent="0.2">
      <c r="A542" s="15"/>
      <c r="B542" s="119"/>
      <c r="C542" s="120"/>
      <c r="D542" s="121" t="s">
        <v>141</v>
      </c>
      <c r="E542" s="120"/>
      <c r="F542" s="122"/>
      <c r="G542" s="18">
        <f>IFERROR(IF(ISERROR(SEARCH("dfgg",$B541)),IF(H542="",G541+ROUNDUP(VLOOKUP(D542,Feuil2!$B$2:$C$205,2,FALSE)*6,0)/6/24,G541+ROUNDUP(VLOOKUP(D542,Feuil2!$B$2:$C$205,2,FALSE)*6,0)/6/24+$I$2),G541+(11/12/24)),"")</f>
        <v>43538.743055555598</v>
      </c>
      <c r="H542" s="172"/>
      <c r="I542" s="28"/>
      <c r="J542" s="326"/>
    </row>
    <row r="543" spans="1:12" s="16" customFormat="1" x14ac:dyDescent="0.2">
      <c r="A543" s="15"/>
      <c r="B543" s="94" t="s">
        <v>42</v>
      </c>
      <c r="C543" s="95">
        <v>3055129</v>
      </c>
      <c r="D543" s="96">
        <v>22000547</v>
      </c>
      <c r="E543" s="96">
        <v>1600</v>
      </c>
      <c r="F543" s="97"/>
      <c r="G543" s="18">
        <f>IFERROR(IF(ISERROR(SEARCH("dfgg",$B542)),IF(H543="",G542+ROUNDUP(VLOOKUP(D543,Feuil2!$B$2:$C$205,2,FALSE)*6,0)/6/24,G542+ROUNDUP(VLOOKUP(D543,Feuil2!$B$2:$C$205,2,FALSE)*6,0)/6/24+$I$2),G542+(11/12/24)),"")</f>
        <v>43538.847222222263</v>
      </c>
      <c r="H543" s="172"/>
      <c r="I543" s="28"/>
      <c r="J543" s="326"/>
    </row>
    <row r="544" spans="1:12" s="16" customFormat="1" x14ac:dyDescent="0.2">
      <c r="A544" s="15"/>
      <c r="B544" s="94" t="s">
        <v>42</v>
      </c>
      <c r="C544" s="95">
        <v>3055297</v>
      </c>
      <c r="D544" s="96">
        <v>22000547</v>
      </c>
      <c r="E544" s="96">
        <v>1600</v>
      </c>
      <c r="F544" s="97"/>
      <c r="G544" s="18">
        <f>IFERROR(IF(ISERROR(SEARCH("dfgg",$B543)),IF(H544="",G543+ROUNDUP(VLOOKUP(D544,Feuil2!$B$2:$C$205,2,FALSE)*6,0)/6/24,G543+ROUNDUP(VLOOKUP(D544,Feuil2!$B$2:$C$205,2,FALSE)*6,0)/6/24+$I$2),G543+(11/12/24)),"")</f>
        <v>43538.951388888927</v>
      </c>
      <c r="H544" s="172"/>
      <c r="I544" s="28"/>
      <c r="J544" s="326"/>
    </row>
    <row r="545" spans="1:10" s="16" customFormat="1" x14ac:dyDescent="0.2">
      <c r="A545" s="15"/>
      <c r="B545" s="119"/>
      <c r="C545" s="120"/>
      <c r="D545" s="121" t="s">
        <v>141</v>
      </c>
      <c r="E545" s="120"/>
      <c r="F545" s="122"/>
      <c r="G545" s="18">
        <f>IFERROR(IF(ISERROR(SEARCH("dfgg",$B544)),IF(H545="",G544+ROUNDUP(VLOOKUP(D545,Feuil2!$B$2:$C$205,2,FALSE)*6,0)/6/24,G544+ROUNDUP(VLOOKUP(D545,Feuil2!$B$2:$C$205,2,FALSE)*6,0)/6/24+$I$2),G544+(11/12/24)),"")</f>
        <v>43538.965277777817</v>
      </c>
      <c r="H545" s="172"/>
      <c r="I545" s="28"/>
      <c r="J545" s="326"/>
    </row>
    <row r="546" spans="1:10" s="16" customFormat="1" x14ac:dyDescent="0.2">
      <c r="A546" s="15"/>
      <c r="B546" s="94" t="s">
        <v>20</v>
      </c>
      <c r="C546" s="95">
        <v>2810126</v>
      </c>
      <c r="D546" s="96">
        <v>22000137</v>
      </c>
      <c r="E546" s="96">
        <v>1600</v>
      </c>
      <c r="F546" s="97"/>
      <c r="G546" s="18">
        <f>IFERROR(IF(ISERROR(SEARCH("dfgg",$B544)),IF(H546="",G544+ROUNDUP(VLOOKUP(D546,Feuil2!$B$2:$C$205,2,FALSE)*6,0)/6/24,G544+ROUNDUP(VLOOKUP(D546,Feuil2!$B$2:$C$205,2,FALSE)*6,0)/6/24+$I$2),G544+(11/12/24)),"")</f>
        <v>43539.055555555591</v>
      </c>
      <c r="H546" s="172"/>
      <c r="I546" s="28"/>
      <c r="J546" s="326"/>
    </row>
    <row r="547" spans="1:10" s="16" customFormat="1" x14ac:dyDescent="0.2">
      <c r="A547" s="15"/>
      <c r="B547" s="94" t="s">
        <v>186</v>
      </c>
      <c r="C547" s="95">
        <v>2975504</v>
      </c>
      <c r="D547" s="96">
        <v>22000110</v>
      </c>
      <c r="E547" s="96">
        <v>1600</v>
      </c>
      <c r="F547" s="97"/>
      <c r="G547" s="18">
        <f>IFERROR(IF(ISERROR(SEARCH("dfgg",$B546)),IF(H547="",G546+ROUNDUP(VLOOKUP(D547,Feuil2!$B$2:$C$205,2,FALSE)*6,0)/6/24,G546+ROUNDUP(VLOOKUP(D547,Feuil2!$B$2:$C$205,2,FALSE)*6,0)/6/24+$I$2),G546+(11/12/24)),"")</f>
        <v>43539.159722222255</v>
      </c>
      <c r="H547" s="172" t="s">
        <v>190</v>
      </c>
      <c r="I547" s="28"/>
      <c r="J547" s="326"/>
    </row>
    <row r="548" spans="1:10" s="16" customFormat="1" ht="28.5" x14ac:dyDescent="0.2">
      <c r="A548" s="15"/>
      <c r="B548" s="123"/>
      <c r="C548" s="124"/>
      <c r="D548" s="125" t="s">
        <v>70</v>
      </c>
      <c r="E548" s="124"/>
      <c r="F548" s="126"/>
      <c r="G548" s="18">
        <f>IFERROR(IF(ISERROR(SEARCH("dfgg",$B660)),IF(H548="",G546+ROUNDUP(VLOOKUP(D548,Feuil2!$B$2:$C$205,2,FALSE)*6,0)/6/24,G546+ROUNDUP(VLOOKUP(D548,Feuil2!$B$2:$C$205,2,FALSE)*6,0)/6/24+$I$2),G546+(11/12/24)),"")</f>
        <v>43539.263888888927</v>
      </c>
      <c r="H548" s="19"/>
      <c r="I548" s="26"/>
      <c r="J548" s="326"/>
    </row>
    <row r="549" spans="1:10" s="16" customFormat="1" x14ac:dyDescent="0.2">
      <c r="A549" s="15"/>
      <c r="B549" s="94" t="s">
        <v>60</v>
      </c>
      <c r="C549" s="95">
        <v>2956634</v>
      </c>
      <c r="D549" s="96">
        <v>22000475</v>
      </c>
      <c r="E549" s="96">
        <v>1000</v>
      </c>
      <c r="F549" s="97"/>
      <c r="G549" s="18">
        <f>IFERROR(IF(ISERROR(SEARCH("dfgg",$B548)),IF(H549="",G548+ROUNDUP(VLOOKUP(D549,Feuil2!$B$2:$C$205,2,FALSE)*6,0)/6/24,G548+ROUNDUP(VLOOKUP(D549,Feuil2!$B$2:$C$205,2,FALSE)*6,0)/6/24+$I$2),G548+(11/12/24)),"")</f>
        <v>43539.347222222263</v>
      </c>
      <c r="H549" s="172" t="s">
        <v>71</v>
      </c>
      <c r="I549" s="28"/>
      <c r="J549" s="326"/>
    </row>
    <row r="550" spans="1:10" s="16" customFormat="1" x14ac:dyDescent="0.2">
      <c r="A550" s="15"/>
      <c r="B550" s="94" t="s">
        <v>60</v>
      </c>
      <c r="C550" s="95">
        <v>2956635</v>
      </c>
      <c r="D550" s="96">
        <v>22000475</v>
      </c>
      <c r="E550" s="96">
        <v>1000</v>
      </c>
      <c r="F550" s="97"/>
      <c r="G550" s="18">
        <f>IFERROR(IF(ISERROR(SEARCH("dfgg",$B549)),IF(H550="",G549+ROUNDUP(VLOOKUP(D550,Feuil2!$B$2:$C$205,2,FALSE)*6,0)/6/24,G549+ROUNDUP(VLOOKUP(D550,Feuil2!$B$2:$C$205,2,FALSE)*6,0)/6/24+$I$2),G549+(11/12/24)),"")</f>
        <v>43539.430555555598</v>
      </c>
      <c r="H550" s="172" t="s">
        <v>71</v>
      </c>
      <c r="I550" s="28"/>
      <c r="J550" s="326"/>
    </row>
    <row r="551" spans="1:10" s="16" customFormat="1" x14ac:dyDescent="0.2">
      <c r="A551" s="15"/>
      <c r="B551" s="94" t="s">
        <v>60</v>
      </c>
      <c r="C551" s="95">
        <v>2956636</v>
      </c>
      <c r="D551" s="96">
        <v>22000475</v>
      </c>
      <c r="E551" s="96">
        <v>1000</v>
      </c>
      <c r="F551" s="97"/>
      <c r="G551" s="18">
        <f>IFERROR(IF(ISERROR(SEARCH("dfgg",$B550)),IF(H551="",G550+ROUNDUP(VLOOKUP(D551,Feuil2!$B$2:$C$205,2,FALSE)*6,0)/6/24,G550+ROUNDUP(VLOOKUP(D551,Feuil2!$B$2:$C$205,2,FALSE)*6,0)/6/24+$I$2),G550+(11/12/24)),"")</f>
        <v>43539.513888888934</v>
      </c>
      <c r="H551" s="172" t="s">
        <v>71</v>
      </c>
      <c r="I551" s="28"/>
      <c r="J551" s="326"/>
    </row>
    <row r="552" spans="1:10" s="16" customFormat="1" x14ac:dyDescent="0.2">
      <c r="A552" s="15"/>
      <c r="B552" s="94" t="s">
        <v>60</v>
      </c>
      <c r="C552" s="95">
        <v>2956637</v>
      </c>
      <c r="D552" s="96">
        <v>22000475</v>
      </c>
      <c r="E552" s="96">
        <v>1000</v>
      </c>
      <c r="F552" s="97"/>
      <c r="G552" s="18">
        <f>IFERROR(IF(ISERROR(SEARCH("dfgg",$B551)),IF(H552="",G551+ROUNDUP(VLOOKUP(D552,Feuil2!$B$2:$C$205,2,FALSE)*6,0)/6/24,G551+ROUNDUP(VLOOKUP(D552,Feuil2!$B$2:$C$205,2,FALSE)*6,0)/6/24+$I$2),G551+(11/12/24)),"")</f>
        <v>43539.59722222227</v>
      </c>
      <c r="H552" s="172" t="s">
        <v>71</v>
      </c>
      <c r="I552" s="28"/>
      <c r="J552" s="326"/>
    </row>
    <row r="553" spans="1:10" s="16" customFormat="1" x14ac:dyDescent="0.2">
      <c r="A553" s="15"/>
      <c r="B553" s="94" t="s">
        <v>60</v>
      </c>
      <c r="C553" s="95">
        <v>2956638</v>
      </c>
      <c r="D553" s="96">
        <v>22000475</v>
      </c>
      <c r="E553" s="96">
        <v>1000</v>
      </c>
      <c r="F553" s="97"/>
      <c r="G553" s="18">
        <f>IFERROR(IF(ISERROR(SEARCH("dfgg",$B552)),IF(H553="",G552+ROUNDUP(VLOOKUP(D553,Feuil2!$B$2:$C$205,2,FALSE)*6,0)/6/24,G552+ROUNDUP(VLOOKUP(D553,Feuil2!$B$2:$C$205,2,FALSE)*6,0)/6/24+$I$2),G552+(11/12/24)),"")</f>
        <v>43539.680555555606</v>
      </c>
      <c r="H553" s="172"/>
      <c r="I553" s="28"/>
      <c r="J553" s="326"/>
    </row>
    <row r="554" spans="1:10" s="16" customFormat="1" x14ac:dyDescent="0.2">
      <c r="A554" s="15"/>
      <c r="B554" s="94" t="s">
        <v>60</v>
      </c>
      <c r="C554" s="95">
        <v>2956639</v>
      </c>
      <c r="D554" s="96">
        <v>22000475</v>
      </c>
      <c r="E554" s="96">
        <v>1000</v>
      </c>
      <c r="F554" s="97"/>
      <c r="G554" s="18">
        <f>IFERROR(IF(ISERROR(SEARCH("dfgg",$B553)),IF(H554="",G553+ROUNDUP(VLOOKUP(D554,Feuil2!$B$2:$C$205,2,FALSE)*6,0)/6/24,G553+ROUNDUP(VLOOKUP(D554,Feuil2!$B$2:$C$205,2,FALSE)*6,0)/6/24+$I$2),G553+(11/12/24)),"")</f>
        <v>43539.763888888941</v>
      </c>
      <c r="H554" s="172"/>
      <c r="I554" s="28"/>
      <c r="J554" s="326"/>
    </row>
    <row r="555" spans="1:10" s="16" customFormat="1" x14ac:dyDescent="0.2">
      <c r="A555" s="15"/>
      <c r="B555" s="94" t="s">
        <v>60</v>
      </c>
      <c r="C555" s="95">
        <v>3031304</v>
      </c>
      <c r="D555" s="96">
        <v>22000475</v>
      </c>
      <c r="E555" s="96">
        <v>1000</v>
      </c>
      <c r="F555" s="97"/>
      <c r="G555" s="18">
        <f>IFERROR(IF(ISERROR(SEARCH("dfgg",$B554)),IF(H555="",G554+ROUNDUP(VLOOKUP(D555,Feuil2!$B$2:$C$205,2,FALSE)*6,0)/6/24,G554+ROUNDUP(VLOOKUP(D555,Feuil2!$B$2:$C$205,2,FALSE)*6,0)/6/24+$I$2),G554+(11/12/24)),"")</f>
        <v>43539.847222222277</v>
      </c>
      <c r="H555" s="172"/>
      <c r="I555" s="28"/>
      <c r="J555" s="326"/>
    </row>
    <row r="556" spans="1:10" s="16" customFormat="1" x14ac:dyDescent="0.2">
      <c r="A556" s="15"/>
      <c r="B556" s="94" t="s">
        <v>60</v>
      </c>
      <c r="C556" s="95">
        <v>3031305</v>
      </c>
      <c r="D556" s="96">
        <v>22000475</v>
      </c>
      <c r="E556" s="96">
        <v>600</v>
      </c>
      <c r="F556" s="97"/>
      <c r="G556" s="18">
        <f>IFERROR(IF(ISERROR(SEARCH("dfgg",$B555)),IF(H556="",G555+ROUNDUP(VLOOKUP(D556,Feuil2!$B$2:$C$205,2,FALSE)*6,0)/6/24,G555+ROUNDUP(VLOOKUP(D556,Feuil2!$B$2:$C$205,2,FALSE)*6,0)/6/24+$I$2),G555+(11/12/24)),"")</f>
        <v>43539.930555555613</v>
      </c>
      <c r="H556" s="172"/>
      <c r="I556" s="28"/>
      <c r="J556" s="326"/>
    </row>
    <row r="557" spans="1:10" s="16" customFormat="1" x14ac:dyDescent="0.2">
      <c r="A557" s="15"/>
      <c r="B557" s="123"/>
      <c r="C557" s="124"/>
      <c r="D557" s="125" t="s">
        <v>7</v>
      </c>
      <c r="E557" s="124"/>
      <c r="F557" s="126"/>
      <c r="G557" s="18">
        <f>IFERROR(IF(ISERROR(SEARCH("dfgg",$B556)),IF(H557="",G556+ROUNDUP(VLOOKUP(D557,Feuil2!$B$2:$C$205,2,FALSE)*6,0)/6/24,G556+ROUNDUP(VLOOKUP(D557,Feuil2!$B$2:$C$205,2,FALSE)*6,0)/6/24+$I$2),G556+(11/12/24)),"")</f>
        <v>43539.986111111168</v>
      </c>
      <c r="H557" s="19"/>
      <c r="I557" s="26"/>
      <c r="J557" s="326"/>
    </row>
    <row r="558" spans="1:10" s="16" customFormat="1" ht="35.25" customHeight="1" x14ac:dyDescent="0.2">
      <c r="A558" s="15"/>
      <c r="B558" s="129"/>
      <c r="C558" s="156"/>
      <c r="D558" s="195" t="s">
        <v>126</v>
      </c>
      <c r="E558" s="151"/>
      <c r="F558" s="155"/>
      <c r="G558" s="18">
        <f>IFERROR(IF(ISERROR(SEARCH("dfgg",$B557)),IF(H558="",G557+ROUNDUP(VLOOKUP(D558,Feuil2!$B$2:$C$205,2,FALSE)*6,0)/6/24,G557+ROUNDUP(VLOOKUP(D558,Feuil2!$B$2:$C$205,2,FALSE)*6,0)/6/24+$I$2),G557+(11/12/24)),"")</f>
        <v>43539.986111111168</v>
      </c>
      <c r="H558" s="19"/>
      <c r="I558" s="26">
        <f>IFERROR(E558*VLOOKUP(D558,#REF!,5,FALSE),0)</f>
        <v>0</v>
      </c>
      <c r="J558" s="326"/>
    </row>
    <row r="559" spans="1:10" s="16" customFormat="1" ht="31.5" x14ac:dyDescent="0.2">
      <c r="A559" s="15"/>
      <c r="B559" s="39" t="s">
        <v>21</v>
      </c>
      <c r="C559" s="20">
        <v>2891615</v>
      </c>
      <c r="D559" s="17">
        <v>22000084</v>
      </c>
      <c r="E559" s="17">
        <v>1600</v>
      </c>
      <c r="F559" s="172"/>
      <c r="G559" s="18">
        <f>IFERROR(IF(ISERROR(SEARCH("dfgg",$B558)),IF(H559="",G558+ROUNDUP(VLOOKUP(D559,Feuil2!$B$2:$C$205,2,FALSE)*6,0)/6/24,G558+ROUNDUP(VLOOKUP(D559,Feuil2!$B$2:$C$205,2,FALSE)*6,0)/6/24+$I$2),G558+(11/12/24)),"")</f>
        <v>43540.090277777832</v>
      </c>
      <c r="H559" s="172" t="s">
        <v>205</v>
      </c>
      <c r="I559" s="28"/>
      <c r="J559" s="326">
        <v>43546</v>
      </c>
    </row>
    <row r="560" spans="1:10" s="16" customFormat="1" ht="31.5" x14ac:dyDescent="0.2">
      <c r="A560" s="15"/>
      <c r="B560" s="39" t="s">
        <v>21</v>
      </c>
      <c r="C560" s="20">
        <v>3030903</v>
      </c>
      <c r="D560" s="17">
        <v>22000084</v>
      </c>
      <c r="E560" s="17">
        <v>1600</v>
      </c>
      <c r="F560" s="172"/>
      <c r="G560" s="18">
        <f>IFERROR(IF(ISERROR(SEARCH("dfgg",$B559)),IF(H560="",G559+ROUNDUP(VLOOKUP(D560,Feuil2!$B$2:$C$205,2,FALSE)*6,0)/6/24,G559+ROUNDUP(VLOOKUP(D560,Feuil2!$B$2:$C$205,2,FALSE)*6,0)/6/24+$I$2),G559+(11/12/24)),"")</f>
        <v>43540.194444444496</v>
      </c>
      <c r="H560" s="172" t="s">
        <v>205</v>
      </c>
      <c r="I560" s="28"/>
      <c r="J560" s="326">
        <v>43546</v>
      </c>
    </row>
    <row r="561" spans="1:14" s="16" customFormat="1" x14ac:dyDescent="0.2">
      <c r="A561" s="15"/>
      <c r="B561" s="123"/>
      <c r="C561" s="124"/>
      <c r="D561" s="125" t="s">
        <v>7</v>
      </c>
      <c r="E561" s="124"/>
      <c r="F561" s="126"/>
      <c r="G561" s="18">
        <f>IFERROR(IF(ISERROR(SEARCH("dfgg",$B569)),IF(H561="",G569+ROUNDUP(VLOOKUP(D561,Feuil2!$B$2:$C$205,2,FALSE)*6,0)/6/24,G569+ROUNDUP(VLOOKUP(D561,Feuil2!$B$2:$C$205,2,FALSE)*6,0)/6/24+$I$2),G569+(11/12/24)),"")</f>
        <v>43540.458333333401</v>
      </c>
      <c r="H561" s="19"/>
      <c r="I561" s="26"/>
      <c r="J561" s="326"/>
    </row>
    <row r="562" spans="1:14" s="16" customFormat="1" ht="31.5" customHeight="1" x14ac:dyDescent="0.2">
      <c r="A562" s="127"/>
      <c r="B562" s="214"/>
      <c r="C562" s="158" t="s">
        <v>61</v>
      </c>
      <c r="D562" s="215"/>
      <c r="E562" s="215"/>
      <c r="F562" s="216"/>
      <c r="G562" s="18">
        <v>43540.541666666664</v>
      </c>
      <c r="H562" s="19"/>
      <c r="I562" s="26"/>
      <c r="J562" s="400" t="str">
        <f>IF(ISNA(VLOOKUP(C562,[1]Sheet1!$B:$AS,43,FALSE)),"",VLOOKUP(C562,[1]Sheet1!$B:$AS,43,FALSE))</f>
        <v/>
      </c>
      <c r="K562" s="16" t="str">
        <f t="shared" ref="K562" si="44">IF(J562&lt;&gt;"",TEXT(J562,"jjjj"),"")</f>
        <v/>
      </c>
      <c r="L562" s="16" t="str">
        <f>IF(ISNA(VLOOKUP(C562,[1]Sheet1!$B:$AS,44,FALSE)),"",VLOOKUP(C562,[1]Sheet1!$B:$AS,44,FALSE))</f>
        <v/>
      </c>
      <c r="N562" s="16" t="s">
        <v>68</v>
      </c>
    </row>
    <row r="563" spans="1:14" s="48" customFormat="1" ht="31.5" customHeight="1" x14ac:dyDescent="0.2">
      <c r="A563" s="204" t="s">
        <v>159</v>
      </c>
      <c r="B563" s="217"/>
      <c r="C563" s="218"/>
      <c r="D563" s="219"/>
      <c r="E563" s="219"/>
      <c r="F563" s="220"/>
      <c r="G563" s="221"/>
      <c r="H563" s="222"/>
      <c r="I563" s="223"/>
      <c r="J563" s="405"/>
    </row>
    <row r="564" spans="1:14" x14ac:dyDescent="0.2">
      <c r="A564" s="15"/>
      <c r="B564" s="94" t="s">
        <v>60</v>
      </c>
      <c r="C564" s="95">
        <v>3031306</v>
      </c>
      <c r="D564" s="96" t="s">
        <v>206</v>
      </c>
      <c r="E564" s="96">
        <v>1000</v>
      </c>
      <c r="F564" s="97"/>
      <c r="G564" s="18" t="str">
        <f>IFERROR(IF(ISERROR(SEARCH("dfgg",$B556)),IF(H564="",G556+ROUNDUP(VLOOKUP(D564,Feuil2!$B$2:$C$205,2,FALSE)*6,0)/6/24,G556+ROUNDUP(VLOOKUP(D564,Feuil2!$B$2:$C$205,2,FALSE)*6,0)/6/24+$I$2),G556+(11/12/24)),"")</f>
        <v/>
      </c>
      <c r="H564" s="172"/>
      <c r="I564" s="28"/>
    </row>
    <row r="565" spans="1:14" x14ac:dyDescent="0.2">
      <c r="A565" s="15"/>
      <c r="B565" s="94" t="s">
        <v>60</v>
      </c>
      <c r="C565" s="95">
        <v>3031307</v>
      </c>
      <c r="D565" s="96">
        <v>22000475</v>
      </c>
      <c r="E565" s="96">
        <v>1000</v>
      </c>
      <c r="F565" s="97"/>
      <c r="G565" s="18">
        <f>IFERROR(IF(ISERROR(SEARCH("dfgg",$B558)),IF(H565="",G558+ROUNDUP(VLOOKUP(D565,Feuil2!$B$2:$C$205,2,FALSE)*6,0)/6/24,G558+ROUNDUP(VLOOKUP(D565,Feuil2!$B$2:$C$205,2,FALSE)*6,0)/6/24+$I$2),G558+(11/12/24)),"")</f>
        <v>43540.069444444503</v>
      </c>
      <c r="H565" s="172"/>
      <c r="I565" s="28"/>
    </row>
    <row r="566" spans="1:14" x14ac:dyDescent="0.2">
      <c r="A566" s="15"/>
      <c r="B566" s="94" t="s">
        <v>60</v>
      </c>
      <c r="C566" s="95">
        <v>3031308</v>
      </c>
      <c r="D566" s="96">
        <v>22000475</v>
      </c>
      <c r="E566" s="96">
        <v>1000</v>
      </c>
      <c r="F566" s="97"/>
      <c r="G566" s="18">
        <f>IFERROR(IF(ISERROR(SEARCH("dfgg",$B565)),IF(H566="",G565+ROUNDUP(VLOOKUP(D566,Feuil2!$B$2:$C$205,2,FALSE)*6,0)/6/24,G565+ROUNDUP(VLOOKUP(D566,Feuil2!$B$2:$C$205,2,FALSE)*6,0)/6/24+$I$2),G565+(11/12/24)),"")</f>
        <v>43540.152777777839</v>
      </c>
      <c r="H566" s="172" t="s">
        <v>189</v>
      </c>
      <c r="I566" s="28"/>
    </row>
    <row r="567" spans="1:14" x14ac:dyDescent="0.2">
      <c r="A567" s="15"/>
      <c r="B567" s="94" t="s">
        <v>60</v>
      </c>
      <c r="C567" s="95">
        <v>3031309</v>
      </c>
      <c r="D567" s="96">
        <v>22000475</v>
      </c>
      <c r="E567" s="96">
        <v>1000</v>
      </c>
      <c r="F567" s="97"/>
      <c r="G567" s="18">
        <f>IFERROR(IF(ISERROR(SEARCH("dfgg",$B566)),IF(H567="",G566+ROUNDUP(VLOOKUP(D567,Feuil2!$B$2:$C$205,2,FALSE)*6,0)/6/24,G566+ROUNDUP(VLOOKUP(D567,Feuil2!$B$2:$C$205,2,FALSE)*6,0)/6/24+$I$2),G566+(11/12/24)),"")</f>
        <v>43540.236111111175</v>
      </c>
      <c r="H567" s="172" t="s">
        <v>189</v>
      </c>
      <c r="I567" s="28"/>
    </row>
    <row r="568" spans="1:14" x14ac:dyDescent="0.2">
      <c r="A568" s="15"/>
      <c r="B568" s="94" t="s">
        <v>60</v>
      </c>
      <c r="C568" s="95">
        <v>3031310</v>
      </c>
      <c r="D568" s="96">
        <v>22000475</v>
      </c>
      <c r="E568" s="96">
        <v>1000</v>
      </c>
      <c r="F568" s="97"/>
      <c r="G568" s="18">
        <f>IFERROR(IF(ISERROR(SEARCH("dfgg",$B567)),IF(H568="",G567+ROUNDUP(VLOOKUP(D568,Feuil2!$B$2:$C$205,2,FALSE)*6,0)/6/24,G567+ROUNDUP(VLOOKUP(D568,Feuil2!$B$2:$C$205,2,FALSE)*6,0)/6/24+$I$2),G567+(11/12/24)),"")</f>
        <v>43540.319444444511</v>
      </c>
      <c r="H568" s="172" t="s">
        <v>189</v>
      </c>
      <c r="I568" s="28"/>
    </row>
    <row r="569" spans="1:14" x14ac:dyDescent="0.2">
      <c r="A569" s="15"/>
      <c r="B569" s="94" t="s">
        <v>60</v>
      </c>
      <c r="C569" s="95">
        <v>3031311</v>
      </c>
      <c r="D569" s="96">
        <v>22000475</v>
      </c>
      <c r="E569" s="96">
        <v>1000</v>
      </c>
      <c r="F569" s="97"/>
      <c r="G569" s="18">
        <f>IFERROR(IF(ISERROR(SEARCH("dfgg",$B568)),IF(H569="",G568+ROUNDUP(VLOOKUP(D569,Feuil2!$B$2:$C$205,2,FALSE)*6,0)/6/24,G568+ROUNDUP(VLOOKUP(D569,Feuil2!$B$2:$C$205,2,FALSE)*6,0)/6/24+$I$2),G568+(11/12/24)),"")</f>
        <v>43540.402777777846</v>
      </c>
      <c r="H569" s="172" t="s">
        <v>189</v>
      </c>
      <c r="I569" s="28"/>
    </row>
    <row r="570" spans="1:14" s="48" customFormat="1" x14ac:dyDescent="0.2">
      <c r="A570" s="204"/>
      <c r="B570" s="205"/>
      <c r="C570" s="206"/>
      <c r="D570" s="206"/>
      <c r="E570" s="206"/>
      <c r="F570" s="207"/>
      <c r="G570" s="203"/>
      <c r="H570" s="207"/>
      <c r="I570" s="208"/>
      <c r="J570" s="405"/>
    </row>
    <row r="571" spans="1:14" s="48" customFormat="1" ht="31.5" x14ac:dyDescent="0.2">
      <c r="A571" s="199"/>
      <c r="B571" s="150"/>
      <c r="C571" s="154" t="s">
        <v>204</v>
      </c>
      <c r="D571" s="151"/>
      <c r="E571" s="151"/>
      <c r="F571" s="150"/>
      <c r="G571" s="150"/>
      <c r="H571" s="152"/>
      <c r="I571" s="153"/>
      <c r="J571" s="406" t="s">
        <v>34</v>
      </c>
      <c r="K571" s="201"/>
      <c r="L571" s="202" t="s">
        <v>48</v>
      </c>
    </row>
    <row r="572" spans="1:14" s="16" customFormat="1" ht="35.25" customHeight="1" x14ac:dyDescent="0.2">
      <c r="A572" s="79"/>
      <c r="B572" s="129"/>
      <c r="C572" s="156"/>
      <c r="D572" s="195" t="s">
        <v>72</v>
      </c>
      <c r="E572" s="151"/>
      <c r="F572" s="155"/>
      <c r="G572" s="80">
        <v>43541.875</v>
      </c>
      <c r="H572" s="81"/>
      <c r="I572" s="82">
        <f>IFERROR(E572*VLOOKUP(D572,#REF!,5,FALSE),0)</f>
        <v>0</v>
      </c>
      <c r="J572" s="326"/>
    </row>
    <row r="573" spans="1:14" s="16" customFormat="1" ht="35.25" customHeight="1" x14ac:dyDescent="0.2">
      <c r="A573" s="15"/>
      <c r="B573" s="129"/>
      <c r="C573" s="156"/>
      <c r="D573" s="195" t="s">
        <v>25</v>
      </c>
      <c r="E573" s="151"/>
      <c r="F573" s="155"/>
      <c r="G573" s="18">
        <v>43542.020833333336</v>
      </c>
      <c r="H573" s="19"/>
      <c r="I573" s="26">
        <f>IFERROR(E573*VLOOKUP(D573,#REF!,5,FALSE),0)</f>
        <v>0</v>
      </c>
      <c r="J573" s="326"/>
    </row>
    <row r="574" spans="1:14" s="16" customFormat="1" x14ac:dyDescent="0.2">
      <c r="A574" s="15"/>
      <c r="B574" s="94" t="s">
        <v>40</v>
      </c>
      <c r="C574" s="95">
        <v>2751985</v>
      </c>
      <c r="D574" s="96">
        <v>22000142</v>
      </c>
      <c r="E574" s="96">
        <v>1600</v>
      </c>
      <c r="F574" s="97"/>
      <c r="G574" s="18">
        <f>IFERROR(IF(ISERROR(SEARCH("dfgg",$B573)),IF(H574="",G573+ROUNDUP(VLOOKUP(D574,Feuil2!$B$2:$C$205,2,FALSE)*6,0)/6/24,G573+ROUNDUP(VLOOKUP(D574,Feuil2!$B$2:$C$205,2,FALSE)*6,0)/6/24+$I$2),G573+(11/12/24)),"")</f>
        <v>43542.138888888891</v>
      </c>
      <c r="H574" s="172" t="s">
        <v>175</v>
      </c>
      <c r="I574" s="28" t="s">
        <v>207</v>
      </c>
      <c r="J574" s="326">
        <v>43548</v>
      </c>
      <c r="L574" s="16" t="s">
        <v>52</v>
      </c>
    </row>
    <row r="575" spans="1:14" s="16" customFormat="1" x14ac:dyDescent="0.2">
      <c r="A575" s="15"/>
      <c r="B575" s="94" t="s">
        <v>40</v>
      </c>
      <c r="C575" s="95">
        <v>2956496</v>
      </c>
      <c r="D575" s="96">
        <v>22000142</v>
      </c>
      <c r="E575" s="96">
        <v>1600</v>
      </c>
      <c r="F575" s="97"/>
      <c r="G575" s="18">
        <f>IFERROR(IF(ISERROR(SEARCH("dfgg",$B574)),IF(H575="",G574+ROUNDUP(VLOOKUP(D575,Feuil2!$B$2:$C$205,2,FALSE)*6,0)/6/24,G574+ROUNDUP(VLOOKUP(D575,Feuil2!$B$2:$C$205,2,FALSE)*6,0)/6/24+$I$2),G574+(11/12/24)),"")</f>
        <v>43542.256944444445</v>
      </c>
      <c r="H575" s="172" t="s">
        <v>175</v>
      </c>
      <c r="I575" s="28" t="s">
        <v>207</v>
      </c>
      <c r="J575" s="326">
        <v>43554</v>
      </c>
      <c r="L575" s="16" t="s">
        <v>52</v>
      </c>
    </row>
    <row r="576" spans="1:14" s="16" customFormat="1" ht="11.25" customHeight="1" x14ac:dyDescent="0.2">
      <c r="A576" s="15"/>
      <c r="B576" s="119"/>
      <c r="C576" s="120"/>
      <c r="D576" s="121" t="s">
        <v>141</v>
      </c>
      <c r="E576" s="120"/>
      <c r="F576" s="122"/>
      <c r="G576" s="18">
        <f>IFERROR(IF(ISERROR(SEARCH("dfgg",$B575)),IF(H576="",G575+ROUNDUP(VLOOKUP(D576,Feuil2!$B$2:$C$205,2,FALSE)*6,0)/6/24,G575+ROUNDUP(VLOOKUP(D576,Feuil2!$B$2:$C$205,2,FALSE)*6,0)/6/24+$I$2),G575+(11/12/24)),"")</f>
        <v>43542.270833333336</v>
      </c>
      <c r="H576" s="172"/>
      <c r="I576" s="28" t="s">
        <v>207</v>
      </c>
      <c r="J576" s="326"/>
    </row>
    <row r="577" spans="1:12" s="16" customFormat="1" x14ac:dyDescent="0.2">
      <c r="A577" s="15"/>
      <c r="B577" s="94" t="s">
        <v>40</v>
      </c>
      <c r="C577" s="95">
        <v>2975451</v>
      </c>
      <c r="D577" s="96">
        <v>22000142</v>
      </c>
      <c r="E577" s="96">
        <v>1600</v>
      </c>
      <c r="F577" s="97"/>
      <c r="G577" s="18">
        <f>IFERROR(IF(ISERROR(SEARCH("dfgg",$B576)),IF(H577="",G576+ROUNDUP(VLOOKUP(D577,Feuil2!$B$2:$C$205,2,FALSE)*6,0)/6/24,G576+ROUNDUP(VLOOKUP(D577,Feuil2!$B$2:$C$205,2,FALSE)*6,0)/6/24+$I$2),G576+(11/12/24)),"")</f>
        <v>43542.388888888891</v>
      </c>
      <c r="H577" s="172" t="s">
        <v>175</v>
      </c>
      <c r="I577" s="28" t="s">
        <v>207</v>
      </c>
      <c r="J577" s="326">
        <v>43554</v>
      </c>
      <c r="L577" s="16" t="s">
        <v>52</v>
      </c>
    </row>
    <row r="578" spans="1:12" s="16" customFormat="1" x14ac:dyDescent="0.2">
      <c r="A578" s="15"/>
      <c r="B578" s="94" t="s">
        <v>40</v>
      </c>
      <c r="C578" s="95">
        <v>2998675</v>
      </c>
      <c r="D578" s="96">
        <v>22000142</v>
      </c>
      <c r="E578" s="96">
        <v>1600</v>
      </c>
      <c r="F578" s="97"/>
      <c r="G578" s="18">
        <f>IFERROR(IF(ISERROR(SEARCH("dfgg",$B577)),IF(H578="",G577+ROUNDUP(VLOOKUP(D578,Feuil2!$B$2:$C$205,2,FALSE)*6,0)/6/24,G577+ROUNDUP(VLOOKUP(D578,Feuil2!$B$2:$C$205,2,FALSE)*6,0)/6/24+$I$2),G577+(11/12/24)),"")</f>
        <v>43542.506944444445</v>
      </c>
      <c r="H578" s="172" t="s">
        <v>175</v>
      </c>
      <c r="I578" s="28" t="s">
        <v>207</v>
      </c>
      <c r="J578" s="326">
        <v>43556</v>
      </c>
      <c r="L578" s="16" t="s">
        <v>52</v>
      </c>
    </row>
    <row r="579" spans="1:12" s="16" customFormat="1" ht="11.25" customHeight="1" x14ac:dyDescent="0.2">
      <c r="A579" s="15"/>
      <c r="B579" s="119"/>
      <c r="C579" s="120"/>
      <c r="D579" s="121" t="s">
        <v>141</v>
      </c>
      <c r="E579" s="120"/>
      <c r="F579" s="122"/>
      <c r="G579" s="18">
        <f>IFERROR(IF(ISERROR(SEARCH("dfgg",$B578)),IF(H579="",G578+ROUNDUP(VLOOKUP(D579,Feuil2!$B$2:$C$205,2,FALSE)*6,0)/6/24,G578+ROUNDUP(VLOOKUP(D579,Feuil2!$B$2:$C$205,2,FALSE)*6,0)/6/24+$I$2),G578+(11/12/24)),"")</f>
        <v>43542.520833333336</v>
      </c>
      <c r="H579" s="172"/>
      <c r="I579" s="28" t="s">
        <v>207</v>
      </c>
      <c r="J579" s="326"/>
    </row>
    <row r="580" spans="1:12" s="16" customFormat="1" x14ac:dyDescent="0.2">
      <c r="A580" s="15"/>
      <c r="B580" s="94" t="s">
        <v>202</v>
      </c>
      <c r="C580" s="95">
        <v>2633993</v>
      </c>
      <c r="D580" s="96">
        <v>22000445</v>
      </c>
      <c r="E580" s="96">
        <v>1600</v>
      </c>
      <c r="F580" s="97"/>
      <c r="G580" s="18">
        <f>IFERROR(IF(ISERROR(SEARCH("dfgg",$B579)),IF(H580="",G579+ROUNDUP(VLOOKUP(D580,Feuil2!$B$2:$C$205,2,FALSE)*6,0)/6/24,G579+ROUNDUP(VLOOKUP(D580,Feuil2!$B$2:$C$205,2,FALSE)*6,0)/6/24+$I$2),G579+(11/12/24)),"")</f>
        <v>43542.625</v>
      </c>
      <c r="H580" s="172"/>
      <c r="I580" s="28" t="s">
        <v>207</v>
      </c>
      <c r="J580" s="326">
        <v>43551</v>
      </c>
      <c r="L580" s="16" t="s">
        <v>51</v>
      </c>
    </row>
    <row r="581" spans="1:12" s="16" customFormat="1" x14ac:dyDescent="0.2">
      <c r="A581" s="15"/>
      <c r="B581" s="94" t="s">
        <v>202</v>
      </c>
      <c r="C581" s="95">
        <v>2650060</v>
      </c>
      <c r="D581" s="96">
        <v>22000445</v>
      </c>
      <c r="E581" s="96">
        <v>1600</v>
      </c>
      <c r="F581" s="97"/>
      <c r="G581" s="18">
        <f>IFERROR(IF(ISERROR(SEARCH("dfgg",$B580)),IF(H581="",G580+ROUNDUP(VLOOKUP(D581,Feuil2!$B$2:$C$205,2,FALSE)*6,0)/6/24,G580+ROUNDUP(VLOOKUP(D581,Feuil2!$B$2:$C$205,2,FALSE)*6,0)/6/24+$I$2),G580+(11/12/24)),"")</f>
        <v>43542.729166666664</v>
      </c>
      <c r="H581" s="172"/>
      <c r="I581" s="28" t="s">
        <v>207</v>
      </c>
      <c r="J581" s="326">
        <v>43551</v>
      </c>
      <c r="L581" s="16" t="s">
        <v>51</v>
      </c>
    </row>
    <row r="582" spans="1:12" s="16" customFormat="1" ht="35.25" customHeight="1" x14ac:dyDescent="0.2">
      <c r="A582" s="15"/>
      <c r="B582" s="129"/>
      <c r="C582" s="156"/>
      <c r="D582" s="195" t="s">
        <v>26</v>
      </c>
      <c r="E582" s="151"/>
      <c r="F582" s="155"/>
      <c r="G582" s="18">
        <v>43542.895833333336</v>
      </c>
      <c r="H582" s="19"/>
      <c r="I582" s="26">
        <f>IFERROR(E582*VLOOKUP(D582,#REF!,5,FALSE),0)</f>
        <v>0</v>
      </c>
      <c r="J582" s="326"/>
    </row>
    <row r="583" spans="1:12" s="16" customFormat="1" x14ac:dyDescent="0.2">
      <c r="A583" s="15"/>
      <c r="B583" s="94" t="s">
        <v>202</v>
      </c>
      <c r="C583" s="95">
        <v>2956602</v>
      </c>
      <c r="D583" s="96">
        <v>22000445</v>
      </c>
      <c r="E583" s="96">
        <v>1600</v>
      </c>
      <c r="F583" s="97"/>
      <c r="G583" s="18">
        <f>IFERROR(IF(ISERROR(SEARCH("dfgg",$B582)),IF(H583="",G582+ROUNDUP(VLOOKUP(D583,Feuil2!$B$2:$C$205,2,FALSE)*6,0)/6/24,G582+ROUNDUP(VLOOKUP(D583,Feuil2!$B$2:$C$205,2,FALSE)*6,0)/6/24+$I$2),G582+(11/12/24)),"")</f>
        <v>43543</v>
      </c>
      <c r="H583" s="172"/>
      <c r="I583" s="28" t="s">
        <v>207</v>
      </c>
      <c r="J583" s="326">
        <v>43551</v>
      </c>
      <c r="L583" s="16" t="s">
        <v>51</v>
      </c>
    </row>
    <row r="584" spans="1:12" s="16" customFormat="1" ht="11.25" customHeight="1" x14ac:dyDescent="0.2">
      <c r="A584" s="15"/>
      <c r="B584" s="119"/>
      <c r="C584" s="120"/>
      <c r="D584" s="125" t="s">
        <v>7</v>
      </c>
      <c r="E584" s="120"/>
      <c r="F584" s="122"/>
      <c r="G584" s="18">
        <f>IFERROR(IF(ISERROR(SEARCH("dfgg",$B583)),IF(H584="",G583+ROUNDUP(VLOOKUP(D584,Feuil2!$B$2:$C$205,2,FALSE)*6,0)/6/24,G583+ROUNDUP(VLOOKUP(D584,Feuil2!$B$2:$C$205,2,FALSE)*6,0)/6/24+$I$2),G583+(11/12/24)),"")</f>
        <v>43543.055555555555</v>
      </c>
      <c r="H584" s="172"/>
      <c r="I584" s="28" t="s">
        <v>207</v>
      </c>
      <c r="J584" s="326"/>
    </row>
    <row r="585" spans="1:12" s="16" customFormat="1" x14ac:dyDescent="0.2">
      <c r="A585" s="15"/>
      <c r="B585" s="94" t="s">
        <v>74</v>
      </c>
      <c r="C585" s="224">
        <v>3062765</v>
      </c>
      <c r="D585" s="96">
        <v>22000048</v>
      </c>
      <c r="E585" s="96">
        <v>1600</v>
      </c>
      <c r="F585" s="97"/>
      <c r="G585" s="18">
        <f>IFERROR(IF(ISERROR(SEARCH("dfgg",$B584)),IF(H585="",G584+ROUNDUP(VLOOKUP(D585,Feuil2!$B$2:$C$205,2,FALSE)*6,0)/6/24,G584+ROUNDUP(VLOOKUP(D585,Feuil2!$B$2:$C$205,2,FALSE)*6,0)/6/24+$I$2),G584+(11/12/24)),"")</f>
        <v>43543.159722222219</v>
      </c>
      <c r="H585" s="172"/>
      <c r="I585" s="28" t="s">
        <v>207</v>
      </c>
      <c r="J585" s="326">
        <v>43549</v>
      </c>
      <c r="L585" s="16" t="s">
        <v>51</v>
      </c>
    </row>
    <row r="586" spans="1:12" s="16" customFormat="1" x14ac:dyDescent="0.2">
      <c r="A586" s="15"/>
      <c r="B586" s="94" t="s">
        <v>74</v>
      </c>
      <c r="C586" s="224">
        <v>3062767</v>
      </c>
      <c r="D586" s="96">
        <v>22000048</v>
      </c>
      <c r="E586" s="96">
        <v>1600</v>
      </c>
      <c r="F586" s="97"/>
      <c r="G586" s="18">
        <f>IFERROR(IF(ISERROR(SEARCH("dfgg",$B585)),IF(H586="",G585+ROUNDUP(VLOOKUP(D586,Feuil2!$B$2:$C$205,2,FALSE)*6,0)/6/24,G585+ROUNDUP(VLOOKUP(D586,Feuil2!$B$2:$C$205,2,FALSE)*6,0)/6/24+$I$2),G585+(11/12/24)),"")</f>
        <v>43543.263888888883</v>
      </c>
      <c r="H586" s="172"/>
      <c r="I586" s="28" t="s">
        <v>207</v>
      </c>
      <c r="J586" s="326">
        <v>43549</v>
      </c>
      <c r="L586" s="16" t="s">
        <v>51</v>
      </c>
    </row>
    <row r="587" spans="1:12" s="16" customFormat="1" x14ac:dyDescent="0.2">
      <c r="A587" s="15"/>
      <c r="B587" s="94" t="s">
        <v>74</v>
      </c>
      <c r="C587" s="224">
        <v>3062768</v>
      </c>
      <c r="D587" s="96">
        <v>22000048</v>
      </c>
      <c r="E587" s="96">
        <v>1600</v>
      </c>
      <c r="F587" s="97"/>
      <c r="G587" s="18">
        <f>IFERROR(IF(ISERROR(SEARCH("dfgg",$B586)),IF(H587="",G586+ROUNDUP(VLOOKUP(D587,Feuil2!$B$2:$C$205,2,FALSE)*6,0)/6/24,G586+ROUNDUP(VLOOKUP(D587,Feuil2!$B$2:$C$205,2,FALSE)*6,0)/6/24+$I$2),G586+(11/12/24)),"")</f>
        <v>43543.368055555547</v>
      </c>
      <c r="H587" s="172"/>
      <c r="I587" s="28" t="s">
        <v>207</v>
      </c>
      <c r="J587" s="326">
        <v>43551</v>
      </c>
      <c r="L587" s="16" t="s">
        <v>51</v>
      </c>
    </row>
    <row r="588" spans="1:12" s="16" customFormat="1" ht="11.25" customHeight="1" x14ac:dyDescent="0.2">
      <c r="A588" s="15"/>
      <c r="B588" s="210"/>
      <c r="C588" s="211"/>
      <c r="D588" s="212" t="s">
        <v>141</v>
      </c>
      <c r="E588" s="211"/>
      <c r="F588" s="213"/>
      <c r="G588" s="18">
        <f>IFERROR(IF(ISERROR(SEARCH("dfgg",$B587)),IF(H588="",G587+ROUNDUP(VLOOKUP(D588,Feuil2!$B$2:$C$205,2,FALSE)*6,0)/6/24,G587+ROUNDUP(VLOOKUP(D588,Feuil2!$B$2:$C$205,2,FALSE)*6,0)/6/24+$I$2),G587+(11/12/24)),"")</f>
        <v>43543.381944444438</v>
      </c>
      <c r="H588" s="172"/>
      <c r="I588" s="28" t="s">
        <v>207</v>
      </c>
      <c r="J588" s="326"/>
    </row>
    <row r="589" spans="1:12" s="16" customFormat="1" x14ac:dyDescent="0.2">
      <c r="A589" s="15"/>
      <c r="B589" s="94" t="s">
        <v>203</v>
      </c>
      <c r="C589" s="95">
        <v>2891644</v>
      </c>
      <c r="D589" s="96">
        <v>22000648</v>
      </c>
      <c r="E589" s="96">
        <v>1600</v>
      </c>
      <c r="F589" s="97"/>
      <c r="G589" s="18">
        <f>IFERROR(IF(ISERROR(SEARCH("dfgg",$B588)),IF(H589="",G588+ROUNDUP(VLOOKUP(D589,Feuil2!$B$2:$C$205,2,FALSE)*6,0)/6/24,G588+ROUNDUP(VLOOKUP(D589,Feuil2!$B$2:$C$205,2,FALSE)*6,0)/6/24+$I$2),G588+(11/12/24)),"")</f>
        <v>43543.486111111102</v>
      </c>
      <c r="H589" s="172" t="s">
        <v>175</v>
      </c>
      <c r="I589" s="28" t="s">
        <v>207</v>
      </c>
      <c r="J589" s="326">
        <v>43552</v>
      </c>
      <c r="L589" s="16" t="s">
        <v>52</v>
      </c>
    </row>
    <row r="590" spans="1:12" s="16" customFormat="1" x14ac:dyDescent="0.2">
      <c r="A590" s="15"/>
      <c r="B590" s="123"/>
      <c r="C590" s="124"/>
      <c r="D590" s="125" t="s">
        <v>7</v>
      </c>
      <c r="E590" s="124"/>
      <c r="F590" s="126"/>
      <c r="G590" s="18">
        <f>IFERROR(IF(ISERROR(SEARCH("dfgg",$B589)),IF(H590="",G589+ROUNDUP(VLOOKUP(D590,Feuil2!$B$2:$C$205,2,FALSE)*6,0)/6/24,G589+ROUNDUP(VLOOKUP(D590,Feuil2!$B$2:$C$205,2,FALSE)*6,0)/6/24+$I$2),G589+(11/12/24)),"")</f>
        <v>43543.541666666657</v>
      </c>
      <c r="H590" s="19"/>
      <c r="I590" s="26"/>
      <c r="J590" s="326"/>
    </row>
    <row r="591" spans="1:12" s="16" customFormat="1" x14ac:dyDescent="0.2">
      <c r="A591" s="15"/>
      <c r="B591" s="94" t="s">
        <v>201</v>
      </c>
      <c r="C591" s="95">
        <v>2751976</v>
      </c>
      <c r="D591" s="96">
        <v>22000102</v>
      </c>
      <c r="E591" s="96">
        <v>1500</v>
      </c>
      <c r="F591" s="97"/>
      <c r="G591" s="18">
        <f>IFERROR(IF(ISERROR(SEARCH("dfgg",$B590)),IF(H591="",G590+ROUNDUP(VLOOKUP(D591,Feuil2!$B$2:$C$205,2,FALSE)*6,0)/6/24,G590+ROUNDUP(VLOOKUP(D591,Feuil2!$B$2:$C$205,2,FALSE)*6,0)/6/24+$I$2),G590+(11/12/24)),"")</f>
        <v>43543.659722222212</v>
      </c>
      <c r="H591" s="172"/>
      <c r="I591" s="28" t="s">
        <v>207</v>
      </c>
      <c r="J591" s="326">
        <v>43551</v>
      </c>
      <c r="L591" s="16" t="s">
        <v>51</v>
      </c>
    </row>
    <row r="592" spans="1:12" s="16" customFormat="1" x14ac:dyDescent="0.2">
      <c r="A592" s="15"/>
      <c r="B592" s="94" t="s">
        <v>201</v>
      </c>
      <c r="C592" s="95">
        <v>2751977</v>
      </c>
      <c r="D592" s="96">
        <v>22000102</v>
      </c>
      <c r="E592" s="96">
        <v>1500</v>
      </c>
      <c r="F592" s="97"/>
      <c r="G592" s="18">
        <f>IFERROR(IF(ISERROR(SEARCH("dfgg",$B591)),IF(H592="",G591+ROUNDUP(VLOOKUP(D592,Feuil2!$B$2:$C$205,2,FALSE)*6,0)/6/24,G591+ROUNDUP(VLOOKUP(D592,Feuil2!$B$2:$C$205,2,FALSE)*6,0)/6/24+$I$2),G591+(11/12/24)),"")</f>
        <v>43543.777777777766</v>
      </c>
      <c r="H592" s="172"/>
      <c r="I592" s="28" t="s">
        <v>207</v>
      </c>
      <c r="J592" s="326">
        <v>43551</v>
      </c>
      <c r="L592" s="16" t="s">
        <v>51</v>
      </c>
    </row>
    <row r="593" spans="1:12" s="16" customFormat="1" x14ac:dyDescent="0.2">
      <c r="A593" s="15"/>
      <c r="B593" s="94" t="s">
        <v>201</v>
      </c>
      <c r="C593" s="95">
        <v>2751978</v>
      </c>
      <c r="D593" s="96">
        <v>22000102</v>
      </c>
      <c r="E593" s="96">
        <v>1500</v>
      </c>
      <c r="F593" s="97"/>
      <c r="G593" s="18">
        <f>IFERROR(IF(ISERROR(SEARCH("dfgg",$B592)),IF(H593="",G592+ROUNDUP(VLOOKUP(D593,Feuil2!$B$2:$C$205,2,FALSE)*6,0)/6/24,G592+ROUNDUP(VLOOKUP(D593,Feuil2!$B$2:$C$205,2,FALSE)*6,0)/6/24+$I$2),G592+(11/12/24)),"")</f>
        <v>43543.895833333321</v>
      </c>
      <c r="H593" s="172"/>
      <c r="I593" s="28" t="s">
        <v>207</v>
      </c>
      <c r="J593" s="326">
        <v>43551</v>
      </c>
      <c r="L593" s="16" t="s">
        <v>51</v>
      </c>
    </row>
    <row r="594" spans="1:12" s="16" customFormat="1" ht="11.25" customHeight="1" x14ac:dyDescent="0.2">
      <c r="A594" s="15"/>
      <c r="B594" s="119"/>
      <c r="C594" s="120"/>
      <c r="D594" s="121" t="s">
        <v>141</v>
      </c>
      <c r="E594" s="120"/>
      <c r="F594" s="122"/>
      <c r="G594" s="18">
        <f>IFERROR(IF(ISERROR(SEARCH("dfgg",$B593)),IF(H594="",G593+ROUNDUP(VLOOKUP(D594,Feuil2!$B$2:$C$205,2,FALSE)*6,0)/6/24,G593+ROUNDUP(VLOOKUP(D594,Feuil2!$B$2:$C$205,2,FALSE)*6,0)/6/24+$I$2),G593+(11/12/24)),"")</f>
        <v>43543.909722222212</v>
      </c>
      <c r="H594" s="172"/>
      <c r="I594" s="28"/>
      <c r="J594" s="326"/>
    </row>
    <row r="595" spans="1:12" s="16" customFormat="1" ht="35.25" customHeight="1" x14ac:dyDescent="0.2">
      <c r="A595" s="15"/>
      <c r="B595" s="129"/>
      <c r="C595" s="156"/>
      <c r="D595" s="195" t="s">
        <v>27</v>
      </c>
      <c r="E595" s="151"/>
      <c r="F595" s="155"/>
      <c r="G595" s="18">
        <v>43543.9375</v>
      </c>
      <c r="H595" s="19"/>
      <c r="I595" s="26">
        <f>IFERROR(E595*VLOOKUP(D595,#REF!,5,FALSE),0)</f>
        <v>0</v>
      </c>
      <c r="J595" s="326"/>
    </row>
    <row r="596" spans="1:12" s="16" customFormat="1" x14ac:dyDescent="0.2">
      <c r="A596" s="15"/>
      <c r="B596" s="94" t="s">
        <v>130</v>
      </c>
      <c r="C596" s="95">
        <v>2975500</v>
      </c>
      <c r="D596" s="96">
        <v>22000107</v>
      </c>
      <c r="E596" s="96">
        <v>1200</v>
      </c>
      <c r="F596" s="97"/>
      <c r="G596" s="18">
        <f>IFERROR(IF(ISERROR(SEARCH("dfgg",$B595)),IF(H596="",G595+ROUNDUP(VLOOKUP(D596,Feuil2!$B$2:$C$205,2,FALSE)*6,0)/6/24,G595+ROUNDUP(VLOOKUP(D596,Feuil2!$B$2:$C$205,2,FALSE)*6,0)/6/24+$I$2),G595+(11/12/24)),"")</f>
        <v>43544.055555555555</v>
      </c>
      <c r="H596" s="172" t="s">
        <v>175</v>
      </c>
      <c r="I596" s="28" t="s">
        <v>207</v>
      </c>
      <c r="J596" s="326">
        <v>43187</v>
      </c>
      <c r="L596" s="16" t="s">
        <v>52</v>
      </c>
    </row>
    <row r="597" spans="1:12" s="16" customFormat="1" ht="11.25" customHeight="1" x14ac:dyDescent="0.2">
      <c r="A597" s="15"/>
      <c r="B597" s="119"/>
      <c r="C597" s="120"/>
      <c r="D597" s="121" t="s">
        <v>141</v>
      </c>
      <c r="E597" s="120"/>
      <c r="F597" s="122"/>
      <c r="G597" s="18">
        <f>IFERROR(IF(ISERROR(SEARCH("dfgg",$B596)),IF(H597="",G596+ROUNDUP(VLOOKUP(D597,Feuil2!$B$2:$C$205,2,FALSE)*6,0)/6/24,G596+ROUNDUP(VLOOKUP(D597,Feuil2!$B$2:$C$205,2,FALSE)*6,0)/6/24+$I$2),G596+(11/12/24)),"")</f>
        <v>43544.069444444445</v>
      </c>
      <c r="H597" s="172"/>
      <c r="I597" s="28" t="s">
        <v>207</v>
      </c>
      <c r="J597" s="326"/>
    </row>
    <row r="598" spans="1:12" s="16" customFormat="1" x14ac:dyDescent="0.2">
      <c r="A598" s="15"/>
      <c r="B598" s="94" t="s">
        <v>77</v>
      </c>
      <c r="C598" s="95">
        <v>2827323</v>
      </c>
      <c r="D598" s="96">
        <v>22000443</v>
      </c>
      <c r="E598" s="96">
        <v>1600</v>
      </c>
      <c r="F598" s="97"/>
      <c r="G598" s="18">
        <f>IFERROR(IF(ISERROR(SEARCH("dfgg",$B597)),IF(H598="",G597+ROUNDUP(VLOOKUP(D598,Feuil2!$B$2:$C$205,2,FALSE)*6,0)/6/24,G597+ROUNDUP(VLOOKUP(D598,Feuil2!$B$2:$C$205,2,FALSE)*6,0)/6/24+$I$2),G597+(11/12/24)),"")</f>
        <v>43544.1875</v>
      </c>
      <c r="H598" s="172" t="s">
        <v>175</v>
      </c>
      <c r="I598" s="28" t="s">
        <v>207</v>
      </c>
      <c r="J598" s="326">
        <v>43550</v>
      </c>
      <c r="L598" s="16" t="s">
        <v>52</v>
      </c>
    </row>
    <row r="599" spans="1:12" s="16" customFormat="1" x14ac:dyDescent="0.2">
      <c r="A599" s="15"/>
      <c r="B599" s="94" t="s">
        <v>77</v>
      </c>
      <c r="C599" s="95">
        <v>2827324</v>
      </c>
      <c r="D599" s="96">
        <v>22000443</v>
      </c>
      <c r="E599" s="96">
        <v>1600</v>
      </c>
      <c r="F599" s="97"/>
      <c r="G599" s="18">
        <f>IFERROR(IF(ISERROR(SEARCH("dfgg",$B598)),IF(H599="",G598+ROUNDUP(VLOOKUP(D599,Feuil2!$B$2:$C$205,2,FALSE)*6,0)/6/24,G598+ROUNDUP(VLOOKUP(D599,Feuil2!$B$2:$C$205,2,FALSE)*6,0)/6/24+$I$2),G598+(11/12/24)),"")</f>
        <v>43544.305555555555</v>
      </c>
      <c r="H599" s="172" t="s">
        <v>175</v>
      </c>
      <c r="I599" s="28" t="s">
        <v>207</v>
      </c>
      <c r="J599" s="326">
        <v>43550</v>
      </c>
      <c r="L599" s="16" t="s">
        <v>52</v>
      </c>
    </row>
    <row r="600" spans="1:12" s="16" customFormat="1" ht="11.25" customHeight="1" x14ac:dyDescent="0.2">
      <c r="A600" s="15"/>
      <c r="B600" s="119"/>
      <c r="C600" s="120"/>
      <c r="D600" s="121" t="s">
        <v>141</v>
      </c>
      <c r="E600" s="120"/>
      <c r="F600" s="122"/>
      <c r="G600" s="18">
        <f>IFERROR(IF(ISERROR(SEARCH("dfgg",$B599)),IF(H600="",G599+ROUNDUP(VLOOKUP(D600,Feuil2!$B$2:$C$205,2,FALSE)*6,0)/6/24,G599+ROUNDUP(VLOOKUP(D600,Feuil2!$B$2:$C$205,2,FALSE)*6,0)/6/24+$I$2),G599+(11/12/24)),"")</f>
        <v>43544.319444444445</v>
      </c>
      <c r="H600" s="172"/>
      <c r="I600" s="28"/>
      <c r="J600" s="326"/>
    </row>
    <row r="601" spans="1:12" s="16" customFormat="1" x14ac:dyDescent="0.2">
      <c r="A601" s="15"/>
      <c r="B601" s="94" t="s">
        <v>77</v>
      </c>
      <c r="C601" s="95">
        <v>2827325</v>
      </c>
      <c r="D601" s="96">
        <v>22000443</v>
      </c>
      <c r="E601" s="96">
        <v>1600</v>
      </c>
      <c r="F601" s="97"/>
      <c r="G601" s="18">
        <f>IFERROR(IF(ISERROR(SEARCH("dfgg",$B600)),IF(H601="",G600+ROUNDUP(VLOOKUP(D601,Feuil2!$B$2:$C$205,2,FALSE)*6,0)/6/24,G600+ROUNDUP(VLOOKUP(D601,Feuil2!$B$2:$C$205,2,FALSE)*6,0)/6/24+$I$2),G600+(11/12/24)),"")</f>
        <v>43544.4375</v>
      </c>
      <c r="H601" s="172" t="s">
        <v>175</v>
      </c>
      <c r="I601" s="28"/>
      <c r="J601" s="326">
        <v>43550</v>
      </c>
      <c r="L601" s="16" t="s">
        <v>52</v>
      </c>
    </row>
    <row r="602" spans="1:12" s="16" customFormat="1" x14ac:dyDescent="0.2">
      <c r="A602" s="15"/>
      <c r="B602" s="94" t="s">
        <v>77</v>
      </c>
      <c r="C602" s="95">
        <v>2827326</v>
      </c>
      <c r="D602" s="96">
        <v>22000443</v>
      </c>
      <c r="E602" s="96">
        <v>1600</v>
      </c>
      <c r="F602" s="97"/>
      <c r="G602" s="18">
        <f>IFERROR(IF(ISERROR(SEARCH("dfgg",$B601)),IF(H602="",G601+ROUNDUP(VLOOKUP(D602,Feuil2!$B$2:$C$205,2,FALSE)*6,0)/6/24,G601+ROUNDUP(VLOOKUP(D602,Feuil2!$B$2:$C$205,2,FALSE)*6,0)/6/24+$I$2),G601+(11/12/24)),"")</f>
        <v>43544.555555555555</v>
      </c>
      <c r="H602" s="172" t="s">
        <v>175</v>
      </c>
      <c r="I602" s="28"/>
      <c r="J602" s="326">
        <v>43550</v>
      </c>
      <c r="L602" s="16" t="s">
        <v>52</v>
      </c>
    </row>
    <row r="603" spans="1:12" s="16" customFormat="1" ht="11.25" customHeight="1" x14ac:dyDescent="0.2">
      <c r="A603" s="15"/>
      <c r="B603" s="119"/>
      <c r="C603" s="120"/>
      <c r="D603" s="121" t="s">
        <v>141</v>
      </c>
      <c r="E603" s="120"/>
      <c r="F603" s="122"/>
      <c r="G603" s="18">
        <f>IFERROR(IF(ISERROR(SEARCH("dfgg",$B602)),IF(H603="",G602+ROUNDUP(VLOOKUP(D603,Feuil2!$B$2:$C$205,2,FALSE)*6,0)/6/24,G602+ROUNDUP(VLOOKUP(D603,Feuil2!$B$2:$C$205,2,FALSE)*6,0)/6/24+$I$2),G602+(11/12/24)),"")</f>
        <v>43544.569444444445</v>
      </c>
      <c r="H603" s="172"/>
      <c r="I603" s="28"/>
      <c r="J603" s="326"/>
    </row>
    <row r="604" spans="1:12" s="16" customFormat="1" x14ac:dyDescent="0.2">
      <c r="A604" s="15"/>
      <c r="B604" s="94" t="s">
        <v>101</v>
      </c>
      <c r="C604" s="95">
        <v>2751994</v>
      </c>
      <c r="D604" s="96">
        <v>22000266</v>
      </c>
      <c r="E604" s="96">
        <v>1600</v>
      </c>
      <c r="F604" s="97"/>
      <c r="G604" s="18">
        <f>IFERROR(IF(ISERROR(SEARCH("dfgg",$B603)),IF(H604="",G603+ROUNDUP(VLOOKUP(D604,Feuil2!$B$2:$C$205,2,FALSE)*6,0)/6/24,G603+ROUNDUP(VLOOKUP(D604,Feuil2!$B$2:$C$205,2,FALSE)*6,0)/6/24+$I$2),G603+(11/12/24)),"")</f>
        <v>43544.6875</v>
      </c>
      <c r="H604" s="172" t="s">
        <v>175</v>
      </c>
      <c r="I604" s="28"/>
      <c r="J604" s="326">
        <v>43551</v>
      </c>
      <c r="L604" s="16" t="s">
        <v>52</v>
      </c>
    </row>
    <row r="605" spans="1:12" s="16" customFormat="1" x14ac:dyDescent="0.2">
      <c r="A605" s="15"/>
      <c r="B605" s="94" t="s">
        <v>101</v>
      </c>
      <c r="C605" s="95">
        <v>2751995</v>
      </c>
      <c r="D605" s="96">
        <v>22000266</v>
      </c>
      <c r="E605" s="96">
        <v>1600</v>
      </c>
      <c r="F605" s="97"/>
      <c r="G605" s="18">
        <f>IFERROR(IF(ISERROR(SEARCH("dfgg",$B604)),IF(H605="",G604+ROUNDUP(VLOOKUP(D605,Feuil2!$B$2:$C$205,2,FALSE)*6,0)/6/24,G604+ROUNDUP(VLOOKUP(D605,Feuil2!$B$2:$C$205,2,FALSE)*6,0)/6/24+$I$2),G604+(11/12/24)),"")</f>
        <v>43544.805555555555</v>
      </c>
      <c r="H605" s="172" t="s">
        <v>175</v>
      </c>
      <c r="I605" s="28"/>
      <c r="J605" s="326">
        <v>43552</v>
      </c>
      <c r="L605" s="16" t="s">
        <v>52</v>
      </c>
    </row>
    <row r="606" spans="1:12" s="16" customFormat="1" ht="11.25" customHeight="1" x14ac:dyDescent="0.2">
      <c r="A606" s="15"/>
      <c r="B606" s="119"/>
      <c r="C606" s="120"/>
      <c r="D606" s="121" t="s">
        <v>141</v>
      </c>
      <c r="E606" s="120"/>
      <c r="F606" s="122"/>
      <c r="G606" s="18">
        <f>IFERROR(IF(ISERROR(SEARCH("dfgg",$B605)),IF(H606="",G605+ROUNDUP(VLOOKUP(D606,Feuil2!$B$2:$C$205,2,FALSE)*6,0)/6/24,G605+ROUNDUP(VLOOKUP(D606,Feuil2!$B$2:$C$205,2,FALSE)*6,0)/6/24+$I$2),G605+(11/12/24)),"")</f>
        <v>43544.819444444445</v>
      </c>
      <c r="H606" s="172"/>
      <c r="I606" s="28"/>
      <c r="J606" s="326"/>
    </row>
    <row r="607" spans="1:12" s="16" customFormat="1" x14ac:dyDescent="0.2">
      <c r="A607" s="15"/>
      <c r="B607" s="94" t="s">
        <v>101</v>
      </c>
      <c r="C607" s="95">
        <v>2792699</v>
      </c>
      <c r="D607" s="96">
        <v>22000266</v>
      </c>
      <c r="E607" s="96">
        <v>1600</v>
      </c>
      <c r="F607" s="97"/>
      <c r="G607" s="18">
        <f>IFERROR(IF(ISERROR(SEARCH("dfgg",$B606)),IF(H607="",G606+ROUNDUP(VLOOKUP(D607,Feuil2!$B$2:$C$205,2,FALSE)*6,0)/6/24,G606+ROUNDUP(VLOOKUP(D607,Feuil2!$B$2:$C$205,2,FALSE)*6,0)/6/24+$I$2),G606+(11/12/24)),"")</f>
        <v>43544.9375</v>
      </c>
      <c r="H607" s="172" t="s">
        <v>175</v>
      </c>
      <c r="I607" s="28"/>
      <c r="J607" s="326">
        <v>43552</v>
      </c>
      <c r="L607" s="16" t="s">
        <v>52</v>
      </c>
    </row>
    <row r="608" spans="1:12" s="16" customFormat="1" x14ac:dyDescent="0.2">
      <c r="A608" s="15"/>
      <c r="B608" s="94" t="s">
        <v>101</v>
      </c>
      <c r="C608" s="95">
        <v>2913278</v>
      </c>
      <c r="D608" s="96">
        <v>22000266</v>
      </c>
      <c r="E608" s="96">
        <v>1600</v>
      </c>
      <c r="F608" s="97"/>
      <c r="G608" s="18">
        <f>IFERROR(IF(ISERROR(SEARCH("dfgg",$B607)),IF(H608="",G607+ROUNDUP(VLOOKUP(D608,Feuil2!$B$2:$C$205,2,FALSE)*6,0)/6/24,G607+ROUNDUP(VLOOKUP(D608,Feuil2!$B$2:$C$205,2,FALSE)*6,0)/6/24+$I$2),G607+(11/12/24)),"")</f>
        <v>43545.055555555555</v>
      </c>
      <c r="H608" s="172" t="s">
        <v>175</v>
      </c>
      <c r="I608" s="28"/>
      <c r="J608" s="326">
        <v>43554</v>
      </c>
      <c r="L608" s="16" t="s">
        <v>52</v>
      </c>
    </row>
    <row r="609" spans="1:12" s="16" customFormat="1" x14ac:dyDescent="0.2">
      <c r="A609" s="15"/>
      <c r="B609" s="227"/>
      <c r="C609" s="124"/>
      <c r="D609" s="228" t="s">
        <v>7</v>
      </c>
      <c r="E609" s="124"/>
      <c r="F609" s="126"/>
      <c r="G609" s="18">
        <f>IFERROR(IF(ISERROR(SEARCH("dfgg",$B608)),IF(H609="",G608+ROUNDUP(VLOOKUP(D609,Feuil2!$B$2:$C$205,2,FALSE)*6,0)/6/24,G608+ROUNDUP(VLOOKUP(D609,Feuil2!$B$2:$C$205,2,FALSE)*6,0)/6/24+$I$2),G608+(11/12/24)),"")</f>
        <v>43545.111111111109</v>
      </c>
      <c r="H609" s="71"/>
      <c r="I609" s="72"/>
      <c r="J609" s="326"/>
    </row>
    <row r="610" spans="1:12" s="16" customFormat="1" x14ac:dyDescent="0.2">
      <c r="A610" s="15"/>
      <c r="B610" s="94" t="s">
        <v>55</v>
      </c>
      <c r="C610" s="95">
        <v>2932610</v>
      </c>
      <c r="D610" s="96">
        <v>22000473</v>
      </c>
      <c r="E610" s="96">
        <v>1600</v>
      </c>
      <c r="F610" s="97"/>
      <c r="G610" s="18">
        <f>IFERROR(IF(ISERROR(SEARCH("dfgg",$B609)),IF(H610="",G609+ROUNDUP(VLOOKUP(D610,Feuil2!$B$2:$C$205,2,FALSE)*6,0)/6/24,G609+ROUNDUP(VLOOKUP(D610,Feuil2!$B$2:$C$205,2,FALSE)*6,0)/6/24+$I$2),G609+(11/12/24)),"")</f>
        <v>43545.215277777774</v>
      </c>
      <c r="H610" s="172"/>
      <c r="I610" s="28"/>
      <c r="J610" s="407">
        <v>43549</v>
      </c>
      <c r="L610" s="16" t="s">
        <v>51</v>
      </c>
    </row>
    <row r="611" spans="1:12" s="16" customFormat="1" ht="35.25" customHeight="1" x14ac:dyDescent="0.2">
      <c r="A611" s="15"/>
      <c r="B611" s="129"/>
      <c r="C611" s="156"/>
      <c r="D611" s="195" t="s">
        <v>28</v>
      </c>
      <c r="E611" s="151"/>
      <c r="F611" s="155"/>
      <c r="G611" s="18">
        <v>43545.229166666664</v>
      </c>
      <c r="H611" s="19"/>
      <c r="I611" s="26">
        <f>IFERROR(E611*VLOOKUP(D611,#REF!,5,FALSE),0)</f>
        <v>0</v>
      </c>
      <c r="J611" s="326"/>
    </row>
    <row r="612" spans="1:12" s="16" customFormat="1" x14ac:dyDescent="0.2">
      <c r="A612" s="15"/>
      <c r="B612" s="123"/>
      <c r="C612" s="124"/>
      <c r="D612" s="125" t="s">
        <v>7</v>
      </c>
      <c r="E612" s="124"/>
      <c r="F612" s="126"/>
      <c r="G612" s="18">
        <f>IFERROR(IF(ISERROR(SEARCH("dfgg",$B611)),IF(H612="",G611+ROUNDUP(VLOOKUP(D612,Feuil2!$B$2:$C$205,2,FALSE)*6,0)/6/24,G611+ROUNDUP(VLOOKUP(D612,Feuil2!$B$2:$C$205,2,FALSE)*6,0)/6/24+$I$2),G611+(11/12/24)),"")</f>
        <v>43545.284722222219</v>
      </c>
      <c r="H612" s="19"/>
      <c r="I612" s="26"/>
      <c r="J612" s="326"/>
    </row>
    <row r="613" spans="1:12" s="16" customFormat="1" x14ac:dyDescent="0.2">
      <c r="A613" s="15"/>
      <c r="B613" s="94" t="s">
        <v>76</v>
      </c>
      <c r="C613" s="95">
        <v>2752067</v>
      </c>
      <c r="D613" s="96">
        <v>22000478</v>
      </c>
      <c r="E613" s="96">
        <v>1000</v>
      </c>
      <c r="F613" s="97"/>
      <c r="G613" s="18">
        <v>43545.395833333336</v>
      </c>
      <c r="H613" s="226" t="s">
        <v>213</v>
      </c>
      <c r="I613" s="28"/>
      <c r="J613" s="326">
        <v>43545.3125</v>
      </c>
      <c r="L613" s="16" t="s">
        <v>51</v>
      </c>
    </row>
    <row r="614" spans="1:12" s="16" customFormat="1" x14ac:dyDescent="0.2">
      <c r="A614" s="15"/>
      <c r="B614" s="94" t="s">
        <v>76</v>
      </c>
      <c r="C614" s="95">
        <v>2752068</v>
      </c>
      <c r="D614" s="96">
        <v>22000478</v>
      </c>
      <c r="E614" s="96">
        <v>1000</v>
      </c>
      <c r="F614" s="97"/>
      <c r="G614" s="18">
        <f>IFERROR(IF(ISERROR(SEARCH("dfgg",$B613)),IF(H614="",G613+ROUNDUP(VLOOKUP(D614,Feuil2!$B$2:$C$205,2,FALSE)*6,0)/6/24,G613+ROUNDUP(VLOOKUP(D614,Feuil2!$B$2:$C$205,2,FALSE)*6,0)/6/24+$I$2),G613+(11/12/24)),"")</f>
        <v>43545.479166666672</v>
      </c>
      <c r="H614" s="172"/>
      <c r="I614" s="28"/>
      <c r="J614" s="326"/>
    </row>
    <row r="615" spans="1:12" s="16" customFormat="1" x14ac:dyDescent="0.2">
      <c r="A615" s="15"/>
      <c r="B615" s="94" t="s">
        <v>76</v>
      </c>
      <c r="C615" s="95">
        <v>2752072</v>
      </c>
      <c r="D615" s="96">
        <v>22000478</v>
      </c>
      <c r="E615" s="96">
        <v>1000</v>
      </c>
      <c r="F615" s="97"/>
      <c r="G615" s="18">
        <f>IFERROR(IF(ISERROR(SEARCH("dfgg",$B614)),IF(H615="",G614+ROUNDUP(VLOOKUP(D615,Feuil2!$B$2:$C$205,2,FALSE)*6,0)/6/24,G614+ROUNDUP(VLOOKUP(D615,Feuil2!$B$2:$C$205,2,FALSE)*6,0)/6/24+$I$2),G614+(11/12/24)),"")</f>
        <v>43545.562500000007</v>
      </c>
      <c r="H615" s="172"/>
      <c r="I615" s="28"/>
      <c r="J615" s="326"/>
    </row>
    <row r="616" spans="1:12" s="16" customFormat="1" x14ac:dyDescent="0.2">
      <c r="A616" s="15"/>
      <c r="B616" s="94" t="s">
        <v>76</v>
      </c>
      <c r="C616" s="95">
        <v>2752073</v>
      </c>
      <c r="D616" s="96">
        <v>22000478</v>
      </c>
      <c r="E616" s="96">
        <v>1000</v>
      </c>
      <c r="F616" s="97"/>
      <c r="G616" s="18">
        <f>IFERROR(IF(ISERROR(SEARCH("dfgg",$B615)),IF(H616="",G615+ROUNDUP(VLOOKUP(D616,Feuil2!$B$2:$C$205,2,FALSE)*6,0)/6/24,G615+ROUNDUP(VLOOKUP(D616,Feuil2!$B$2:$C$205,2,FALSE)*6,0)/6/24+$I$2),G615+(11/12/24)),"")</f>
        <v>43545.645833333343</v>
      </c>
      <c r="H616" s="172"/>
      <c r="I616" s="28"/>
      <c r="J616" s="326"/>
    </row>
    <row r="617" spans="1:12" s="16" customFormat="1" x14ac:dyDescent="0.2">
      <c r="A617" s="15"/>
      <c r="B617" s="94" t="s">
        <v>76</v>
      </c>
      <c r="C617" s="95">
        <v>2752203</v>
      </c>
      <c r="D617" s="96">
        <v>22000478</v>
      </c>
      <c r="E617" s="96">
        <v>1000</v>
      </c>
      <c r="F617" s="97"/>
      <c r="G617" s="18">
        <f>IFERROR(IF(ISERROR(SEARCH("dfgg",$B616)),IF(H617="",G616+ROUNDUP(VLOOKUP(D617,Feuil2!$B$2:$C$205,2,FALSE)*6,0)/6/24,G616+ROUNDUP(VLOOKUP(D617,Feuil2!$B$2:$C$205,2,FALSE)*6,0)/6/24+$I$2),G616+(11/12/24)),"")</f>
        <v>43545.729166666679</v>
      </c>
      <c r="H617" s="172"/>
      <c r="I617" s="28"/>
      <c r="J617" s="326"/>
    </row>
    <row r="618" spans="1:12" s="16" customFormat="1" x14ac:dyDescent="0.2">
      <c r="A618" s="15"/>
      <c r="B618" s="94" t="s">
        <v>76</v>
      </c>
      <c r="C618" s="95">
        <v>2752204</v>
      </c>
      <c r="D618" s="96">
        <v>22000478</v>
      </c>
      <c r="E618" s="96">
        <v>1000</v>
      </c>
      <c r="F618" s="97"/>
      <c r="G618" s="18">
        <f>IFERROR(IF(ISERROR(SEARCH("dfgg",$B617)),IF(H618="",G617+ROUNDUP(VLOOKUP(D618,Feuil2!$B$2:$C$205,2,FALSE)*6,0)/6/24,G617+ROUNDUP(VLOOKUP(D618,Feuil2!$B$2:$C$205,2,FALSE)*6,0)/6/24+$I$2),G617+(11/12/24)),"")</f>
        <v>43545.812500000015</v>
      </c>
      <c r="H618" s="172"/>
      <c r="I618" s="28"/>
      <c r="J618" s="326"/>
    </row>
    <row r="619" spans="1:12" s="16" customFormat="1" x14ac:dyDescent="0.2">
      <c r="A619" s="15"/>
      <c r="B619" s="94" t="s">
        <v>76</v>
      </c>
      <c r="C619" s="95">
        <v>2752205</v>
      </c>
      <c r="D619" s="96">
        <v>22000478</v>
      </c>
      <c r="E619" s="96">
        <v>1000</v>
      </c>
      <c r="F619" s="97"/>
      <c r="G619" s="18">
        <f>IFERROR(IF(ISERROR(SEARCH("dfgg",$B618)),IF(H619="",G618+ROUNDUP(VLOOKUP(D619,Feuil2!$B$2:$C$205,2,FALSE)*6,0)/6/24,G618+ROUNDUP(VLOOKUP(D619,Feuil2!$B$2:$C$205,2,FALSE)*6,0)/6/24+$I$2),G618+(11/12/24)),"")</f>
        <v>43545.89583333335</v>
      </c>
      <c r="H619" s="172"/>
      <c r="I619" s="28"/>
      <c r="J619" s="326"/>
    </row>
    <row r="620" spans="1:12" s="16" customFormat="1" x14ac:dyDescent="0.2">
      <c r="A620" s="15"/>
      <c r="B620" s="94" t="s">
        <v>55</v>
      </c>
      <c r="C620" s="95">
        <v>2975542</v>
      </c>
      <c r="D620" s="96">
        <v>22000473</v>
      </c>
      <c r="E620" s="96">
        <v>1600</v>
      </c>
      <c r="F620" s="97"/>
      <c r="G620" s="18">
        <f>IFERROR(IF(ISERROR(SEARCH("dfgg",$B619)),IF(H620="",G619+ROUNDUP(VLOOKUP(D620,Feuil2!$B$2:$C$205,2,FALSE)*6,0)/6/24,G619+ROUNDUP(VLOOKUP(D620,Feuil2!$B$2:$C$205,2,FALSE)*6,0)/6/24+$I$2),G619+(11/12/24)),"")</f>
        <v>43546.000000000015</v>
      </c>
      <c r="H620" s="172"/>
      <c r="I620" s="28"/>
      <c r="J620" s="407">
        <v>43549</v>
      </c>
      <c r="L620" s="16" t="s">
        <v>51</v>
      </c>
    </row>
    <row r="621" spans="1:12" s="16" customFormat="1" x14ac:dyDescent="0.2">
      <c r="A621" s="15"/>
      <c r="B621" s="123"/>
      <c r="C621" s="124"/>
      <c r="D621" s="125" t="s">
        <v>7</v>
      </c>
      <c r="E621" s="124"/>
      <c r="F621" s="126"/>
      <c r="G621" s="18">
        <f>IFERROR(IF(ISERROR(SEARCH("dfgg",$B620)),IF(H621="",G620+ROUNDUP(VLOOKUP(D621,Feuil2!$B$2:$C$205,2,FALSE)*6,0)/6/24,G620+ROUNDUP(VLOOKUP(D621,Feuil2!$B$2:$C$205,2,FALSE)*6,0)/6/24+$I$2),G620+(11/12/24)),"")</f>
        <v>43546.055555555569</v>
      </c>
      <c r="H621" s="19"/>
      <c r="I621" s="26"/>
      <c r="J621" s="326"/>
    </row>
    <row r="622" spans="1:12" s="16" customFormat="1" ht="35.25" customHeight="1" x14ac:dyDescent="0.2">
      <c r="A622" s="15"/>
      <c r="B622" s="129"/>
      <c r="C622" s="156"/>
      <c r="D622" s="195" t="s">
        <v>29</v>
      </c>
      <c r="E622" s="151"/>
      <c r="F622" s="155"/>
      <c r="G622" s="18">
        <v>43546.104166666664</v>
      </c>
      <c r="H622" s="19"/>
      <c r="I622" s="26">
        <f>IFERROR(E622*VLOOKUP(D622,#REF!,5,FALSE),0)</f>
        <v>0</v>
      </c>
      <c r="J622" s="326"/>
    </row>
    <row r="623" spans="1:12" s="16" customFormat="1" x14ac:dyDescent="0.2">
      <c r="A623" s="15"/>
      <c r="B623" s="94" t="s">
        <v>76</v>
      </c>
      <c r="C623" s="95">
        <v>2752213</v>
      </c>
      <c r="D623" s="96">
        <v>22000478</v>
      </c>
      <c r="E623" s="96">
        <v>1000</v>
      </c>
      <c r="F623" s="97"/>
      <c r="G623" s="18">
        <f>IFERROR(IF(ISERROR(SEARCH("dfgg",$B622)),IF(H623="",G622+ROUNDUP(VLOOKUP(D623,Feuil2!$B$2:$C$205,2,FALSE)*6,0)/6/24,G622+ROUNDUP(VLOOKUP(D623,Feuil2!$B$2:$C$205,2,FALSE)*6,0)/6/24+$I$2),G622+(11/12/24)),"")</f>
        <v>43546.1875</v>
      </c>
      <c r="H623" s="172"/>
      <c r="I623" s="28"/>
      <c r="J623" s="326"/>
    </row>
    <row r="624" spans="1:12" s="16" customFormat="1" x14ac:dyDescent="0.2">
      <c r="A624" s="15"/>
      <c r="B624" s="94" t="s">
        <v>76</v>
      </c>
      <c r="C624" s="95">
        <v>2752214</v>
      </c>
      <c r="D624" s="96">
        <v>22000478</v>
      </c>
      <c r="E624" s="96">
        <v>1000</v>
      </c>
      <c r="F624" s="97"/>
      <c r="G624" s="18">
        <f>IFERROR(IF(ISERROR(SEARCH("dfgg",$B623)),IF(H624="",G623+ROUNDUP(VLOOKUP(D624,Feuil2!$B$2:$C$205,2,FALSE)*6,0)/6/24,G623+ROUNDUP(VLOOKUP(D624,Feuil2!$B$2:$C$205,2,FALSE)*6,0)/6/24+$I$2),G623+(11/12/24)),"")</f>
        <v>43546.270833333336</v>
      </c>
      <c r="H624" s="172"/>
      <c r="I624" s="28"/>
      <c r="J624" s="326"/>
    </row>
    <row r="625" spans="1:14" s="16" customFormat="1" x14ac:dyDescent="0.2">
      <c r="A625" s="15"/>
      <c r="B625" s="94" t="s">
        <v>76</v>
      </c>
      <c r="C625" s="95">
        <v>2827350</v>
      </c>
      <c r="D625" s="96">
        <v>22000478</v>
      </c>
      <c r="E625" s="96">
        <v>1000</v>
      </c>
      <c r="F625" s="97"/>
      <c r="G625" s="18">
        <f>IFERROR(IF(ISERROR(SEARCH("dfgg",$B624)),IF(H625="",G624+ROUNDUP(VLOOKUP(D625,Feuil2!$B$2:$C$205,2,FALSE)*6,0)/6/24,G624+ROUNDUP(VLOOKUP(D625,Feuil2!$B$2:$C$205,2,FALSE)*6,0)/6/24+$I$2),G624+(11/12/24)),"")</f>
        <v>43546.354166666672</v>
      </c>
      <c r="H625" s="172"/>
      <c r="I625" s="28"/>
      <c r="J625" s="326"/>
    </row>
    <row r="626" spans="1:14" s="16" customFormat="1" x14ac:dyDescent="0.2">
      <c r="A626" s="15"/>
      <c r="B626" s="94" t="s">
        <v>76</v>
      </c>
      <c r="C626" s="95">
        <v>2827351</v>
      </c>
      <c r="D626" s="96">
        <v>22000478</v>
      </c>
      <c r="E626" s="96">
        <v>1000</v>
      </c>
      <c r="F626" s="97"/>
      <c r="G626" s="18">
        <f>IFERROR(IF(ISERROR(SEARCH("dfgg",$B625)),IF(H626="",G625+ROUNDUP(VLOOKUP(D626,Feuil2!$B$2:$C$205,2,FALSE)*6,0)/6/24,G625+ROUNDUP(VLOOKUP(D626,Feuil2!$B$2:$C$205,2,FALSE)*6,0)/6/24+$I$2),G625+(11/12/24)),"")</f>
        <v>43546.437500000007</v>
      </c>
      <c r="H626" s="172"/>
      <c r="I626" s="28"/>
      <c r="J626" s="326"/>
    </row>
    <row r="627" spans="1:14" s="16" customFormat="1" x14ac:dyDescent="0.2">
      <c r="A627" s="15"/>
      <c r="B627" s="94" t="s">
        <v>76</v>
      </c>
      <c r="C627" s="95">
        <v>2827357</v>
      </c>
      <c r="D627" s="96">
        <v>22000478</v>
      </c>
      <c r="E627" s="96">
        <v>1000</v>
      </c>
      <c r="F627" s="97"/>
      <c r="G627" s="18">
        <f>IFERROR(IF(ISERROR(SEARCH("dfgg",$B626)),IF(H627="",G626+ROUNDUP(VLOOKUP(D627,Feuil2!$B$2:$C$205,2,FALSE)*6,0)/6/24,G626+ROUNDUP(VLOOKUP(D627,Feuil2!$B$2:$C$205,2,FALSE)*6,0)/6/24+$I$2),G626+(11/12/24)),"")</f>
        <v>43546.520833333343</v>
      </c>
      <c r="H627" s="172"/>
      <c r="I627" s="28"/>
      <c r="J627" s="326"/>
    </row>
    <row r="628" spans="1:14" s="16" customFormat="1" x14ac:dyDescent="0.2">
      <c r="A628" s="15"/>
      <c r="B628" s="94" t="s">
        <v>76</v>
      </c>
      <c r="C628" s="95">
        <v>2827358</v>
      </c>
      <c r="D628" s="96">
        <v>22000478</v>
      </c>
      <c r="E628" s="96">
        <v>1000</v>
      </c>
      <c r="F628" s="97"/>
      <c r="G628" s="18">
        <f>IFERROR(IF(ISERROR(SEARCH("dfgg",$B627)),IF(H628="",G627+ROUNDUP(VLOOKUP(D628,Feuil2!$B$2:$C$205,2,FALSE)*6,0)/6/24,G627+ROUNDUP(VLOOKUP(D628,Feuil2!$B$2:$C$205,2,FALSE)*6,0)/6/24+$I$2),G627+(11/12/24)),"")</f>
        <v>43546.604166666679</v>
      </c>
      <c r="H628" s="172"/>
      <c r="I628" s="28"/>
      <c r="J628" s="326"/>
    </row>
    <row r="629" spans="1:14" s="16" customFormat="1" x14ac:dyDescent="0.2">
      <c r="A629" s="15"/>
      <c r="B629" s="94" t="s">
        <v>76</v>
      </c>
      <c r="C629" s="95">
        <v>2827359</v>
      </c>
      <c r="D629" s="96">
        <v>22000478</v>
      </c>
      <c r="E629" s="96">
        <v>1000</v>
      </c>
      <c r="F629" s="97"/>
      <c r="G629" s="18">
        <f>IFERROR(IF(ISERROR(SEARCH("dfgg",$B628)),IF(H629="",G628+ROUNDUP(VLOOKUP(D629,Feuil2!$B$2:$C$205,2,FALSE)*6,0)/6/24,G628+ROUNDUP(VLOOKUP(D629,Feuil2!$B$2:$C$205,2,FALSE)*6,0)/6/24+$I$2),G628+(11/12/24)),"")</f>
        <v>43546.687500000015</v>
      </c>
      <c r="H629" s="172"/>
      <c r="I629" s="28"/>
      <c r="J629" s="326"/>
    </row>
    <row r="630" spans="1:14" s="16" customFormat="1" x14ac:dyDescent="0.2">
      <c r="A630" s="15"/>
      <c r="B630" s="94" t="s">
        <v>76</v>
      </c>
      <c r="C630" s="95">
        <v>2913331</v>
      </c>
      <c r="D630" s="96">
        <v>22000478</v>
      </c>
      <c r="E630" s="96">
        <v>1000</v>
      </c>
      <c r="F630" s="97"/>
      <c r="G630" s="18">
        <f>IFERROR(IF(ISERROR(SEARCH("dfgg",$B629)),IF(H630="",G629+ROUNDUP(VLOOKUP(D630,Feuil2!$B$2:$C$205,2,FALSE)*6,0)/6/24,G629+ROUNDUP(VLOOKUP(D630,Feuil2!$B$2:$C$205,2,FALSE)*6,0)/6/24+$I$2),G629+(11/12/24)),"")</f>
        <v>43546.77083333335</v>
      </c>
      <c r="H630" s="253" t="s">
        <v>216</v>
      </c>
      <c r="I630" s="28"/>
      <c r="J630" s="326"/>
    </row>
    <row r="631" spans="1:14" s="16" customFormat="1" x14ac:dyDescent="0.2">
      <c r="A631" s="15"/>
      <c r="B631" s="94" t="s">
        <v>76</v>
      </c>
      <c r="C631" s="95">
        <v>2913332</v>
      </c>
      <c r="D631" s="96">
        <v>22000478</v>
      </c>
      <c r="E631" s="96">
        <v>1000</v>
      </c>
      <c r="F631" s="97"/>
      <c r="G631" s="18">
        <f>IFERROR(IF(ISERROR(SEARCH("dfgg",$B630)),IF(H631="",G630+ROUNDUP(VLOOKUP(D631,Feuil2!$B$2:$C$205,2,FALSE)*6,0)/6/24,G630+ROUNDUP(VLOOKUP(D631,Feuil2!$B$2:$C$205,2,FALSE)*6,0)/6/24+$I$2),G630+(11/12/24)),"")</f>
        <v>43546.854166666686</v>
      </c>
      <c r="H631" s="253" t="s">
        <v>216</v>
      </c>
      <c r="I631" s="28"/>
      <c r="J631" s="326"/>
    </row>
    <row r="632" spans="1:14" s="16" customFormat="1" x14ac:dyDescent="0.2">
      <c r="A632" s="15"/>
      <c r="B632" s="123"/>
      <c r="C632" s="124"/>
      <c r="D632" s="125" t="s">
        <v>7</v>
      </c>
      <c r="E632" s="124"/>
      <c r="F632" s="126"/>
      <c r="G632" s="18">
        <f>IFERROR(IF(ISERROR(SEARCH("dfgg",$B631)),IF(H632="",G631+ROUNDUP(VLOOKUP(D632,Feuil2!$B$2:$C$205,2,FALSE)*6,0)/6/24,G631+ROUNDUP(VLOOKUP(D632,Feuil2!$B$2:$C$205,2,FALSE)*6,0)/6/24+$I$2),G631+(11/12/24)),"")</f>
        <v>43546.909722222241</v>
      </c>
      <c r="H632" s="19"/>
      <c r="I632" s="26"/>
      <c r="J632" s="326"/>
    </row>
    <row r="633" spans="1:14" s="16" customFormat="1" ht="31.5" customHeight="1" x14ac:dyDescent="0.2">
      <c r="A633" s="127"/>
      <c r="B633" s="196"/>
      <c r="C633" s="158" t="s">
        <v>61</v>
      </c>
      <c r="D633" s="197"/>
      <c r="E633" s="197"/>
      <c r="F633" s="198"/>
      <c r="G633" s="18">
        <v>43547.208333333336</v>
      </c>
      <c r="H633" s="19"/>
      <c r="I633" s="26"/>
      <c r="J633" s="400" t="str">
        <f>IF(ISNA(VLOOKUP(C633,[1]Sheet1!$B:$AS,43,FALSE)),"",VLOOKUP(C633,[1]Sheet1!$B:$AS,43,FALSE))</f>
        <v/>
      </c>
      <c r="K633" s="16" t="str">
        <f t="shared" ref="K633" si="45">IF(J633&lt;&gt;"",TEXT(J633,"jjjj"),"")</f>
        <v/>
      </c>
      <c r="L633" s="16" t="str">
        <f>IF(ISNA(VLOOKUP(C633,[1]Sheet1!$B:$AS,44,FALSE)),"",VLOOKUP(C633,[1]Sheet1!$B:$AS,44,FALSE))</f>
        <v/>
      </c>
      <c r="N633" s="16" t="s">
        <v>68</v>
      </c>
    </row>
    <row r="634" spans="1:14" x14ac:dyDescent="0.2">
      <c r="A634" s="3"/>
      <c r="D634" s="5"/>
    </row>
    <row r="635" spans="1:14" s="16" customFormat="1" ht="31.5" x14ac:dyDescent="0.2">
      <c r="A635" s="225"/>
      <c r="B635" s="150"/>
      <c r="C635" s="154" t="s">
        <v>208</v>
      </c>
      <c r="D635" s="151"/>
      <c r="E635" s="151"/>
      <c r="F635" s="150"/>
      <c r="G635" s="150"/>
      <c r="H635" s="152"/>
      <c r="I635" s="153"/>
      <c r="J635" s="406" t="s">
        <v>34</v>
      </c>
      <c r="K635" s="201"/>
      <c r="L635" s="202" t="s">
        <v>48</v>
      </c>
    </row>
    <row r="636" spans="1:14" x14ac:dyDescent="0.2">
      <c r="A636" s="79"/>
      <c r="B636" s="229"/>
      <c r="C636" s="156"/>
      <c r="D636" s="195" t="s">
        <v>72</v>
      </c>
      <c r="E636" s="151"/>
      <c r="F636" s="155"/>
      <c r="G636" s="80">
        <v>43548.875</v>
      </c>
      <c r="H636" s="81"/>
      <c r="I636" s="230">
        <f>IFERROR(E636*VLOOKUP(D636,#REF!,5,FALSE),0)</f>
        <v>0</v>
      </c>
    </row>
    <row r="637" spans="1:14" x14ac:dyDescent="0.2">
      <c r="A637" s="15"/>
      <c r="B637" s="229"/>
      <c r="C637" s="156"/>
      <c r="D637" s="195" t="s">
        <v>25</v>
      </c>
      <c r="E637" s="151"/>
      <c r="F637" s="155"/>
      <c r="G637" s="232">
        <v>43549.020833333336</v>
      </c>
      <c r="H637" s="19"/>
      <c r="I637" s="233">
        <f>IFERROR(E637*VLOOKUP(D637,#REF!,5,FALSE),0)</f>
        <v>0</v>
      </c>
    </row>
    <row r="638" spans="1:14" s="16" customFormat="1" x14ac:dyDescent="0.2">
      <c r="A638" s="15"/>
      <c r="B638" s="94" t="s">
        <v>203</v>
      </c>
      <c r="C638" s="95">
        <v>3069198</v>
      </c>
      <c r="D638" s="96">
        <v>22000648</v>
      </c>
      <c r="E638" s="96">
        <v>1600</v>
      </c>
      <c r="F638" s="97"/>
      <c r="G638" s="232">
        <f>IFERROR(IF(ISERROR(SEARCH("dfgg",$B637)),IF(H638="",G637+ROUNDUP(VLOOKUP(D638,Feuil2!$B$2:$C$205,2,FALSE)*6,0)/6/24,G637+ROUNDUP(VLOOKUP(D638,Feuil2!$B$2:$C$205,2,FALSE)*6,0)/6/24+$I$2),G637+(11/12/24)),"")</f>
        <v>43549.125</v>
      </c>
      <c r="H638" s="172"/>
      <c r="I638" s="28"/>
      <c r="J638" s="326"/>
    </row>
    <row r="639" spans="1:14" s="16" customFormat="1" x14ac:dyDescent="0.2">
      <c r="A639" s="15"/>
      <c r="B639" s="238"/>
      <c r="C639" s="239"/>
      <c r="D639" s="125" t="s">
        <v>7</v>
      </c>
      <c r="E639" s="124"/>
      <c r="F639" s="240"/>
      <c r="G639" s="232">
        <f>IFERROR(IF(ISERROR(SEARCH("dfgg",$B638)),IF(H639="",G638+ROUNDUP(VLOOKUP(D639,Feuil2!$B$2:$C$205,2,FALSE)*6,0)/6/24,G638+ROUNDUP(VLOOKUP(D639,Feuil2!$B$2:$C$205,2,FALSE)*6,0)/6/24+$I$2),G638+(11/12/24)),"")</f>
        <v>43549.180555555555</v>
      </c>
      <c r="H639" s="71"/>
      <c r="I639" s="241"/>
      <c r="J639" s="326"/>
      <c r="K639" s="89"/>
    </row>
    <row r="640" spans="1:14" x14ac:dyDescent="0.2">
      <c r="A640" s="15"/>
      <c r="B640" s="234" t="s">
        <v>76</v>
      </c>
      <c r="C640" s="224">
        <v>2715679</v>
      </c>
      <c r="D640" s="96">
        <v>22000478</v>
      </c>
      <c r="E640" s="96">
        <v>1000</v>
      </c>
      <c r="F640" s="235"/>
      <c r="G640" s="232">
        <f>IFERROR(IF(ISERROR(SEARCH("dfgg",$B639)),IF(H640="",G639+ROUNDUP(VLOOKUP(D640,Feuil2!$B$2:$C$205,2,FALSE)*6,0)/6/24,G639+ROUNDUP(VLOOKUP(D640,Feuil2!$B$2:$C$205,2,FALSE)*6,0)/6/24+$I$2),G639+(11/12/24)),"")</f>
        <v>43549.263888888891</v>
      </c>
      <c r="H640" s="251" t="s">
        <v>214</v>
      </c>
      <c r="I640" s="237"/>
      <c r="K640" s="231"/>
    </row>
    <row r="641" spans="1:12" x14ac:dyDescent="0.2">
      <c r="A641" s="15"/>
      <c r="B641" s="234" t="s">
        <v>76</v>
      </c>
      <c r="C641" s="224">
        <v>2715680</v>
      </c>
      <c r="D641" s="96">
        <v>22000478</v>
      </c>
      <c r="E641" s="96">
        <v>1000</v>
      </c>
      <c r="F641" s="235"/>
      <c r="G641" s="232">
        <f>IFERROR(IF(ISERROR(SEARCH("dfgg",$B640)),IF(H641="",G640+ROUNDUP(VLOOKUP(D641,Feuil2!$B$2:$C$205,2,FALSE)*6,0)/6/24,G640+ROUNDUP(VLOOKUP(D641,Feuil2!$B$2:$C$205,2,FALSE)*6,0)/6/24+$I$2),G640+(11/12/24)),"")</f>
        <v>43549.347222222226</v>
      </c>
      <c r="H641" s="236" t="s">
        <v>67</v>
      </c>
      <c r="I641" s="237"/>
      <c r="K641" s="231"/>
    </row>
    <row r="642" spans="1:12" x14ac:dyDescent="0.2">
      <c r="A642" s="15"/>
      <c r="B642" s="234" t="s">
        <v>76</v>
      </c>
      <c r="C642" s="224">
        <v>2715681</v>
      </c>
      <c r="D642" s="96">
        <v>22000478</v>
      </c>
      <c r="E642" s="96">
        <v>1000</v>
      </c>
      <c r="F642" s="235"/>
      <c r="G642" s="232">
        <f>IFERROR(IF(ISERROR(SEARCH("dfgg",$B641)),IF(H642="",G641+ROUNDUP(VLOOKUP(D642,Feuil2!$B$2:$C$205,2,FALSE)*6,0)/6/24,G641+ROUNDUP(VLOOKUP(D642,Feuil2!$B$2:$C$205,2,FALSE)*6,0)/6/24+$I$2),G641+(11/12/24)),"")</f>
        <v>43549.430555555562</v>
      </c>
      <c r="H642" s="236" t="s">
        <v>67</v>
      </c>
      <c r="I642" s="237"/>
      <c r="K642" s="231"/>
    </row>
    <row r="643" spans="1:12" x14ac:dyDescent="0.2">
      <c r="A643" s="15"/>
      <c r="B643" s="234" t="s">
        <v>76</v>
      </c>
      <c r="C643" s="224">
        <v>2715682</v>
      </c>
      <c r="D643" s="96">
        <v>22000478</v>
      </c>
      <c r="E643" s="96">
        <v>1000</v>
      </c>
      <c r="F643" s="235"/>
      <c r="G643" s="232">
        <f>IFERROR(IF(ISERROR(SEARCH("dfgg",$B642)),IF(H643="",G642+ROUNDUP(VLOOKUP(D643,Feuil2!$B$2:$C$205,2,FALSE)*6,0)/6/24,G642+ROUNDUP(VLOOKUP(D643,Feuil2!$B$2:$C$205,2,FALSE)*6,0)/6/24+$I$2),G642+(11/12/24)),"")</f>
        <v>43549.513888888898</v>
      </c>
      <c r="H643" s="236" t="s">
        <v>67</v>
      </c>
      <c r="I643" s="237"/>
      <c r="K643" s="231"/>
    </row>
    <row r="644" spans="1:12" x14ac:dyDescent="0.2">
      <c r="A644" s="15"/>
      <c r="B644" s="234" t="s">
        <v>76</v>
      </c>
      <c r="C644" s="224">
        <v>2715683</v>
      </c>
      <c r="D644" s="96">
        <v>22000478</v>
      </c>
      <c r="E644" s="96">
        <v>1000</v>
      </c>
      <c r="F644" s="235"/>
      <c r="G644" s="232">
        <f>IFERROR(IF(ISERROR(SEARCH("dfgg",$B643)),IF(H644="",G643+ROUNDUP(VLOOKUP(D644,Feuil2!$B$2:$C$205,2,FALSE)*6,0)/6/24,G643+ROUNDUP(VLOOKUP(D644,Feuil2!$B$2:$C$205,2,FALSE)*6,0)/6/24+$I$2),G643+(11/12/24)),"")</f>
        <v>43549.597222222234</v>
      </c>
      <c r="H644" s="236" t="s">
        <v>67</v>
      </c>
      <c r="I644" s="237"/>
      <c r="K644" s="231"/>
    </row>
    <row r="645" spans="1:12" x14ac:dyDescent="0.2">
      <c r="A645" s="15"/>
      <c r="B645" s="234" t="s">
        <v>76</v>
      </c>
      <c r="C645" s="224">
        <v>2715684</v>
      </c>
      <c r="D645" s="96">
        <v>22000478</v>
      </c>
      <c r="E645" s="96">
        <v>1000</v>
      </c>
      <c r="F645" s="235"/>
      <c r="G645" s="232">
        <f>IFERROR(IF(ISERROR(SEARCH("dfgg",$B644)),IF(H645="",G644+ROUNDUP(VLOOKUP(D645,Feuil2!$B$2:$C$205,2,FALSE)*6,0)/6/24,G644+ROUNDUP(VLOOKUP(D645,Feuil2!$B$2:$C$205,2,FALSE)*6,0)/6/24+$I$2),G644+(11/12/24)),"")</f>
        <v>43549.680555555569</v>
      </c>
      <c r="H645" s="236" t="s">
        <v>67</v>
      </c>
      <c r="I645" s="237"/>
      <c r="K645" s="231"/>
    </row>
    <row r="646" spans="1:12" x14ac:dyDescent="0.2">
      <c r="A646" s="15"/>
      <c r="B646" s="234" t="s">
        <v>76</v>
      </c>
      <c r="C646" s="224">
        <v>2715685</v>
      </c>
      <c r="D646" s="96">
        <v>22000478</v>
      </c>
      <c r="E646" s="96">
        <v>1000</v>
      </c>
      <c r="F646" s="235"/>
      <c r="G646" s="232">
        <f>IFERROR(IF(ISERROR(SEARCH("dfgg",$B645)),IF(H646="",G645+ROUNDUP(VLOOKUP(D646,Feuil2!$B$2:$C$205,2,FALSE)*6,0)/6/24,G645+ROUNDUP(VLOOKUP(D646,Feuil2!$B$2:$C$205,2,FALSE)*6,0)/6/24+$I$2),G645+(11/12/24)),"")</f>
        <v>43549.763888888905</v>
      </c>
      <c r="H646" s="236" t="s">
        <v>67</v>
      </c>
      <c r="I646" s="237"/>
      <c r="K646" s="231"/>
    </row>
    <row r="647" spans="1:12" x14ac:dyDescent="0.2">
      <c r="A647" s="15"/>
      <c r="B647" s="234" t="s">
        <v>76</v>
      </c>
      <c r="C647" s="224">
        <v>2827338</v>
      </c>
      <c r="D647" s="96">
        <v>22000478</v>
      </c>
      <c r="E647" s="96">
        <v>1000</v>
      </c>
      <c r="F647" s="235"/>
      <c r="G647" s="232">
        <f>IFERROR(IF(ISERROR(SEARCH("dfgg",$B646)),IF(H647="",G646+ROUNDUP(VLOOKUP(D647,Feuil2!$B$2:$C$205,2,FALSE)*6,0)/6/24,G646+ROUNDUP(VLOOKUP(D647,Feuil2!$B$2:$C$205,2,FALSE)*6,0)/6/24+$I$2),G646+(11/12/24)),"")</f>
        <v>43549.847222222241</v>
      </c>
      <c r="H647" s="236" t="s">
        <v>67</v>
      </c>
      <c r="I647" s="237"/>
      <c r="K647" s="231"/>
    </row>
    <row r="648" spans="1:12" x14ac:dyDescent="0.2">
      <c r="A648" s="15"/>
      <c r="B648" s="234" t="s">
        <v>76</v>
      </c>
      <c r="C648" s="224">
        <v>2827339</v>
      </c>
      <c r="D648" s="96">
        <v>22000478</v>
      </c>
      <c r="E648" s="96">
        <v>1000</v>
      </c>
      <c r="F648" s="235"/>
      <c r="G648" s="232">
        <f>IFERROR(IF(ISERROR(SEARCH("dfgg",$B647)),IF(H648="",G647+ROUNDUP(VLOOKUP(D648,Feuil2!$B$2:$C$205,2,FALSE)*6,0)/6/24,G647+ROUNDUP(VLOOKUP(D648,Feuil2!$B$2:$C$205,2,FALSE)*6,0)/6/24+$I$2),G647+(11/12/24)),"")</f>
        <v>43549.930555555577</v>
      </c>
      <c r="H648" s="236" t="s">
        <v>67</v>
      </c>
      <c r="I648" s="237"/>
      <c r="K648" s="231"/>
    </row>
    <row r="649" spans="1:12" x14ac:dyDescent="0.2">
      <c r="A649" s="15"/>
      <c r="B649" s="258" t="s">
        <v>76</v>
      </c>
      <c r="C649" s="259">
        <v>2827340</v>
      </c>
      <c r="D649" s="260">
        <v>22000478</v>
      </c>
      <c r="E649" s="260">
        <v>1000</v>
      </c>
      <c r="F649" s="261"/>
      <c r="G649" s="232">
        <f>IFERROR(IF(ISERROR(SEARCH("dfgg",$B648)),IF(H649="",G648+ROUNDUP(VLOOKUP(D649,Feuil2!$B$2:$C$205,2,FALSE)*6,0)/6/24,G648+ROUNDUP(VLOOKUP(D649,Feuil2!$B$2:$C$205,2,FALSE)*6,0)/6/24+$I$2),G648+(11/12/24)),"")</f>
        <v>43550.013888888912</v>
      </c>
      <c r="H649" s="253"/>
      <c r="I649" s="237"/>
      <c r="K649" s="231"/>
    </row>
    <row r="650" spans="1:12" s="16" customFormat="1" x14ac:dyDescent="0.2">
      <c r="A650" s="15"/>
      <c r="B650" s="229"/>
      <c r="C650" s="156"/>
      <c r="D650" s="195" t="s">
        <v>26</v>
      </c>
      <c r="E650" s="151"/>
      <c r="F650" s="155"/>
      <c r="G650" s="232">
        <f>IFERROR(IF(ISERROR(SEARCH("dfgg",$B649)),IF(H650="",G649+ROUNDUP(VLOOKUP(D650,Feuil2!$B$2:$C$205,2,FALSE)*6,0)/6/24,G649+ROUNDUP(VLOOKUP(D650,Feuil2!$B$2:$C$205,2,FALSE)*6,0)/6/24+$I$2),G649+(11/12/24)),"")</f>
        <v>43550.013888888912</v>
      </c>
      <c r="H650" s="19"/>
      <c r="I650" s="233">
        <f>IFERROR(E650*VLOOKUP(D650,#REF!,5,FALSE),0)</f>
        <v>0</v>
      </c>
      <c r="J650" s="326"/>
    </row>
    <row r="651" spans="1:12" s="16" customFormat="1" x14ac:dyDescent="0.2">
      <c r="A651" s="15"/>
      <c r="B651" s="255" t="s">
        <v>76</v>
      </c>
      <c r="C651" s="256">
        <v>3082714</v>
      </c>
      <c r="D651" s="257">
        <v>22000478</v>
      </c>
      <c r="E651" s="257">
        <v>500</v>
      </c>
      <c r="F651" s="254"/>
      <c r="G651" s="232">
        <f>IFERROR(IF(ISERROR(SEARCH("dfgg",$B650)),IF(H651="",G650+ROUNDUP(VLOOKUP(D651,Feuil2!$B$2:$C$205,2,FALSE)*6,0)/6/24,G650+ROUNDUP(VLOOKUP(D651,Feuil2!$B$2:$C$205,2,FALSE)*6,0)/6/24+$I$2),G650+(11/12/24)),"")</f>
        <v>43550.097222222248</v>
      </c>
      <c r="H651" s="262" t="s">
        <v>67</v>
      </c>
      <c r="I651" s="233"/>
      <c r="J651" s="326"/>
    </row>
    <row r="652" spans="1:12" s="16" customFormat="1" x14ac:dyDescent="0.2">
      <c r="A652" s="15"/>
      <c r="B652" s="238"/>
      <c r="C652" s="239"/>
      <c r="D652" s="125" t="s">
        <v>7</v>
      </c>
      <c r="E652" s="124"/>
      <c r="F652" s="240"/>
      <c r="G652" s="232">
        <f>IFERROR(IF(ISERROR(SEARCH("dfgg",$B651)),IF(H652="",G651+ROUNDUP(VLOOKUP(D652,Feuil2!$B$2:$C$205,2,FALSE)*6,0)/6/24,G651+ROUNDUP(VLOOKUP(D652,Feuil2!$B$2:$C$205,2,FALSE)*6,0)/6/24+$I$2),G651+(11/12/24)),"")</f>
        <v>43550.152777777803</v>
      </c>
      <c r="H652" s="71"/>
      <c r="I652" s="241"/>
      <c r="J652" s="326"/>
      <c r="K652" s="89"/>
    </row>
    <row r="653" spans="1:12" s="16" customFormat="1" x14ac:dyDescent="0.2">
      <c r="A653" s="15"/>
      <c r="B653" s="234" t="s">
        <v>170</v>
      </c>
      <c r="C653" s="224">
        <v>2998751</v>
      </c>
      <c r="D653" s="96">
        <v>22000472</v>
      </c>
      <c r="E653" s="96">
        <v>1600</v>
      </c>
      <c r="F653" s="235"/>
      <c r="G653" s="232">
        <f>IFERROR(IF(ISERROR(SEARCH("dfgg",$B652)),IF(H653="",G652+ROUNDUP(VLOOKUP(D653,Feuil2!$B$2:$C$205,2,FALSE)*6,0)/6/24,G652+ROUNDUP(VLOOKUP(D653,Feuil2!$B$2:$C$205,2,FALSE)*6,0)/6/24+$I$2),G652+(11/12/24)),"")</f>
        <v>43550.319444444467</v>
      </c>
      <c r="H653" s="236" t="s">
        <v>175</v>
      </c>
      <c r="I653" s="237"/>
      <c r="J653" s="326" t="str">
        <f>IF(ISNA(VLOOKUP(C653,[4]Sheet1!$B$25:$AR$83,42,FALSE)),"",VLOOKUP(C653,[4]Sheet1!$B$25:$AR$83,42,FALSE))</f>
        <v/>
      </c>
      <c r="K653" s="231"/>
      <c r="L653" s="16" t="str">
        <f>IF(ISNA(VLOOKUP(C653,[4]Sheet1!$B$25:$AR$83,43,FALSE)),"",VLOOKUP(C653,[4]Sheet1!$B$25:$AR$83,43,FALSE))</f>
        <v/>
      </c>
    </row>
    <row r="654" spans="1:12" s="16" customFormat="1" x14ac:dyDescent="0.2">
      <c r="A654" s="15"/>
      <c r="B654" s="119"/>
      <c r="C654" s="120"/>
      <c r="D654" s="121" t="s">
        <v>141</v>
      </c>
      <c r="E654" s="120"/>
      <c r="F654" s="122"/>
      <c r="G654" s="232">
        <f>IFERROR(IF(ISERROR(SEARCH("dfgg",$B653)),IF(H654="",G653+ROUNDUP(VLOOKUP(D654,Feuil2!$B$2:$C$205,2,FALSE)*6,0)/6/24,G653+ROUNDUP(VLOOKUP(D654,Feuil2!$B$2:$C$205,2,FALSE)*6,0)/6/24+$I$2),G653+(11/12/24)),"")</f>
        <v>43550.333333333358</v>
      </c>
      <c r="H654" s="172"/>
      <c r="I654" s="28"/>
      <c r="J654" s="326"/>
      <c r="K654" s="89"/>
    </row>
    <row r="655" spans="1:12" s="16" customFormat="1" x14ac:dyDescent="0.2">
      <c r="A655" s="15"/>
      <c r="B655" s="94" t="s">
        <v>45</v>
      </c>
      <c r="C655" s="95">
        <v>2792730</v>
      </c>
      <c r="D655" s="96">
        <v>22000576</v>
      </c>
      <c r="E655" s="96">
        <v>1600</v>
      </c>
      <c r="F655" s="97"/>
      <c r="G655" s="232">
        <f>IFERROR(IF(ISERROR(SEARCH("dfgg",$B654)),IF(H655="",G654+ROUNDUP(VLOOKUP(D655,Feuil2!$B$2:$C$205,2,FALSE)*6,0)/6/24,G654+ROUNDUP(VLOOKUP(D655,Feuil2!$B$2:$C$205,2,FALSE)*6,0)/6/24+$I$2),G654+(11/12/24)),"")</f>
        <v>43550.437500000022</v>
      </c>
      <c r="H655" s="172"/>
      <c r="I655" s="28"/>
      <c r="J655" s="326">
        <v>43552</v>
      </c>
      <c r="L655" s="16" t="s">
        <v>51</v>
      </c>
    </row>
    <row r="656" spans="1:12" s="16" customFormat="1" x14ac:dyDescent="0.2">
      <c r="A656" s="15"/>
      <c r="B656" s="94" t="s">
        <v>45</v>
      </c>
      <c r="C656" s="95">
        <v>2975586</v>
      </c>
      <c r="D656" s="96">
        <v>22000576</v>
      </c>
      <c r="E656" s="96">
        <v>1600</v>
      </c>
      <c r="F656" s="97"/>
      <c r="G656" s="252">
        <f>IFERROR(IF(ISERROR(SEARCH("dfgg",$B655)),IF(H656="",G655+ROUNDUP(VLOOKUP(D656,Feuil2!$B$2:$C$205,2,FALSE)*6,0)/6/24,G655+ROUNDUP(VLOOKUP(D656,Feuil2!$B$2:$C$205,2,FALSE)*6,0)/6/24+$I$2),G655+(11/12/24)),"")</f>
        <v>43550.541666666686</v>
      </c>
      <c r="H656" s="172"/>
      <c r="I656" s="28"/>
      <c r="J656" s="326">
        <v>43552</v>
      </c>
      <c r="L656" s="16" t="s">
        <v>51</v>
      </c>
    </row>
    <row r="657" spans="1:12" s="16" customFormat="1" x14ac:dyDescent="0.2">
      <c r="A657" s="15"/>
      <c r="B657" s="94" t="s">
        <v>45</v>
      </c>
      <c r="C657" s="95">
        <v>2752106</v>
      </c>
      <c r="D657" s="96">
        <v>22000576</v>
      </c>
      <c r="E657" s="96">
        <v>1600</v>
      </c>
      <c r="F657" s="97"/>
      <c r="G657" s="252">
        <f>IFERROR(IF(ISERROR(SEARCH("dfgg",$B656)),IF(H657="",G656+ROUNDUP(VLOOKUP(D657,Feuil2!$B$2:$C$205,2,FALSE)*6,0)/6/24,G656+ROUNDUP(VLOOKUP(D657,Feuil2!$B$2:$C$205,2,FALSE)*6,0)/6/24+$I$2),G656+(11/12/24)),"")</f>
        <v>43550.64583333335</v>
      </c>
      <c r="H657" s="172" t="s">
        <v>71</v>
      </c>
      <c r="I657" s="28"/>
      <c r="J657" s="326" t="str">
        <f>IF(ISNA(VLOOKUP(C657,[4]Sheet1!$B$25:$AR$83,42,FALSE)),"",VLOOKUP(C657,[4]Sheet1!$B$25:$AR$83,42,FALSE))</f>
        <v/>
      </c>
      <c r="K657" s="231"/>
      <c r="L657" s="16" t="str">
        <f>IF(ISNA(VLOOKUP(C657,[4]Sheet1!$B$25:$AR$83,43,FALSE)),"",VLOOKUP(C657,[4]Sheet1!$B$25:$AR$83,43,FALSE))</f>
        <v/>
      </c>
    </row>
    <row r="658" spans="1:12" s="16" customFormat="1" x14ac:dyDescent="0.2">
      <c r="A658" s="15"/>
      <c r="B658" s="119"/>
      <c r="C658" s="120"/>
      <c r="D658" s="121" t="s">
        <v>141</v>
      </c>
      <c r="E658" s="120"/>
      <c r="F658" s="122"/>
      <c r="G658" s="252">
        <f>IFERROR(IF(ISERROR(SEARCH("dfgg",$B657)),IF(H658="",G657+ROUNDUP(VLOOKUP(D658,Feuil2!$B$2:$C$205,2,FALSE)*6,0)/6/24,G657+ROUNDUP(VLOOKUP(D658,Feuil2!$B$2:$C$205,2,FALSE)*6,0)/6/24+$I$2),G657+(11/12/24)),"")</f>
        <v>43550.659722222241</v>
      </c>
      <c r="H658" s="172"/>
      <c r="I658" s="28"/>
      <c r="J658" s="326"/>
      <c r="K658" s="89"/>
    </row>
    <row r="659" spans="1:12" s="16" customFormat="1" x14ac:dyDescent="0.2">
      <c r="A659" s="15"/>
      <c r="B659" s="94" t="s">
        <v>45</v>
      </c>
      <c r="C659" s="95">
        <v>2752107</v>
      </c>
      <c r="D659" s="96">
        <v>22000576</v>
      </c>
      <c r="E659" s="96">
        <v>1600</v>
      </c>
      <c r="F659" s="97"/>
      <c r="G659" s="252">
        <f>IFERROR(IF(ISERROR(SEARCH("dfgg",$B658)),IF(H659="",G658+ROUNDUP(VLOOKUP(D659,Feuil2!$B$2:$C$205,2,FALSE)*6,0)/6/24,G658+ROUNDUP(VLOOKUP(D659,Feuil2!$B$2:$C$205,2,FALSE)*6,0)/6/24+$I$2),G658+(11/12/24)),"")</f>
        <v>43550.763888888905</v>
      </c>
      <c r="H659" s="172" t="s">
        <v>71</v>
      </c>
      <c r="I659" s="28"/>
      <c r="J659" s="326" t="str">
        <f>IF(ISNA(VLOOKUP(C659,[4]Sheet1!$B$25:$AR$83,42,FALSE)),"",VLOOKUP(C659,[4]Sheet1!$B$25:$AR$83,42,FALSE))</f>
        <v/>
      </c>
      <c r="K659" s="231"/>
      <c r="L659" s="16" t="str">
        <f>IF(ISNA(VLOOKUP(C659,[4]Sheet1!$B$25:$AR$83,43,FALSE)),"",VLOOKUP(C659,[4]Sheet1!$B$25:$AR$83,43,FALSE))</f>
        <v/>
      </c>
    </row>
    <row r="660" spans="1:12" s="16" customFormat="1" x14ac:dyDescent="0.2">
      <c r="A660" s="15"/>
      <c r="B660" s="94" t="s">
        <v>45</v>
      </c>
      <c r="C660" s="95">
        <v>2699404</v>
      </c>
      <c r="D660" s="96">
        <v>22000576</v>
      </c>
      <c r="E660" s="96">
        <v>1600</v>
      </c>
      <c r="F660" s="97"/>
      <c r="G660" s="252">
        <f>IFERROR(IF(ISERROR(SEARCH("dfgg",$B659)),IF(H660="",G659+ROUNDUP(VLOOKUP(D660,Feuil2!$B$2:$C$205,2,FALSE)*6,0)/6/24,G659+ROUNDUP(VLOOKUP(D660,Feuil2!$B$2:$C$205,2,FALSE)*6,0)/6/24+$I$2),G659+(11/12/24)),"")</f>
        <v>43550.868055555569</v>
      </c>
      <c r="H660" s="172"/>
      <c r="I660" s="28"/>
      <c r="J660" s="326" t="str">
        <f>IF(ISNA(VLOOKUP(C660,[4]Sheet1!$B$25:$AR$83,42,FALSE)),"",VLOOKUP(C660,[4]Sheet1!$B$25:$AR$83,42,FALSE))</f>
        <v/>
      </c>
      <c r="K660" s="231"/>
      <c r="L660" s="16" t="str">
        <f>IF(ISNA(VLOOKUP(C660,[4]Sheet1!$B$25:$AR$83,43,FALSE)),"",VLOOKUP(C660,[4]Sheet1!$B$25:$AR$83,43,FALSE))</f>
        <v/>
      </c>
    </row>
    <row r="661" spans="1:12" s="16" customFormat="1" x14ac:dyDescent="0.2">
      <c r="A661" s="15"/>
      <c r="B661" s="119"/>
      <c r="C661" s="120"/>
      <c r="D661" s="121" t="s">
        <v>141</v>
      </c>
      <c r="E661" s="120"/>
      <c r="F661" s="122"/>
      <c r="G661" s="252">
        <f>IFERROR(IF(ISERROR(SEARCH("dfgg",$B660)),IF(H661="",G660+ROUNDUP(VLOOKUP(D661,Feuil2!$B$2:$C$205,2,FALSE)*6,0)/6/24,G660+ROUNDUP(VLOOKUP(D661,Feuil2!$B$2:$C$205,2,FALSE)*6,0)/6/24+$I$2),G660+(11/12/24)),"")</f>
        <v>43550.88194444446</v>
      </c>
      <c r="H661" s="172"/>
      <c r="I661" s="28"/>
      <c r="J661" s="326"/>
      <c r="K661" s="89"/>
    </row>
    <row r="662" spans="1:12" x14ac:dyDescent="0.2">
      <c r="A662" s="15"/>
      <c r="B662" s="234" t="s">
        <v>22</v>
      </c>
      <c r="C662" s="224">
        <v>2752004</v>
      </c>
      <c r="D662" s="96">
        <v>22000160</v>
      </c>
      <c r="E662" s="96">
        <v>1600</v>
      </c>
      <c r="F662" s="235"/>
      <c r="G662" s="232">
        <f>IFERROR(IF(ISERROR(SEARCH("dfgg",$B661)),IF(H662="",G661+ROUNDUP(VLOOKUP(D662,Feuil2!$B$2:$C$205,2,FALSE)*6,0)/6/24,G661+ROUNDUP(VLOOKUP(D662,Feuil2!$B$2:$C$205,2,FALSE)*6,0)/6/24+$I$2),G661+(11/12/24)),"")</f>
        <v>43550.986111111124</v>
      </c>
      <c r="H662" s="236" t="s">
        <v>175</v>
      </c>
      <c r="I662" s="237"/>
      <c r="J662" s="326" t="str">
        <f>IF(ISNA(VLOOKUP(C662,[4]Sheet1!$B$25:$AR$83,42,FALSE)),"",VLOOKUP(C662,[4]Sheet1!$B$25:$AR$83,42,FALSE))</f>
        <v/>
      </c>
      <c r="K662" s="231"/>
      <c r="L662" s="2" t="str">
        <f>IF(ISNA(VLOOKUP(C662,[4]Sheet1!$B$25:$AR$83,43,FALSE)),"",VLOOKUP(C662,[4]Sheet1!$B$25:$AR$83,43,FALSE))</f>
        <v/>
      </c>
    </row>
    <row r="663" spans="1:12" x14ac:dyDescent="0.2">
      <c r="A663" s="15"/>
      <c r="B663" s="234" t="s">
        <v>22</v>
      </c>
      <c r="C663" s="224">
        <v>2860919</v>
      </c>
      <c r="D663" s="96">
        <v>22000160</v>
      </c>
      <c r="E663" s="96">
        <v>1600</v>
      </c>
      <c r="F663" s="235"/>
      <c r="G663" s="252">
        <f>IFERROR(IF(ISERROR(SEARCH("dfgg",$B662)),IF(H663="",G662+ROUNDUP(VLOOKUP(D663,Feuil2!$B$2:$C$205,2,FALSE)*6,0)/6/24,G662+ROUNDUP(VLOOKUP(D663,Feuil2!$B$2:$C$205,2,FALSE)*6,0)/6/24+$I$2),G662+(11/12/24)),"")</f>
        <v>43551.090277777788</v>
      </c>
      <c r="H663" s="236" t="s">
        <v>175</v>
      </c>
      <c r="I663" s="237"/>
      <c r="J663" s="326" t="str">
        <f>IF(ISNA(VLOOKUP(C663,[4]Sheet1!$B$25:$AR$83,42,FALSE)),"",VLOOKUP(C663,[4]Sheet1!$B$25:$AR$83,42,FALSE))</f>
        <v/>
      </c>
      <c r="K663" s="231"/>
      <c r="L663" s="2" t="str">
        <f>IF(ISNA(VLOOKUP(C663,[4]Sheet1!$B$25:$AR$83,43,FALSE)),"",VLOOKUP(C663,[4]Sheet1!$B$25:$AR$83,43,FALSE))</f>
        <v/>
      </c>
    </row>
    <row r="664" spans="1:12" s="16" customFormat="1" x14ac:dyDescent="0.2">
      <c r="A664" s="15"/>
      <c r="B664" s="229"/>
      <c r="C664" s="156"/>
      <c r="D664" s="195" t="s">
        <v>27</v>
      </c>
      <c r="E664" s="151"/>
      <c r="F664" s="155"/>
      <c r="G664" s="232">
        <f>IFERROR(IF(ISERROR(SEARCH("dfgg",$B663)),IF(H664="",G663+ROUNDUP(VLOOKUP(D664,Feuil2!$B$2:$C$205,2,FALSE)*6,0)/6/24,G663+ROUNDUP(VLOOKUP(D664,Feuil2!$B$2:$C$205,2,FALSE)*6,0)/6/24+$I$2),G663+(11/12/24)),"")</f>
        <v>43551.090277777788</v>
      </c>
      <c r="H664" s="19"/>
      <c r="I664" s="233">
        <f>IFERROR(E664*VLOOKUP(D664,#REF!,5,FALSE),0)</f>
        <v>0</v>
      </c>
      <c r="J664" s="326"/>
    </row>
    <row r="665" spans="1:12" s="16" customFormat="1" x14ac:dyDescent="0.2">
      <c r="A665" s="15"/>
      <c r="B665" s="245"/>
      <c r="C665" s="246"/>
      <c r="D665" s="121" t="s">
        <v>141</v>
      </c>
      <c r="E665" s="120"/>
      <c r="F665" s="247"/>
      <c r="G665" s="252">
        <f>IFERROR(IF(ISERROR(SEARCH("dfgg",$B664)),IF(H665="",G664+ROUNDUP(VLOOKUP(D665,Feuil2!$B$2:$C$205,2,FALSE)*6,0)/6/24,G664+ROUNDUP(VLOOKUP(D665,Feuil2!$B$2:$C$205,2,FALSE)*6,0)/6/24+$I$2),G664+(11/12/24)),"")</f>
        <v>43551.104166666679</v>
      </c>
      <c r="H665" s="236"/>
      <c r="I665" s="237"/>
      <c r="J665" s="326"/>
      <c r="K665" s="89"/>
    </row>
    <row r="666" spans="1:12" x14ac:dyDescent="0.2">
      <c r="A666" s="15"/>
      <c r="B666" s="234" t="s">
        <v>22</v>
      </c>
      <c r="C666" s="224">
        <v>2860920</v>
      </c>
      <c r="D666" s="96">
        <v>22000160</v>
      </c>
      <c r="E666" s="96">
        <v>1600</v>
      </c>
      <c r="F666" s="235"/>
      <c r="G666" s="232">
        <f>IFERROR(IF(ISERROR(SEARCH("dfgg",$B665)),IF(H666="",G665+ROUNDUP(VLOOKUP(D666,Feuil2!$B$2:$C$205,2,FALSE)*6,0)/6/24,G665+ROUNDUP(VLOOKUP(D666,Feuil2!$B$2:$C$205,2,FALSE)*6,0)/6/24+$I$2),G665+(11/12/24)),"")</f>
        <v>43551.208333333343</v>
      </c>
      <c r="H666" s="236" t="s">
        <v>175</v>
      </c>
      <c r="I666" s="237"/>
      <c r="J666" s="326" t="str">
        <f>IF(ISNA(VLOOKUP(C666,[4]Sheet1!$B$25:$AR$83,42,FALSE)),"",VLOOKUP(C666,[4]Sheet1!$B$25:$AR$83,42,FALSE))</f>
        <v/>
      </c>
      <c r="K666" s="231"/>
      <c r="L666" s="2" t="str">
        <f>IF(ISNA(VLOOKUP(C666,[4]Sheet1!$B$25:$AR$83,43,FALSE)),"",VLOOKUP(C666,[4]Sheet1!$B$25:$AR$83,43,FALSE))</f>
        <v/>
      </c>
    </row>
    <row r="667" spans="1:12" x14ac:dyDescent="0.2">
      <c r="A667" s="15"/>
      <c r="B667" s="234" t="s">
        <v>22</v>
      </c>
      <c r="C667" s="224">
        <v>3031286</v>
      </c>
      <c r="D667" s="96">
        <v>22000160</v>
      </c>
      <c r="E667" s="96">
        <v>1600</v>
      </c>
      <c r="F667" s="235"/>
      <c r="G667" s="232">
        <f>IFERROR(IF(ISERROR(SEARCH("dfgg",$B666)),IF(H667="",G666+ROUNDUP(VLOOKUP(D667,Feuil2!$B$2:$C$205,2,FALSE)*6,0)/6/24,G666+ROUNDUP(VLOOKUP(D667,Feuil2!$B$2:$C$205,2,FALSE)*6,0)/6/24+$I$2),G666+(11/12/24)),"")</f>
        <v>43551.312500000007</v>
      </c>
      <c r="H667" s="236" t="s">
        <v>175</v>
      </c>
      <c r="I667" s="237"/>
      <c r="J667" s="326" t="str">
        <f>IF(ISNA(VLOOKUP(C667,[4]Sheet1!$B$25:$AR$83,42,FALSE)),"",VLOOKUP(C667,[4]Sheet1!$B$25:$AR$83,42,FALSE))</f>
        <v/>
      </c>
      <c r="K667" s="231"/>
      <c r="L667" s="2" t="str">
        <f>IF(ISNA(VLOOKUP(C667,[4]Sheet1!$B$25:$AR$83,43,FALSE)),"",VLOOKUP(C667,[4]Sheet1!$B$25:$AR$83,43,FALSE))</f>
        <v/>
      </c>
    </row>
    <row r="668" spans="1:12" s="16" customFormat="1" x14ac:dyDescent="0.2">
      <c r="A668" s="15"/>
      <c r="B668" s="238"/>
      <c r="C668" s="239"/>
      <c r="D668" s="125" t="s">
        <v>7</v>
      </c>
      <c r="E668" s="124"/>
      <c r="F668" s="240"/>
      <c r="G668" s="232">
        <f>IFERROR(IF(ISERROR(SEARCH("dfgg",$B667)),IF(H668="",G667+ROUNDUP(VLOOKUP(D668,Feuil2!$B$2:$C$205,2,FALSE)*6,0)/6/24,G667+ROUNDUP(VLOOKUP(D668,Feuil2!$B$2:$C$205,2,FALSE)*6,0)/6/24+$I$2),G667+(11/12/24)),"")</f>
        <v>43551.368055555562</v>
      </c>
      <c r="H668" s="71"/>
      <c r="I668" s="241"/>
      <c r="J668" s="326"/>
      <c r="K668" s="89"/>
    </row>
    <row r="669" spans="1:12" x14ac:dyDescent="0.2">
      <c r="A669" s="15"/>
      <c r="B669" s="234" t="s">
        <v>209</v>
      </c>
      <c r="C669" s="224">
        <v>3016340</v>
      </c>
      <c r="D669" s="96">
        <v>22000364</v>
      </c>
      <c r="E669" s="96">
        <v>1000</v>
      </c>
      <c r="F669" s="235"/>
      <c r="G669" s="232">
        <f>IFERROR(IF(ISERROR(SEARCH("dfgg",$B668)),IF(H669="",G668+ROUNDUP(VLOOKUP(D669,Feuil2!$B$2:$C$205,2,FALSE)*6,0)/6/24,G668+ROUNDUP(VLOOKUP(D669,Feuil2!$B$2:$C$205,2,FALSE)*6,0)/6/24+$I$2),G668+(11/12/24)),"")</f>
        <v>43551.472222222226</v>
      </c>
      <c r="H669" s="236"/>
      <c r="I669" s="237"/>
      <c r="J669" s="326">
        <f>IF(ISNA(VLOOKUP(C669,[4]Sheet1!$B$25:$AR$83,42,FALSE)),"",VLOOKUP(C669,[4]Sheet1!$B$25:$AR$83,42,FALSE))</f>
        <v>43558</v>
      </c>
      <c r="K669" s="231"/>
      <c r="L669" s="2" t="str">
        <f>IF(ISNA(VLOOKUP(C669,[4]Sheet1!$B$25:$AR$83,43,FALSE)),"",VLOOKUP(C669,[4]Sheet1!$B$25:$AR$83,43,FALSE))</f>
        <v>PL001</v>
      </c>
    </row>
    <row r="670" spans="1:12" s="16" customFormat="1" x14ac:dyDescent="0.2">
      <c r="A670" s="15"/>
      <c r="B670" s="245"/>
      <c r="C670" s="246"/>
      <c r="D670" s="121" t="s">
        <v>141</v>
      </c>
      <c r="E670" s="120"/>
      <c r="F670" s="247"/>
      <c r="G670" s="232">
        <f>IFERROR(IF(ISERROR(SEARCH("dfgg",$B669)),IF(H670="",G669+ROUNDUP(VLOOKUP(D670,Feuil2!$B$2:$C$205,2,FALSE)*6,0)/6/24,G669+ROUNDUP(VLOOKUP(D670,Feuil2!$B$2:$C$205,2,FALSE)*6,0)/6/24+$I$2),G669+(11/12/24)),"")</f>
        <v>43551.486111111117</v>
      </c>
      <c r="H670" s="236"/>
      <c r="I670" s="237"/>
      <c r="J670" s="326"/>
      <c r="K670" s="89"/>
    </row>
    <row r="671" spans="1:12" x14ac:dyDescent="0.2">
      <c r="A671" s="15"/>
      <c r="B671" s="234" t="s">
        <v>105</v>
      </c>
      <c r="C671" s="224">
        <v>2751998</v>
      </c>
      <c r="D671" s="96">
        <v>22000268</v>
      </c>
      <c r="E671" s="96">
        <v>1600</v>
      </c>
      <c r="F671" s="235"/>
      <c r="G671" s="232">
        <f>IFERROR(IF(ISERROR(SEARCH("dfgg",$B670)),IF(H671="",G670+ROUNDUP(VLOOKUP(D671,Feuil2!$B$2:$C$205,2,FALSE)*6,0)/6/24,G670+ROUNDUP(VLOOKUP(D671,Feuil2!$B$2:$C$205,2,FALSE)*6,0)/6/24+$I$2),G670+(11/12/24)),"")</f>
        <v>43551.590277777781</v>
      </c>
      <c r="H671" s="236" t="s">
        <v>217</v>
      </c>
      <c r="I671" s="237"/>
      <c r="J671" s="326">
        <f>IF(ISNA(VLOOKUP(C671,[4]Sheet1!$B$25:$AR$83,42,FALSE)),"",VLOOKUP(C671,[4]Sheet1!$B$25:$AR$83,42,FALSE))</f>
        <v>43554</v>
      </c>
      <c r="K671" s="231"/>
      <c r="L671" s="2" t="str">
        <f>IF(ISNA(VLOOKUP(C671,[4]Sheet1!$B$25:$AR$83,43,FALSE)),"",VLOOKUP(C671,[4]Sheet1!$B$25:$AR$83,43,FALSE))</f>
        <v>VA001</v>
      </c>
    </row>
    <row r="672" spans="1:12" x14ac:dyDescent="0.2">
      <c r="A672" s="15"/>
      <c r="B672" s="234" t="s">
        <v>105</v>
      </c>
      <c r="C672" s="224">
        <v>2932269</v>
      </c>
      <c r="D672" s="96">
        <v>22000268</v>
      </c>
      <c r="E672" s="96">
        <v>1600</v>
      </c>
      <c r="F672" s="235"/>
      <c r="G672" s="232">
        <f>IFERROR(IF(ISERROR(SEARCH("dfgg",$B671)),IF(H672="",G671+ROUNDUP(VLOOKUP(D672,Feuil2!$B$2:$C$205,2,FALSE)*6,0)/6/24,G671+ROUNDUP(VLOOKUP(D672,Feuil2!$B$2:$C$205,2,FALSE)*6,0)/6/24+$I$2),G671+(11/12/24)),"")</f>
        <v>43551.694444444445</v>
      </c>
      <c r="H672" s="236" t="s">
        <v>175</v>
      </c>
      <c r="I672" s="237"/>
      <c r="J672" s="326">
        <f>IF(ISNA(VLOOKUP(C672,[4]Sheet1!$B$25:$AR$83,42,FALSE)),"",VLOOKUP(C672,[4]Sheet1!$B$25:$AR$83,42,FALSE))</f>
        <v>43554</v>
      </c>
      <c r="K672" s="231"/>
      <c r="L672" s="2" t="str">
        <f>IF(ISNA(VLOOKUP(C672,[4]Sheet1!$B$25:$AR$83,43,FALSE)),"",VLOOKUP(C672,[4]Sheet1!$B$25:$AR$83,43,FALSE))</f>
        <v>VA001</v>
      </c>
    </row>
    <row r="673" spans="1:12" x14ac:dyDescent="0.2">
      <c r="A673" s="15"/>
      <c r="B673" s="234" t="s">
        <v>105</v>
      </c>
      <c r="C673" s="224">
        <v>2932270</v>
      </c>
      <c r="D673" s="96">
        <v>22000268</v>
      </c>
      <c r="E673" s="96">
        <v>900</v>
      </c>
      <c r="F673" s="235"/>
      <c r="G673" s="232">
        <f>IFERROR(IF(ISERROR(SEARCH("dfgg",$B672)),IF(H673="",G672+ROUNDUP(VLOOKUP(D673,Feuil2!$B$2:$C$205,2,FALSE)*6,0)/6/24,G672+ROUNDUP(VLOOKUP(D673,Feuil2!$B$2:$C$205,2,FALSE)*6,0)/6/24+$I$2),G672+(11/12/24)),"")</f>
        <v>43551.798611111109</v>
      </c>
      <c r="H673" s="236" t="s">
        <v>212</v>
      </c>
      <c r="I673" s="237"/>
      <c r="J673" s="326">
        <f>IF(ISNA(VLOOKUP(C673,[4]Sheet1!$B$25:$AR$83,42,FALSE)),"",VLOOKUP(C673,[4]Sheet1!$B$25:$AR$83,42,FALSE))</f>
        <v>43554</v>
      </c>
      <c r="K673" s="231"/>
      <c r="L673" s="2" t="str">
        <f>IF(ISNA(VLOOKUP(C673,[4]Sheet1!$B$25:$AR$83,43,FALSE)),"",VLOOKUP(C673,[4]Sheet1!$B$25:$AR$83,43,FALSE))</f>
        <v>VA001</v>
      </c>
    </row>
    <row r="674" spans="1:12" x14ac:dyDescent="0.2">
      <c r="A674" s="15"/>
      <c r="B674" s="234" t="s">
        <v>104</v>
      </c>
      <c r="C674" s="224">
        <v>2975461</v>
      </c>
      <c r="D674" s="96">
        <v>22000080</v>
      </c>
      <c r="E674" s="96">
        <v>700</v>
      </c>
      <c r="F674" s="235"/>
      <c r="G674" s="232">
        <f>IFERROR(IF(ISERROR(SEARCH("dfgg",$B673)),IF(H674="",G673+ROUNDUP(VLOOKUP(D674,Feuil2!$B$2:$C$205,2,FALSE)*6,0)/6/24,G673+ROUNDUP(VLOOKUP(D674,Feuil2!$B$2:$C$205,2,FALSE)*6,0)/6/24+$I$2),G673+(11/12/24)),"")</f>
        <v>43551.902777777774</v>
      </c>
      <c r="H674" s="236" t="s">
        <v>211</v>
      </c>
      <c r="I674" s="237"/>
      <c r="J674" s="326">
        <f>IF(ISNA(VLOOKUP(C674,[4]Sheet1!$B$25:$AR$83,42,FALSE)),"",VLOOKUP(C674,[4]Sheet1!$B$25:$AR$83,42,FALSE))</f>
        <v>43572</v>
      </c>
      <c r="K674" s="231"/>
      <c r="L674" s="2" t="str">
        <f>IF(ISNA(VLOOKUP(C674,[4]Sheet1!$B$25:$AR$83,43,FALSE)),"",VLOOKUP(C674,[4]Sheet1!$B$25:$AR$83,43,FALSE))</f>
        <v>PL001</v>
      </c>
    </row>
    <row r="675" spans="1:12" s="16" customFormat="1" x14ac:dyDescent="0.2">
      <c r="A675" s="15"/>
      <c r="B675" s="245"/>
      <c r="C675" s="246"/>
      <c r="D675" s="121" t="s">
        <v>141</v>
      </c>
      <c r="E675" s="120"/>
      <c r="F675" s="247"/>
      <c r="G675" s="232">
        <f>IFERROR(IF(ISERROR(SEARCH("dfgg",$B674)),IF(H675="",G673+ROUNDUP(VLOOKUP(D675,Feuil2!$B$2:$C$205,2,FALSE)*6,0)/6/24,G673+ROUNDUP(VLOOKUP(D675,Feuil2!$B$2:$C$205,2,FALSE)*6,0)/6/24+$I$2),G673+(11/12/24)),"")</f>
        <v>43551.8125</v>
      </c>
      <c r="H675" s="236"/>
      <c r="I675" s="237"/>
      <c r="J675" s="326"/>
      <c r="K675" s="89"/>
    </row>
    <row r="676" spans="1:12" x14ac:dyDescent="0.2">
      <c r="A676" s="15"/>
      <c r="B676" s="234" t="s">
        <v>87</v>
      </c>
      <c r="C676" s="224">
        <v>2810132</v>
      </c>
      <c r="D676" s="96">
        <v>22000262</v>
      </c>
      <c r="E676" s="96">
        <v>1600</v>
      </c>
      <c r="F676" s="235"/>
      <c r="G676" s="232">
        <f>IFERROR(IF(ISERROR(SEARCH("dfgg",$B675)),IF(H676="",G675+ROUNDUP(VLOOKUP(D676,Feuil2!$B$2:$C$205,2,FALSE)*6,0)/6/24,G675+ROUNDUP(VLOOKUP(D676,Feuil2!$B$2:$C$205,2,FALSE)*6,0)/6/24+$I$2),G675+(11/12/24)),"")</f>
        <v>43551.916666666664</v>
      </c>
      <c r="H676" s="236" t="s">
        <v>175</v>
      </c>
      <c r="I676" s="237"/>
      <c r="J676" s="326">
        <f>IF(ISNA(VLOOKUP(C676,[4]Sheet1!$B$25:$AR$83,42,FALSE)),"",VLOOKUP(C676,[4]Sheet1!$B$25:$AR$83,42,FALSE))</f>
        <v>43562</v>
      </c>
      <c r="K676" s="231"/>
      <c r="L676" s="2" t="str">
        <f>IF(ISNA(VLOOKUP(C676,[4]Sheet1!$B$25:$AR$83,43,FALSE)),"",VLOOKUP(C676,[4]Sheet1!$B$25:$AR$83,43,FALSE))</f>
        <v>VA001</v>
      </c>
    </row>
    <row r="677" spans="1:12" x14ac:dyDescent="0.2">
      <c r="A677" s="15"/>
      <c r="B677" s="234" t="s">
        <v>87</v>
      </c>
      <c r="C677" s="224">
        <v>2932263</v>
      </c>
      <c r="D677" s="96">
        <v>22000262</v>
      </c>
      <c r="E677" s="96">
        <v>1600</v>
      </c>
      <c r="F677" s="235"/>
      <c r="G677" s="232">
        <f>IFERROR(IF(ISERROR(SEARCH("dfgg",$B676)),IF(H677="",G676+ROUNDUP(VLOOKUP(D677,Feuil2!$B$2:$C$205,2,FALSE)*6,0)/6/24,G676+ROUNDUP(VLOOKUP(D677,Feuil2!$B$2:$C$205,2,FALSE)*6,0)/6/24+$I$2),G676+(11/12/24)),"")</f>
        <v>43552.020833333328</v>
      </c>
      <c r="H677" s="236" t="s">
        <v>175</v>
      </c>
      <c r="I677" s="237"/>
      <c r="J677" s="326">
        <f>IF(ISNA(VLOOKUP(C677,[4]Sheet1!$B$25:$AR$83,42,FALSE)),"",VLOOKUP(C677,[4]Sheet1!$B$25:$AR$83,42,FALSE))</f>
        <v>43562</v>
      </c>
      <c r="K677" s="231"/>
      <c r="L677" s="2" t="str">
        <f>IF(ISNA(VLOOKUP(C677,[4]Sheet1!$B$25:$AR$83,43,FALSE)),"",VLOOKUP(C677,[4]Sheet1!$B$25:$AR$83,43,FALSE))</f>
        <v>VA001</v>
      </c>
    </row>
    <row r="678" spans="1:12" s="16" customFormat="1" x14ac:dyDescent="0.2">
      <c r="A678" s="15"/>
      <c r="B678" s="229"/>
      <c r="C678" s="156"/>
      <c r="D678" s="195" t="s">
        <v>28</v>
      </c>
      <c r="E678" s="151"/>
      <c r="F678" s="155"/>
      <c r="G678" s="232">
        <f>IFERROR(IF(ISERROR(SEARCH("dfgg",$B677)),IF(H678="",G677+ROUNDUP(VLOOKUP(D678,Feuil2!$B$2:$C$205,2,FALSE)*6,0)/6/24,G677+ROUNDUP(VLOOKUP(D678,Feuil2!$B$2:$C$205,2,FALSE)*6,0)/6/24+$I$2),G677+(11/12/24)),"")</f>
        <v>43552.020833333328</v>
      </c>
      <c r="H678" s="19"/>
      <c r="I678" s="233">
        <f>IFERROR(E678*VLOOKUP(D678,#REF!,5,FALSE),0)</f>
        <v>0</v>
      </c>
      <c r="J678" s="326"/>
    </row>
    <row r="679" spans="1:12" x14ac:dyDescent="0.2">
      <c r="A679" s="15"/>
      <c r="B679" s="234" t="s">
        <v>87</v>
      </c>
      <c r="C679" s="224">
        <v>2998714</v>
      </c>
      <c r="D679" s="96">
        <v>22000262</v>
      </c>
      <c r="E679" s="96">
        <v>1600</v>
      </c>
      <c r="F679" s="235"/>
      <c r="G679" s="232">
        <f>IFERROR(IF(ISERROR(SEARCH("dfgg",$B677)),IF(H679="",G677+ROUNDUP(VLOOKUP(D679,Feuil2!$B$2:$C$205,2,FALSE)*6,0)/6/24,G677+ROUNDUP(VLOOKUP(D679,Feuil2!$B$2:$C$205,2,FALSE)*6,0)/6/24+$I$2),G677+(11/12/24)),"")</f>
        <v>43552.124999999993</v>
      </c>
      <c r="H679" s="236" t="s">
        <v>175</v>
      </c>
      <c r="I679" s="237"/>
      <c r="J679" s="326">
        <f>IF(ISNA(VLOOKUP(C679,[4]Sheet1!$B$25:$AR$83,42,FALSE)),"",VLOOKUP(C679,[4]Sheet1!$B$25:$AR$83,42,FALSE))</f>
        <v>43562</v>
      </c>
      <c r="K679" s="231"/>
      <c r="L679" s="2" t="str">
        <f>IF(ISNA(VLOOKUP(C679,[4]Sheet1!$B$25:$AR$83,43,FALSE)),"",VLOOKUP(C679,[4]Sheet1!$B$25:$AR$83,43,FALSE))</f>
        <v>VA001</v>
      </c>
    </row>
    <row r="680" spans="1:12" s="16" customFormat="1" x14ac:dyDescent="0.2">
      <c r="A680" s="15"/>
      <c r="B680" s="245"/>
      <c r="C680" s="246"/>
      <c r="D680" s="121" t="s">
        <v>141</v>
      </c>
      <c r="E680" s="120"/>
      <c r="F680" s="247"/>
      <c r="G680" s="232">
        <f>IFERROR(IF(ISERROR(SEARCH("dfgg",$B679)),IF(H680="",G679+ROUNDUP(VLOOKUP(D680,Feuil2!$B$2:$C$205,2,FALSE)*6,0)/6/24,G679+ROUNDUP(VLOOKUP(D680,Feuil2!$B$2:$C$205,2,FALSE)*6,0)/6/24+$I$2),G679+(11/12/24)),"")</f>
        <v>43552.138888888883</v>
      </c>
      <c r="H680" s="236"/>
      <c r="I680" s="237"/>
      <c r="J680" s="326"/>
      <c r="K680" s="89"/>
    </row>
    <row r="681" spans="1:12" x14ac:dyDescent="0.2">
      <c r="A681" s="15"/>
      <c r="B681" s="234" t="s">
        <v>106</v>
      </c>
      <c r="C681" s="224">
        <v>2913311</v>
      </c>
      <c r="D681" s="96">
        <v>22000390</v>
      </c>
      <c r="E681" s="96">
        <v>1600</v>
      </c>
      <c r="F681" s="235"/>
      <c r="G681" s="232">
        <f>IFERROR(IF(ISERROR(SEARCH("dfgg",$B680)),IF(H681="",G680+ROUNDUP(VLOOKUP(D681,Feuil2!$B$2:$C$205,2,FALSE)*6,0)/6/24,G680+ROUNDUP(VLOOKUP(D681,Feuil2!$B$2:$C$205,2,FALSE)*6,0)/6/24+$I$2),G680+(11/12/24)),"")</f>
        <v>43552.243055555547</v>
      </c>
      <c r="H681" s="236" t="s">
        <v>175</v>
      </c>
      <c r="I681" s="237"/>
      <c r="J681" s="326">
        <f>IF(ISNA(VLOOKUP(C681,[4]Sheet1!$B$25:$AR$83,42,FALSE)),"",VLOOKUP(C681,[4]Sheet1!$B$25:$AR$83,42,FALSE))</f>
        <v>43563</v>
      </c>
      <c r="K681" s="231"/>
      <c r="L681" s="2" t="str">
        <f>IF(ISNA(VLOOKUP(C681,[4]Sheet1!$B$25:$AR$83,43,FALSE)),"",VLOOKUP(C681,[4]Sheet1!$B$25:$AR$83,43,FALSE))</f>
        <v>VA001</v>
      </c>
    </row>
    <row r="682" spans="1:12" x14ac:dyDescent="0.2">
      <c r="A682" s="15"/>
      <c r="B682" s="242" t="s">
        <v>106</v>
      </c>
      <c r="C682" s="243">
        <v>2932607</v>
      </c>
      <c r="D682" s="189">
        <v>22000390</v>
      </c>
      <c r="E682" s="189">
        <v>1600</v>
      </c>
      <c r="F682" s="244"/>
      <c r="G682" s="232">
        <v>43552.53125</v>
      </c>
      <c r="H682" s="236" t="s">
        <v>210</v>
      </c>
      <c r="I682" s="237" t="s">
        <v>219</v>
      </c>
      <c r="J682" s="326">
        <f>IF(ISNA(VLOOKUP(C682,[4]Sheet1!$B$25:$AR$83,42,FALSE)),"",VLOOKUP(C682,[4]Sheet1!$B$25:$AR$83,42,FALSE))</f>
        <v>43570</v>
      </c>
      <c r="K682" s="231"/>
      <c r="L682" s="2" t="str">
        <f>IF(ISNA(VLOOKUP(C682,[4]Sheet1!$B$25:$AR$83,43,FALSE)),"",VLOOKUP(C682,[4]Sheet1!$B$25:$AR$83,43,FALSE))</f>
        <v>DA001</v>
      </c>
    </row>
    <row r="683" spans="1:12" s="16" customFormat="1" x14ac:dyDescent="0.2">
      <c r="A683" s="15"/>
      <c r="B683" s="238"/>
      <c r="C683" s="239"/>
      <c r="D683" s="125" t="s">
        <v>7</v>
      </c>
      <c r="E683" s="124"/>
      <c r="F683" s="240"/>
      <c r="G683" s="232">
        <f>IFERROR(IF(ISERROR(SEARCH("dfgg",$B682)),IF(H683="",G682+ROUNDUP(VLOOKUP(D683,Feuil2!$B$2:$C$205,2,FALSE)*6,0)/6/24,G682+ROUNDUP(VLOOKUP(D683,Feuil2!$B$2:$C$205,2,FALSE)*6,0)/6/24+$I$2),G682+(11/12/24)),"")</f>
        <v>43552.586805555555</v>
      </c>
      <c r="H683" s="71"/>
      <c r="I683" s="241"/>
      <c r="J683" s="326"/>
      <c r="K683" s="89"/>
    </row>
    <row r="684" spans="1:12" x14ac:dyDescent="0.2">
      <c r="A684" s="15"/>
      <c r="B684" s="234" t="s">
        <v>42</v>
      </c>
      <c r="C684" s="224">
        <v>2650178</v>
      </c>
      <c r="D684" s="96">
        <v>22000547</v>
      </c>
      <c r="E684" s="96">
        <v>1600</v>
      </c>
      <c r="F684" s="235"/>
      <c r="G684" s="232">
        <f>IFERROR(IF(ISERROR(SEARCH("dfgg",$B683)),IF(H684="",G683+ROUNDUP(VLOOKUP(D684,Feuil2!$B$2:$C$205,2,FALSE)*6,0)/6/24,G683+ROUNDUP(VLOOKUP(D684,Feuil2!$B$2:$C$205,2,FALSE)*6,0)/6/24+$I$2),G683+(11/12/24)),"")</f>
        <v>43552.690972222219</v>
      </c>
      <c r="H684" s="236"/>
      <c r="I684" s="237"/>
      <c r="J684" s="326">
        <f>IF(ISNA(VLOOKUP(C684,[4]Sheet1!$B$25:$AR$83,42,FALSE)),"",VLOOKUP(C684,[4]Sheet1!$B$25:$AR$83,42,FALSE))</f>
        <v>43556</v>
      </c>
      <c r="K684" s="231"/>
      <c r="L684" s="2" t="str">
        <f>IF(ISNA(VLOOKUP(C684,[4]Sheet1!$B$25:$AR$83,43,FALSE)),"",VLOOKUP(C684,[4]Sheet1!$B$25:$AR$83,43,FALSE))</f>
        <v>PL001</v>
      </c>
    </row>
    <row r="685" spans="1:12" x14ac:dyDescent="0.2">
      <c r="A685" s="15"/>
      <c r="B685" s="234" t="s">
        <v>42</v>
      </c>
      <c r="C685" s="224">
        <v>2792723</v>
      </c>
      <c r="D685" s="96">
        <v>22000547</v>
      </c>
      <c r="E685" s="96">
        <v>1600</v>
      </c>
      <c r="F685" s="235"/>
      <c r="G685" s="232">
        <f>IFERROR(IF(ISERROR(SEARCH("dfgg",$B684)),IF(H685="",G684+ROUNDUP(VLOOKUP(D685,Feuil2!$B$2:$C$205,2,FALSE)*6,0)/6/24,G684+ROUNDUP(VLOOKUP(D685,Feuil2!$B$2:$C$205,2,FALSE)*6,0)/6/24+$I$2),G684+(11/12/24)),"")</f>
        <v>43552.795138888883</v>
      </c>
      <c r="H685" s="236"/>
      <c r="I685" s="237"/>
      <c r="J685" s="326">
        <f>IF(ISNA(VLOOKUP(C685,[4]Sheet1!$B$25:$AR$83,42,FALSE)),"",VLOOKUP(C685,[4]Sheet1!$B$25:$AR$83,42,FALSE))</f>
        <v>43556</v>
      </c>
      <c r="K685" s="231"/>
      <c r="L685" s="2" t="str">
        <f>IF(ISNA(VLOOKUP(C685,[4]Sheet1!$B$25:$AR$83,43,FALSE)),"",VLOOKUP(C685,[4]Sheet1!$B$25:$AR$83,43,FALSE))</f>
        <v>PL001</v>
      </c>
    </row>
    <row r="686" spans="1:12" s="16" customFormat="1" x14ac:dyDescent="0.2">
      <c r="A686" s="15"/>
      <c r="B686" s="245"/>
      <c r="C686" s="246"/>
      <c r="D686" s="121" t="s">
        <v>141</v>
      </c>
      <c r="E686" s="120"/>
      <c r="F686" s="247"/>
      <c r="G686" s="232">
        <f>IFERROR(IF(ISERROR(SEARCH("dfgg",$B685)),IF(H686="",G685+ROUNDUP(VLOOKUP(D686,Feuil2!$B$2:$C$205,2,FALSE)*6,0)/6/24,G685+ROUNDUP(VLOOKUP(D686,Feuil2!$B$2:$C$205,2,FALSE)*6,0)/6/24+$I$2),G685+(11/12/24)),"")</f>
        <v>43552.809027777774</v>
      </c>
      <c r="H686" s="236"/>
      <c r="I686" s="237"/>
      <c r="J686" s="326"/>
      <c r="K686" s="89"/>
    </row>
    <row r="687" spans="1:12" x14ac:dyDescent="0.2">
      <c r="A687" s="15"/>
      <c r="B687" s="234" t="s">
        <v>42</v>
      </c>
      <c r="C687" s="224">
        <v>2891635</v>
      </c>
      <c r="D687" s="96">
        <v>22000547</v>
      </c>
      <c r="E687" s="96">
        <v>1600</v>
      </c>
      <c r="F687" s="235"/>
      <c r="G687" s="232">
        <f>IFERROR(IF(ISERROR(SEARCH("dfgg",$B686)),IF(H687="",G686+ROUNDUP(VLOOKUP(D687,Feuil2!$B$2:$C$205,2,FALSE)*6,0)/6/24,G686+ROUNDUP(VLOOKUP(D687,Feuil2!$B$2:$C$205,2,FALSE)*6,0)/6/24+$I$2),G686+(11/12/24)),"")</f>
        <v>43552.913194444438</v>
      </c>
      <c r="H687" s="236"/>
      <c r="I687" s="237"/>
      <c r="J687" s="326">
        <f>IF(ISNA(VLOOKUP(C687,[4]Sheet1!$B$25:$AR$83,42,FALSE)),"",VLOOKUP(C687,[4]Sheet1!$B$25:$AR$83,42,FALSE))</f>
        <v>43556</v>
      </c>
      <c r="K687" s="231"/>
      <c r="L687" s="2" t="str">
        <f>IF(ISNA(VLOOKUP(C687,[4]Sheet1!$B$25:$AR$83,43,FALSE)),"",VLOOKUP(C687,[4]Sheet1!$B$25:$AR$83,43,FALSE))</f>
        <v>PL001</v>
      </c>
    </row>
    <row r="688" spans="1:12" x14ac:dyDescent="0.2">
      <c r="A688" s="15"/>
      <c r="B688" s="234" t="s">
        <v>42</v>
      </c>
      <c r="C688" s="224">
        <v>2891636</v>
      </c>
      <c r="D688" s="96">
        <v>22000547</v>
      </c>
      <c r="E688" s="96">
        <v>1600</v>
      </c>
      <c r="F688" s="235"/>
      <c r="G688" s="232">
        <f>IFERROR(IF(ISERROR(SEARCH("dfgg",$B687)),IF(H688="",G687+ROUNDUP(VLOOKUP(D688,Feuil2!$B$2:$C$205,2,FALSE)*6,0)/6/24,G687+ROUNDUP(VLOOKUP(D688,Feuil2!$B$2:$C$205,2,FALSE)*6,0)/6/24+$I$2),G687+(11/12/24)),"")</f>
        <v>43553.017361111102</v>
      </c>
      <c r="H688" s="236"/>
      <c r="I688" s="237"/>
      <c r="J688" s="326">
        <f>IF(ISNA(VLOOKUP(C688,[4]Sheet1!$B$25:$AR$83,42,FALSE)),"",VLOOKUP(C688,[4]Sheet1!$B$25:$AR$83,42,FALSE))</f>
        <v>43556</v>
      </c>
      <c r="K688" s="231"/>
      <c r="L688" s="2" t="str">
        <f>IF(ISNA(VLOOKUP(C688,[4]Sheet1!$B$25:$AR$83,43,FALSE)),"",VLOOKUP(C688,[4]Sheet1!$B$25:$AR$83,43,FALSE))</f>
        <v>PL001</v>
      </c>
    </row>
    <row r="689" spans="1:12" s="16" customFormat="1" x14ac:dyDescent="0.2">
      <c r="A689" s="15"/>
      <c r="B689" s="229"/>
      <c r="C689" s="156"/>
      <c r="D689" s="195" t="s">
        <v>29</v>
      </c>
      <c r="E689" s="151"/>
      <c r="F689" s="155"/>
      <c r="G689" s="232">
        <f>IFERROR(IF(ISERROR(SEARCH("dfgg",$B688)),IF(H689="",G688+ROUNDUP(VLOOKUP(D689,Feuil2!$B$2:$C$205,2,FALSE)*6,0)/6/24,G688+ROUNDUP(VLOOKUP(D689,Feuil2!$B$2:$C$205,2,FALSE)*6,0)/6/24+$I$2),G688+(11/12/24)),"")</f>
        <v>43553.017361111102</v>
      </c>
      <c r="H689" s="19"/>
      <c r="I689" s="233">
        <f>IFERROR(E689*VLOOKUP(D689,#REF!,5,FALSE),0)</f>
        <v>0</v>
      </c>
      <c r="J689" s="326"/>
    </row>
    <row r="690" spans="1:12" s="16" customFormat="1" x14ac:dyDescent="0.2">
      <c r="A690" s="15"/>
      <c r="B690" s="245"/>
      <c r="C690" s="246"/>
      <c r="D690" s="121" t="s">
        <v>141</v>
      </c>
      <c r="E690" s="120"/>
      <c r="F690" s="247"/>
      <c r="G690" s="232">
        <f>IFERROR(IF(ISERROR(SEARCH("dfgg",$B689)),IF(H690="",G689+ROUNDUP(VLOOKUP(D690,Feuil2!$B$2:$C$205,2,FALSE)*6,0)/6/24,G689+ROUNDUP(VLOOKUP(D690,Feuil2!$B$2:$C$205,2,FALSE)*6,0)/6/24+$I$2),G689+(11/12/24)),"")</f>
        <v>43553.031249999993</v>
      </c>
      <c r="H690" s="236"/>
      <c r="I690" s="237"/>
      <c r="J690" s="326"/>
      <c r="K690" s="89"/>
    </row>
    <row r="691" spans="1:12" x14ac:dyDescent="0.2">
      <c r="A691" s="15"/>
      <c r="B691" s="234" t="s">
        <v>42</v>
      </c>
      <c r="C691" s="224">
        <v>2913342</v>
      </c>
      <c r="D691" s="96">
        <v>22000547</v>
      </c>
      <c r="E691" s="96">
        <v>1600</v>
      </c>
      <c r="F691" s="235"/>
      <c r="G691" s="232">
        <f>IFERROR(IF(ISERROR(SEARCH("dfgg",$B690)),IF(H691="",G690+ROUNDUP(VLOOKUP(D691,Feuil2!$B$2:$C$205,2,FALSE)*6,0)/6/24,G690+ROUNDUP(VLOOKUP(D691,Feuil2!$B$2:$C$205,2,FALSE)*6,0)/6/24+$I$2),G690+(11/12/24)),"")</f>
        <v>43553.135416666657</v>
      </c>
      <c r="H691" s="236"/>
      <c r="I691" s="237"/>
      <c r="J691" s="326">
        <f>IF(ISNA(VLOOKUP(C691,[4]Sheet1!$B$25:$AR$83,42,FALSE)),"",VLOOKUP(C691,[4]Sheet1!$B$25:$AR$83,42,FALSE))</f>
        <v>43556</v>
      </c>
      <c r="K691" s="231"/>
      <c r="L691" s="2" t="str">
        <f>IF(ISNA(VLOOKUP(C691,[4]Sheet1!$B$25:$AR$83,43,FALSE)),"",VLOOKUP(C691,[4]Sheet1!$B$25:$AR$83,43,FALSE))</f>
        <v>PL001</v>
      </c>
    </row>
    <row r="692" spans="1:12" x14ac:dyDescent="0.2">
      <c r="A692" s="15"/>
      <c r="B692" s="234" t="s">
        <v>42</v>
      </c>
      <c r="C692" s="224">
        <v>2913343</v>
      </c>
      <c r="D692" s="96">
        <v>22000547</v>
      </c>
      <c r="E692" s="96">
        <v>1600</v>
      </c>
      <c r="F692" s="235"/>
      <c r="G692" s="232">
        <f>IFERROR(IF(ISERROR(SEARCH("dfgg",$B691)),IF(H692="",G691+ROUNDUP(VLOOKUP(D692,Feuil2!$B$2:$C$205,2,FALSE)*6,0)/6/24,G691+ROUNDUP(VLOOKUP(D692,Feuil2!$B$2:$C$205,2,FALSE)*6,0)/6/24+$I$2),G691+(11/12/24)),"")</f>
        <v>43553.239583333321</v>
      </c>
      <c r="H692" s="236"/>
      <c r="I692" s="237"/>
      <c r="J692" s="326">
        <f>IF(ISNA(VLOOKUP(C692,[4]Sheet1!$B$25:$AR$83,42,FALSE)),"",VLOOKUP(C692,[4]Sheet1!$B$25:$AR$83,42,FALSE))</f>
        <v>43556</v>
      </c>
      <c r="K692" s="231"/>
      <c r="L692" s="2" t="str">
        <f>IF(ISNA(VLOOKUP(C692,[4]Sheet1!$B$25:$AR$83,43,FALSE)),"",VLOOKUP(C692,[4]Sheet1!$B$25:$AR$83,43,FALSE))</f>
        <v>PL001</v>
      </c>
    </row>
    <row r="693" spans="1:12" s="16" customFormat="1" x14ac:dyDescent="0.2">
      <c r="A693" s="15"/>
      <c r="B693" s="245"/>
      <c r="C693" s="246"/>
      <c r="D693" s="121" t="s">
        <v>141</v>
      </c>
      <c r="E693" s="120"/>
      <c r="F693" s="247"/>
      <c r="G693" s="232">
        <f>IFERROR(IF(ISERROR(SEARCH("dfgg",$B692)),IF(H693="",G692+ROUNDUP(VLOOKUP(D693,Feuil2!$B$2:$C$205,2,FALSE)*6,0)/6/24,G692+ROUNDUP(VLOOKUP(D693,Feuil2!$B$2:$C$205,2,FALSE)*6,0)/6/24+$I$2),G692+(11/12/24)),"")</f>
        <v>43553.253472222212</v>
      </c>
      <c r="H693" s="236"/>
      <c r="I693" s="237"/>
      <c r="J693" s="326"/>
      <c r="K693" s="89"/>
    </row>
    <row r="694" spans="1:12" x14ac:dyDescent="0.2">
      <c r="A694" s="15"/>
      <c r="B694" s="234" t="s">
        <v>42</v>
      </c>
      <c r="C694" s="224">
        <v>2913344</v>
      </c>
      <c r="D694" s="96">
        <v>22000547</v>
      </c>
      <c r="E694" s="96">
        <v>1600</v>
      </c>
      <c r="F694" s="235"/>
      <c r="G694" s="232">
        <f>IFERROR(IF(ISERROR(SEARCH("dfgg",$B693)),IF(H694="",G693+ROUNDUP(VLOOKUP(D694,Feuil2!$B$2:$C$205,2,FALSE)*6,0)/6/24,G693+ROUNDUP(VLOOKUP(D694,Feuil2!$B$2:$C$205,2,FALSE)*6,0)/6/24+$I$2),G693+(11/12/24)),"")</f>
        <v>43553.357638888876</v>
      </c>
      <c r="H694" s="236"/>
      <c r="I694" s="237"/>
      <c r="J694" s="326">
        <f>IF(ISNA(VLOOKUP(C694,[4]Sheet1!$B$25:$AR$83,42,FALSE)),"",VLOOKUP(C694,[4]Sheet1!$B$25:$AR$83,42,FALSE))</f>
        <v>43556</v>
      </c>
      <c r="K694" s="231"/>
      <c r="L694" s="2" t="str">
        <f>IF(ISNA(VLOOKUP(C694,[4]Sheet1!$B$25:$AR$83,43,FALSE)),"",VLOOKUP(C694,[4]Sheet1!$B$25:$AR$83,43,FALSE))</f>
        <v>PL001</v>
      </c>
    </row>
    <row r="695" spans="1:12" x14ac:dyDescent="0.2">
      <c r="A695" s="15"/>
      <c r="B695" s="234" t="s">
        <v>42</v>
      </c>
      <c r="C695" s="224">
        <v>2913346</v>
      </c>
      <c r="D695" s="96">
        <v>22000547</v>
      </c>
      <c r="E695" s="96">
        <v>1600</v>
      </c>
      <c r="F695" s="235"/>
      <c r="G695" s="232">
        <f>IFERROR(IF(ISERROR(SEARCH("dfgg",$B694)),IF(H695="",G694+ROUNDUP(VLOOKUP(D695,Feuil2!$B$2:$C$205,2,FALSE)*6,0)/6/24,G694+ROUNDUP(VLOOKUP(D695,Feuil2!$B$2:$C$205,2,FALSE)*6,0)/6/24+$I$2),G694+(11/12/24)),"")</f>
        <v>43553.46180555554</v>
      </c>
      <c r="H695" s="236"/>
      <c r="I695" s="237"/>
      <c r="J695" s="326">
        <f>IF(ISNA(VLOOKUP(C695,[4]Sheet1!$B$25:$AR$83,42,FALSE)),"",VLOOKUP(C695,[4]Sheet1!$B$25:$AR$83,42,FALSE))</f>
        <v>43556</v>
      </c>
      <c r="K695" s="231"/>
      <c r="L695" s="2" t="str">
        <f>IF(ISNA(VLOOKUP(C695,[4]Sheet1!$B$25:$AR$83,43,FALSE)),"",VLOOKUP(C695,[4]Sheet1!$B$25:$AR$83,43,FALSE))</f>
        <v>PL001</v>
      </c>
    </row>
    <row r="696" spans="1:12" s="16" customFormat="1" x14ac:dyDescent="0.2">
      <c r="A696" s="15"/>
      <c r="B696" s="245"/>
      <c r="C696" s="246"/>
      <c r="D696" s="121" t="s">
        <v>141</v>
      </c>
      <c r="E696" s="120"/>
      <c r="F696" s="247"/>
      <c r="G696" s="232">
        <f>IFERROR(IF(ISERROR(SEARCH("dfgg",$B695)),IF(H696="",G695+ROUNDUP(VLOOKUP(D696,Feuil2!$B$2:$C$205,2,FALSE)*6,0)/6/24,G695+ROUNDUP(VLOOKUP(D696,Feuil2!$B$2:$C$205,2,FALSE)*6,0)/6/24+$I$2),G695+(11/12/24)),"")</f>
        <v>43553.475694444431</v>
      </c>
      <c r="H696" s="236"/>
      <c r="I696" s="237"/>
      <c r="J696" s="326"/>
      <c r="K696" s="89"/>
    </row>
    <row r="697" spans="1:12" x14ac:dyDescent="0.2">
      <c r="A697" s="15"/>
      <c r="B697" s="234" t="s">
        <v>42</v>
      </c>
      <c r="C697" s="224">
        <v>2913347</v>
      </c>
      <c r="D697" s="96">
        <v>22000547</v>
      </c>
      <c r="E697" s="96">
        <v>1600</v>
      </c>
      <c r="F697" s="235"/>
      <c r="G697" s="232">
        <f>IFERROR(IF(ISERROR(SEARCH("dfgg",$B696)),IF(H697="",G696+ROUNDUP(VLOOKUP(D697,Feuil2!$B$2:$C$205,2,FALSE)*6,0)/6/24,G696+ROUNDUP(VLOOKUP(D697,Feuil2!$B$2:$C$205,2,FALSE)*6,0)/6/24+$I$2),G696+(11/12/24)),"")</f>
        <v>43553.579861111095</v>
      </c>
      <c r="H697" s="236"/>
      <c r="I697" s="237"/>
      <c r="J697" s="326">
        <f>IF(ISNA(VLOOKUP(C697,[4]Sheet1!$B$25:$AR$83,42,FALSE)),"",VLOOKUP(C697,[4]Sheet1!$B$25:$AR$83,42,FALSE))</f>
        <v>43556</v>
      </c>
      <c r="K697" s="231"/>
      <c r="L697" s="2" t="str">
        <f>IF(ISNA(VLOOKUP(C697,[4]Sheet1!$B$25:$AR$83,43,FALSE)),"",VLOOKUP(C697,[4]Sheet1!$B$25:$AR$83,43,FALSE))</f>
        <v>PL001</v>
      </c>
    </row>
    <row r="698" spans="1:12" x14ac:dyDescent="0.2">
      <c r="A698" s="15"/>
      <c r="B698" s="234" t="s">
        <v>42</v>
      </c>
      <c r="C698" s="224">
        <v>2913349</v>
      </c>
      <c r="D698" s="96">
        <v>22000547</v>
      </c>
      <c r="E698" s="96">
        <v>1600</v>
      </c>
      <c r="F698" s="235"/>
      <c r="G698" s="232">
        <f>IFERROR(IF(ISERROR(SEARCH("dfgg",$B697)),IF(H698="",G697+ROUNDUP(VLOOKUP(D698,Feuil2!$B$2:$C$205,2,FALSE)*6,0)/6/24,G697+ROUNDUP(VLOOKUP(D698,Feuil2!$B$2:$C$205,2,FALSE)*6,0)/6/24+$I$2),G697+(11/12/24)),"")</f>
        <v>43553.684027777759</v>
      </c>
      <c r="H698" s="236"/>
      <c r="I698" s="237"/>
      <c r="J698" s="326">
        <f>IF(ISNA(VLOOKUP(C698,[4]Sheet1!$B$25:$AR$83,42,FALSE)),"",VLOOKUP(C698,[4]Sheet1!$B$25:$AR$83,42,FALSE))</f>
        <v>43556</v>
      </c>
      <c r="K698" s="231"/>
      <c r="L698" s="2" t="str">
        <f>IF(ISNA(VLOOKUP(C698,[4]Sheet1!$B$25:$AR$83,43,FALSE)),"",VLOOKUP(C698,[4]Sheet1!$B$25:$AR$83,43,FALSE))</f>
        <v>PL001</v>
      </c>
    </row>
    <row r="699" spans="1:12" s="16" customFormat="1" x14ac:dyDescent="0.2">
      <c r="A699" s="15"/>
      <c r="B699" s="245"/>
      <c r="C699" s="246"/>
      <c r="D699" s="121" t="s">
        <v>141</v>
      </c>
      <c r="E699" s="120"/>
      <c r="F699" s="247"/>
      <c r="G699" s="232">
        <f>IFERROR(IF(ISERROR(SEARCH("dfgg",$B698)),IF(H699="",G698+ROUNDUP(VLOOKUP(D699,Feuil2!$B$2:$C$205,2,FALSE)*6,0)/6/24,G698+ROUNDUP(VLOOKUP(D699,Feuil2!$B$2:$C$205,2,FALSE)*6,0)/6/24+$I$2),G698+(11/12/24)),"")</f>
        <v>43553.69791666665</v>
      </c>
      <c r="H699" s="236"/>
      <c r="I699" s="237"/>
      <c r="J699" s="326"/>
      <c r="K699" s="89"/>
    </row>
    <row r="700" spans="1:12" x14ac:dyDescent="0.2">
      <c r="A700" s="15"/>
      <c r="B700" s="234" t="s">
        <v>42</v>
      </c>
      <c r="C700" s="224">
        <v>2956968</v>
      </c>
      <c r="D700" s="96">
        <v>22000547</v>
      </c>
      <c r="E700" s="96">
        <v>1600</v>
      </c>
      <c r="F700" s="235"/>
      <c r="G700" s="232">
        <f>IFERROR(IF(ISERROR(SEARCH("dfgg",$B699)),IF(H700="",G699+ROUNDUP(VLOOKUP(D700,Feuil2!$B$2:$C$205,2,FALSE)*6,0)/6/24,G699+ROUNDUP(VLOOKUP(D700,Feuil2!$B$2:$C$205,2,FALSE)*6,0)/6/24+$I$2),G699+(11/12/24)),"")</f>
        <v>43553.802083333314</v>
      </c>
      <c r="H700" s="236"/>
      <c r="I700" s="237"/>
      <c r="J700" s="326">
        <f>IF(ISNA(VLOOKUP(C700,[4]Sheet1!$B$25:$AR$83,42,FALSE)),"",VLOOKUP(C700,[4]Sheet1!$B$25:$AR$83,42,FALSE))</f>
        <v>43556</v>
      </c>
      <c r="K700" s="231"/>
      <c r="L700" s="2" t="str">
        <f>IF(ISNA(VLOOKUP(C700,[4]Sheet1!$B$25:$AR$83,43,FALSE)),"",VLOOKUP(C700,[4]Sheet1!$B$25:$AR$83,43,FALSE))</f>
        <v>PL001</v>
      </c>
    </row>
    <row r="701" spans="1:12" x14ac:dyDescent="0.2">
      <c r="A701" s="15"/>
      <c r="B701" s="234" t="s">
        <v>42</v>
      </c>
      <c r="C701" s="224">
        <v>2956969</v>
      </c>
      <c r="D701" s="96">
        <v>22000547</v>
      </c>
      <c r="E701" s="96">
        <v>1600</v>
      </c>
      <c r="F701" s="235"/>
      <c r="G701" s="232">
        <f>IFERROR(IF(ISERROR(SEARCH("dfgg",$B700)),IF(H701="",G700+ROUNDUP(VLOOKUP(D701,Feuil2!$B$2:$C$205,2,FALSE)*6,0)/6/24,G700+ROUNDUP(VLOOKUP(D701,Feuil2!$B$2:$C$205,2,FALSE)*6,0)/6/24+$I$2),G700+(11/12/24)),"")</f>
        <v>43553.906249999978</v>
      </c>
      <c r="H701" s="236"/>
      <c r="I701" s="237"/>
      <c r="J701" s="326">
        <f>IF(ISNA(VLOOKUP(C701,[4]Sheet1!$B$25:$AR$83,42,FALSE)),"",VLOOKUP(C701,[4]Sheet1!$B$25:$AR$83,42,FALSE))</f>
        <v>43556</v>
      </c>
      <c r="K701" s="231"/>
      <c r="L701" s="2" t="str">
        <f>IF(ISNA(VLOOKUP(C701,[4]Sheet1!$B$25:$AR$83,43,FALSE)),"",VLOOKUP(C701,[4]Sheet1!$B$25:$AR$83,43,FALSE))</f>
        <v>PL001</v>
      </c>
    </row>
    <row r="702" spans="1:12" s="16" customFormat="1" x14ac:dyDescent="0.2">
      <c r="A702" s="15"/>
      <c r="B702" s="229"/>
      <c r="C702" s="156"/>
      <c r="D702" s="195" t="s">
        <v>126</v>
      </c>
      <c r="E702" s="151"/>
      <c r="F702" s="155"/>
      <c r="G702" s="232">
        <f>IFERROR(IF(ISERROR(SEARCH("dfgg",$B701)),IF(H702="",G701+ROUNDUP(VLOOKUP(D702,Feuil2!$B$2:$C$205,2,FALSE)*6,0)/6/24,G701+ROUNDUP(VLOOKUP(D702,Feuil2!$B$2:$C$205,2,FALSE)*6,0)/6/24+$I$2),G701+(11/12/24)),"")</f>
        <v>43553.906249999978</v>
      </c>
      <c r="H702" s="19"/>
      <c r="I702" s="233">
        <f>IFERROR(E702*VLOOKUP(D702,#REF!,5,FALSE),0)</f>
        <v>0</v>
      </c>
      <c r="J702" s="326"/>
    </row>
    <row r="703" spans="1:12" s="16" customFormat="1" x14ac:dyDescent="0.2">
      <c r="A703" s="15"/>
      <c r="B703" s="245"/>
      <c r="C703" s="246"/>
      <c r="D703" s="121" t="s">
        <v>141</v>
      </c>
      <c r="E703" s="120"/>
      <c r="F703" s="247"/>
      <c r="G703" s="232">
        <f>IFERROR(IF(ISERROR(SEARCH("dfgg",$B702)),IF(H703="",G702+ROUNDUP(VLOOKUP(D703,Feuil2!$B$2:$C$205,2,FALSE)*6,0)/6/24,G702+ROUNDUP(VLOOKUP(D703,Feuil2!$B$2:$C$205,2,FALSE)*6,0)/6/24+$I$2),G702+(11/12/24)),"")</f>
        <v>43553.920138888869</v>
      </c>
      <c r="H703" s="236"/>
      <c r="I703" s="237"/>
      <c r="J703" s="326"/>
      <c r="K703" s="89"/>
    </row>
    <row r="704" spans="1:12" x14ac:dyDescent="0.2">
      <c r="A704" s="15"/>
      <c r="B704" s="234" t="s">
        <v>166</v>
      </c>
      <c r="C704" s="224">
        <v>2932088</v>
      </c>
      <c r="D704" s="96">
        <v>22000058</v>
      </c>
      <c r="E704" s="96">
        <v>1300</v>
      </c>
      <c r="F704" s="235"/>
      <c r="G704" s="232">
        <f>IFERROR(IF(ISERROR(SEARCH("dfgg",$B703)),IF(H704="",G703+ROUNDUP(VLOOKUP(D704,Feuil2!$B$2:$C$205,2,FALSE)*6,0)/6/24,G703+ROUNDUP(VLOOKUP(D704,Feuil2!$B$2:$C$205,2,FALSE)*6,0)/6/24+$I$2),G703+(11/12/24)),"")</f>
        <v>43554.024305555533</v>
      </c>
      <c r="H704" s="236"/>
      <c r="I704" s="237"/>
      <c r="J704" s="326">
        <f>IF(ISNA(VLOOKUP(C704,[4]Sheet1!$B$25:$AR$83,42,FALSE)),"",VLOOKUP(C704,[4]Sheet1!$B$25:$AR$83,42,FALSE))</f>
        <v>43560</v>
      </c>
      <c r="K704" s="231"/>
      <c r="L704" s="2" t="str">
        <f>IF(ISNA(VLOOKUP(C704,[4]Sheet1!$B$25:$AR$83,43,FALSE)),"",VLOOKUP(C704,[4]Sheet1!$B$25:$AR$83,43,FALSE))</f>
        <v>PL001</v>
      </c>
    </row>
    <row r="705" spans="1:14" x14ac:dyDescent="0.2">
      <c r="A705" s="15"/>
      <c r="B705" s="234" t="s">
        <v>187</v>
      </c>
      <c r="C705" s="224">
        <v>2975527</v>
      </c>
      <c r="D705" s="96">
        <v>22000372</v>
      </c>
      <c r="E705" s="96">
        <v>1600</v>
      </c>
      <c r="F705" s="235"/>
      <c r="G705" s="232">
        <f>IFERROR(IF(ISERROR(SEARCH("dfgg",$B704)),IF(H705="",G704+ROUNDUP(VLOOKUP(D705,Feuil2!$B$2:$C$205,2,FALSE)*6,0)/6/24,G704+ROUNDUP(VLOOKUP(D705,Feuil2!$B$2:$C$205,2,FALSE)*6,0)/6/24+$I$2),G704+(11/12/24)),"")</f>
        <v>43554.128472222197</v>
      </c>
      <c r="H705" s="236"/>
      <c r="I705" s="237"/>
      <c r="J705" s="326">
        <f>IF(ISNA(VLOOKUP(C705,[4]Sheet1!$B$25:$AR$83,42,FALSE)),"",VLOOKUP(C705,[4]Sheet1!$B$25:$AR$83,42,FALSE))</f>
        <v>43560</v>
      </c>
      <c r="K705" s="231"/>
      <c r="L705" s="2" t="str">
        <f>IF(ISNA(VLOOKUP(C705,[4]Sheet1!$B$25:$AR$83,43,FALSE)),"",VLOOKUP(C705,[4]Sheet1!$B$25:$AR$83,43,FALSE))</f>
        <v>PL001</v>
      </c>
    </row>
    <row r="706" spans="1:14" x14ac:dyDescent="0.2">
      <c r="A706" s="15"/>
      <c r="B706" s="234" t="s">
        <v>187</v>
      </c>
      <c r="C706" s="224">
        <v>2975528</v>
      </c>
      <c r="D706" s="96">
        <v>22000372</v>
      </c>
      <c r="E706" s="96">
        <v>1600</v>
      </c>
      <c r="F706" s="235"/>
      <c r="G706" s="232">
        <f>IFERROR(IF(ISERROR(SEARCH("dfgg",$B705)),IF(H706="",G705+ROUNDUP(VLOOKUP(D706,Feuil2!$B$2:$C$205,2,FALSE)*6,0)/6/24,G705+ROUNDUP(VLOOKUP(D706,Feuil2!$B$2:$C$205,2,FALSE)*6,0)/6/24+$I$2),G705+(11/12/24)),"")</f>
        <v>43554.232638888861</v>
      </c>
      <c r="H706" s="236"/>
      <c r="I706" s="237"/>
      <c r="J706" s="326">
        <f>IF(ISNA(VLOOKUP(C706,[4]Sheet1!$B$25:$AR$83,42,FALSE)),"",VLOOKUP(C706,[4]Sheet1!$B$25:$AR$83,42,FALSE))</f>
        <v>43572</v>
      </c>
      <c r="K706" s="231"/>
      <c r="L706" s="2" t="str">
        <f>IF(ISNA(VLOOKUP(C706,[4]Sheet1!$B$25:$AR$83,43,FALSE)),"",VLOOKUP(C706,[4]Sheet1!$B$25:$AR$83,43,FALSE))</f>
        <v>PL001</v>
      </c>
    </row>
    <row r="707" spans="1:14" s="16" customFormat="1" x14ac:dyDescent="0.2">
      <c r="A707" s="15"/>
      <c r="B707" s="245"/>
      <c r="C707" s="246"/>
      <c r="D707" s="121" t="s">
        <v>141</v>
      </c>
      <c r="E707" s="120"/>
      <c r="F707" s="247"/>
      <c r="G707" s="232">
        <f>IFERROR(IF(ISERROR(SEARCH("dfgg",$B706)),IF(H707="",G706+ROUNDUP(VLOOKUP(D707,Feuil2!$B$2:$C$205,2,FALSE)*6,0)/6/24,G706+ROUNDUP(VLOOKUP(D707,Feuil2!$B$2:$C$205,2,FALSE)*6,0)/6/24+$I$2),G706+(11/12/24)),"")</f>
        <v>43554.246527777752</v>
      </c>
      <c r="H707" s="262"/>
      <c r="I707" s="237"/>
      <c r="J707" s="326"/>
      <c r="K707" s="89"/>
    </row>
    <row r="708" spans="1:14" x14ac:dyDescent="0.2">
      <c r="A708" s="15"/>
      <c r="B708" s="234" t="s">
        <v>58</v>
      </c>
      <c r="C708" s="224">
        <v>2956431</v>
      </c>
      <c r="D708" s="96">
        <v>22000057</v>
      </c>
      <c r="E708" s="96">
        <v>1600</v>
      </c>
      <c r="F708" s="235"/>
      <c r="G708" s="232">
        <f>IFERROR(IF(ISERROR(SEARCH("dfgg",$B707)),IF(H708="",G707+ROUNDUP(VLOOKUP(D708,Feuil2!$B$2:$C$205,2,FALSE)*6,0)/6/24,G707+ROUNDUP(VLOOKUP(D708,Feuil2!$B$2:$C$205,2,FALSE)*6,0)/6/24+$I$2),G707+(11/12/24)),"")</f>
        <v>43554.350694444416</v>
      </c>
      <c r="H708" s="262" t="s">
        <v>220</v>
      </c>
      <c r="I708" s="237"/>
      <c r="J708" s="326">
        <v>43565</v>
      </c>
      <c r="K708" s="231"/>
      <c r="L708" s="16" t="s">
        <v>51</v>
      </c>
      <c r="M708" s="16"/>
    </row>
    <row r="709" spans="1:14" x14ac:dyDescent="0.2">
      <c r="A709" s="127"/>
      <c r="B709" s="248"/>
      <c r="C709" s="158" t="s">
        <v>61</v>
      </c>
      <c r="D709" s="249"/>
      <c r="E709" s="249"/>
      <c r="F709" s="250"/>
      <c r="G709" s="232">
        <v>43554.541666666664</v>
      </c>
      <c r="H709" s="19"/>
      <c r="I709" s="233"/>
      <c r="J709" s="326" t="str">
        <f>IF(ISNA(VLOOKUP(C709,[1]Sheet1!$B:$AS,43,FALSE)),"",VLOOKUP(C709,[1]Sheet1!$B:$AS,43,FALSE))</f>
        <v/>
      </c>
      <c r="K709" s="2" t="str">
        <f>IF(J709&lt;&gt;"",TEXT(J709,"jjjj"),"")</f>
        <v/>
      </c>
      <c r="L709" s="2" t="str">
        <f>IF(ISNA(VLOOKUP(C709,[1]Sheet1!$B:$AS,44,FALSE)),"",VLOOKUP(C709,[1]Sheet1!$B:$AS,44,FALSE))</f>
        <v/>
      </c>
      <c r="N709" s="2" t="s">
        <v>68</v>
      </c>
    </row>
    <row r="710" spans="1:14" x14ac:dyDescent="0.2">
      <c r="A710" s="3"/>
      <c r="D710" s="5"/>
    </row>
    <row r="711" spans="1:14" s="16" customFormat="1" ht="31.5" x14ac:dyDescent="0.2">
      <c r="A711" s="263"/>
      <c r="B711" s="150"/>
      <c r="C711" s="154" t="s">
        <v>215</v>
      </c>
      <c r="D711" s="151"/>
      <c r="E711" s="151"/>
      <c r="F711" s="150"/>
      <c r="G711" s="150"/>
      <c r="H711" s="152"/>
      <c r="I711" s="153"/>
      <c r="J711" s="406" t="s">
        <v>34</v>
      </c>
      <c r="K711" s="201"/>
      <c r="L711" s="202" t="s">
        <v>48</v>
      </c>
    </row>
    <row r="712" spans="1:14" s="16" customFormat="1" x14ac:dyDescent="0.2">
      <c r="A712" s="79"/>
      <c r="B712" s="229"/>
      <c r="C712" s="156"/>
      <c r="D712" s="195" t="s">
        <v>72</v>
      </c>
      <c r="E712" s="151"/>
      <c r="F712" s="155"/>
      <c r="G712" s="80">
        <v>43555.958333333336</v>
      </c>
      <c r="H712" s="81"/>
      <c r="I712" s="230">
        <f>IFERROR(E712*VLOOKUP(D712,#REF!,5,FALSE),0)</f>
        <v>0</v>
      </c>
      <c r="J712" s="326"/>
    </row>
    <row r="713" spans="1:14" s="16" customFormat="1" x14ac:dyDescent="0.2">
      <c r="A713" s="15"/>
      <c r="B713" s="229"/>
      <c r="C713" s="156"/>
      <c r="D713" s="195" t="s">
        <v>25</v>
      </c>
      <c r="E713" s="151"/>
      <c r="F713" s="155"/>
      <c r="G713" s="232">
        <v>43556.166666666664</v>
      </c>
      <c r="H713" s="19"/>
      <c r="I713" s="233">
        <f>IFERROR(E713*VLOOKUP(D713,#REF!,5,FALSE),0)</f>
        <v>0</v>
      </c>
      <c r="J713" s="326"/>
    </row>
    <row r="714" spans="1:14" x14ac:dyDescent="0.2">
      <c r="A714" s="15"/>
      <c r="B714" s="234" t="s">
        <v>59</v>
      </c>
      <c r="C714" s="224">
        <v>2715777</v>
      </c>
      <c r="D714" s="96">
        <v>22000578</v>
      </c>
      <c r="E714" s="96">
        <v>1600</v>
      </c>
      <c r="F714" s="235"/>
      <c r="G714" s="232">
        <f>IFERROR(IF(ISERROR(SEARCH("dfgg",$B713)),IF(H714="",G713+ROUNDUP(VLOOKUP(D714,Feuil2!$B$2:$C$205,2,FALSE)*6,0)/6/24,G713+ROUNDUP(VLOOKUP(D714,Feuil2!$B$2:$C$205,2,FALSE)*6,0)/6/24+$I$2),G713+(11/12/24)),"")</f>
        <v>43556.270833333328</v>
      </c>
      <c r="H714" s="262"/>
      <c r="I714" s="237"/>
      <c r="J714" s="326">
        <v>43565</v>
      </c>
      <c r="K714" s="231"/>
      <c r="L714" s="16" t="s">
        <v>51</v>
      </c>
      <c r="M714" s="16"/>
    </row>
    <row r="715" spans="1:14" x14ac:dyDescent="0.2">
      <c r="A715" s="15"/>
      <c r="B715" s="234" t="s">
        <v>59</v>
      </c>
      <c r="C715" s="224">
        <v>2715778</v>
      </c>
      <c r="D715" s="96">
        <v>22000578</v>
      </c>
      <c r="E715" s="96">
        <v>1600</v>
      </c>
      <c r="F715" s="235"/>
      <c r="G715" s="232">
        <f>IFERROR(IF(ISERROR(SEARCH("dfgg",$B714)),IF(H715="",G714+ROUNDUP(VLOOKUP(D715,Feuil2!$B$2:$C$205,2,FALSE)*6,0)/6/24,G714+ROUNDUP(VLOOKUP(D715,Feuil2!$B$2:$C$205,2,FALSE)*6,0)/6/24+$I$2),G714+(11/12/24)),"")</f>
        <v>43556.374999999993</v>
      </c>
      <c r="H715" s="262"/>
      <c r="I715" s="237"/>
      <c r="J715" s="326">
        <v>43565</v>
      </c>
      <c r="K715" s="231"/>
      <c r="L715" s="16" t="s">
        <v>51</v>
      </c>
      <c r="M715" s="16"/>
    </row>
    <row r="716" spans="1:14" x14ac:dyDescent="0.2">
      <c r="A716" s="15"/>
      <c r="B716" s="245"/>
      <c r="C716" s="246"/>
      <c r="D716" s="121" t="s">
        <v>141</v>
      </c>
      <c r="E716" s="120"/>
      <c r="F716" s="247"/>
      <c r="G716" s="232">
        <f>IFERROR(IF(ISERROR(SEARCH("dfgg",$B715)),IF(H716="",G715+ROUNDUP(VLOOKUP(D716,Feuil2!$B$2:$C$205,2,FALSE)*6,0)/6/24,G715+ROUNDUP(VLOOKUP(D716,Feuil2!$B$2:$C$205,2,FALSE)*6,0)/6/24+$I$2),G715+(11/12/24)),"")</f>
        <v>43556.388888888883</v>
      </c>
      <c r="H716" s="262"/>
      <c r="I716" s="237"/>
      <c r="K716" s="89"/>
      <c r="L716" s="16"/>
      <c r="M716" s="16"/>
    </row>
    <row r="717" spans="1:14" x14ac:dyDescent="0.2">
      <c r="A717" s="15"/>
      <c r="B717" s="234" t="s">
        <v>100</v>
      </c>
      <c r="C717" s="224">
        <v>2891622</v>
      </c>
      <c r="D717" s="96">
        <v>22000155</v>
      </c>
      <c r="E717" s="96">
        <v>1600</v>
      </c>
      <c r="F717" s="235"/>
      <c r="G717" s="232">
        <f>IFERROR(IF(ISERROR(SEARCH("dfgg",$B716)),IF(H717="",G716+ROUNDUP(VLOOKUP(D717,Feuil2!$B$2:$C$205,2,FALSE)*6,0)/6/24,G716+ROUNDUP(VLOOKUP(D717,Feuil2!$B$2:$C$205,2,FALSE)*6,0)/6/24+$I$2),G716+(11/12/24)),"")</f>
        <v>43556.506944444438</v>
      </c>
      <c r="H717" s="262" t="s">
        <v>175</v>
      </c>
      <c r="I717" s="237"/>
      <c r="J717" s="326">
        <v>43558</v>
      </c>
      <c r="K717" s="231"/>
      <c r="L717" s="16" t="s">
        <v>52</v>
      </c>
      <c r="M717" s="16"/>
    </row>
    <row r="718" spans="1:14" x14ac:dyDescent="0.2">
      <c r="A718" s="15"/>
      <c r="B718" s="234" t="s">
        <v>100</v>
      </c>
      <c r="C718" s="224">
        <v>2975508</v>
      </c>
      <c r="D718" s="96">
        <v>22000155</v>
      </c>
      <c r="E718" s="96">
        <v>1600</v>
      </c>
      <c r="F718" s="235"/>
      <c r="G718" s="232">
        <f>IFERROR(IF(ISERROR(SEARCH("dfgg",$B717)),IF(H718="",G717+ROUNDUP(VLOOKUP(D718,Feuil2!$B$2:$C$205,2,FALSE)*6,0)/6/24,G717+ROUNDUP(VLOOKUP(D718,Feuil2!$B$2:$C$205,2,FALSE)*6,0)/6/24+$I$2),G717+(11/12/24)),"")</f>
        <v>43556.624999999993</v>
      </c>
      <c r="H718" s="262" t="s">
        <v>175</v>
      </c>
      <c r="I718" s="237"/>
      <c r="J718" s="326">
        <v>43558</v>
      </c>
      <c r="K718" s="231"/>
      <c r="L718" s="16" t="s">
        <v>52</v>
      </c>
      <c r="M718" s="16"/>
    </row>
    <row r="719" spans="1:14" x14ac:dyDescent="0.2">
      <c r="A719" s="15"/>
      <c r="B719" s="245"/>
      <c r="C719" s="246"/>
      <c r="D719" s="121" t="s">
        <v>141</v>
      </c>
      <c r="E719" s="120"/>
      <c r="F719" s="247"/>
      <c r="G719" s="232">
        <f>IFERROR(IF(ISERROR(SEARCH("dfgg",$B718)),IF(H719="",G718+ROUNDUP(VLOOKUP(D719,Feuil2!$B$2:$C$205,2,FALSE)*6,0)/6/24,G718+ROUNDUP(VLOOKUP(D719,Feuil2!$B$2:$C$205,2,FALSE)*6,0)/6/24+$I$2),G718+(11/12/24)),"")</f>
        <v>43556.638888888883</v>
      </c>
      <c r="H719" s="262"/>
      <c r="I719" s="237"/>
      <c r="K719" s="89"/>
      <c r="L719" s="16"/>
      <c r="M719" s="16"/>
    </row>
    <row r="720" spans="1:14" x14ac:dyDescent="0.2">
      <c r="A720" s="15"/>
      <c r="B720" s="234" t="s">
        <v>101</v>
      </c>
      <c r="C720" s="224">
        <v>2913279</v>
      </c>
      <c r="D720" s="96">
        <v>22000266</v>
      </c>
      <c r="E720" s="96">
        <v>1600</v>
      </c>
      <c r="F720" s="235"/>
      <c r="G720" s="232">
        <f>IFERROR(IF(ISERROR(SEARCH("dfgg",$B719)),IF(H720="",G719+ROUNDUP(VLOOKUP(D720,Feuil2!$B$2:$C$205,2,FALSE)*6,0)/6/24,G719+ROUNDUP(VLOOKUP(D720,Feuil2!$B$2:$C$205,2,FALSE)*6,0)/6/24+$I$2),G719+(11/12/24)),"")</f>
        <v>43556.756944444438</v>
      </c>
      <c r="H720" s="262" t="s">
        <v>175</v>
      </c>
      <c r="I720" s="237"/>
      <c r="J720" s="326">
        <v>43566</v>
      </c>
      <c r="K720" s="231"/>
      <c r="L720" s="16" t="s">
        <v>52</v>
      </c>
      <c r="M720" s="16"/>
    </row>
    <row r="721" spans="1:13" x14ac:dyDescent="0.2">
      <c r="A721" s="15"/>
      <c r="B721" s="234" t="s">
        <v>101</v>
      </c>
      <c r="C721" s="224">
        <v>2932266</v>
      </c>
      <c r="D721" s="96">
        <v>22000266</v>
      </c>
      <c r="E721" s="96">
        <v>1600</v>
      </c>
      <c r="F721" s="235"/>
      <c r="G721" s="232">
        <f>IFERROR(IF(ISERROR(SEARCH("dfgg",$B720)),IF(H721="",G720+ROUNDUP(VLOOKUP(D721,Feuil2!$B$2:$C$205,2,FALSE)*6,0)/6/24,G720+ROUNDUP(VLOOKUP(D721,Feuil2!$B$2:$C$205,2,FALSE)*6,0)/6/24+$I$2),G720+(11/12/24)),"")</f>
        <v>43556.874999999993</v>
      </c>
      <c r="H721" s="262" t="s">
        <v>175</v>
      </c>
      <c r="I721" s="237"/>
      <c r="J721" s="326">
        <v>43566</v>
      </c>
      <c r="K721" s="231"/>
      <c r="L721" s="16" t="s">
        <v>52</v>
      </c>
      <c r="M721" s="16"/>
    </row>
    <row r="722" spans="1:13" s="16" customFormat="1" x14ac:dyDescent="0.2">
      <c r="A722" s="15"/>
      <c r="B722" s="234" t="s">
        <v>171</v>
      </c>
      <c r="C722" s="224">
        <v>2975555</v>
      </c>
      <c r="D722" s="96">
        <v>22000477</v>
      </c>
      <c r="E722" s="96">
        <v>1600</v>
      </c>
      <c r="F722" s="235"/>
      <c r="G722" s="232">
        <f>IFERROR(IF(ISERROR(SEARCH("dfgg",$B721)),IF(H722="",G721+ROUNDUP(VLOOKUP(D722,Feuil2!$B$2:$C$205,2,FALSE)*6,0)/6/24,G721+ROUNDUP(VLOOKUP(D722,Feuil2!$B$2:$C$205,2,FALSE)*6,0)/6/24+$I$2),G721+(11/12/24)),"")</f>
        <v>43556.993055555547</v>
      </c>
      <c r="H722" s="262"/>
      <c r="I722" s="237"/>
      <c r="J722" s="326">
        <v>43564</v>
      </c>
      <c r="K722" s="231"/>
      <c r="L722" s="16" t="s">
        <v>51</v>
      </c>
    </row>
    <row r="723" spans="1:13" s="16" customFormat="1" x14ac:dyDescent="0.2">
      <c r="A723" s="15"/>
      <c r="B723" s="234" t="s">
        <v>171</v>
      </c>
      <c r="C723" s="224">
        <v>2998957</v>
      </c>
      <c r="D723" s="96">
        <v>22000477</v>
      </c>
      <c r="E723" s="96">
        <v>1600</v>
      </c>
      <c r="F723" s="235"/>
      <c r="G723" s="232">
        <f>IFERROR(IF(ISERROR(SEARCH("dfgg",$B722)),IF(H723="",G722+ROUNDUP(VLOOKUP(D723,Feuil2!$B$2:$C$205,2,FALSE)*6,0)/6/24,G722+ROUNDUP(VLOOKUP(D723,Feuil2!$B$2:$C$205,2,FALSE)*6,0)/6/24+$I$2),G722+(11/12/24)),"")</f>
        <v>43557.111111111102</v>
      </c>
      <c r="H723" s="262"/>
      <c r="I723" s="237"/>
      <c r="J723" s="326">
        <v>43564</v>
      </c>
      <c r="K723" s="231"/>
      <c r="L723" s="16" t="s">
        <v>51</v>
      </c>
    </row>
    <row r="724" spans="1:13" s="16" customFormat="1" x14ac:dyDescent="0.2">
      <c r="A724" s="15"/>
      <c r="B724" s="245"/>
      <c r="C724" s="246"/>
      <c r="D724" s="121" t="s">
        <v>141</v>
      </c>
      <c r="E724" s="120"/>
      <c r="F724" s="247"/>
      <c r="G724" s="232">
        <f>IFERROR(IF(ISERROR(SEARCH("dfgg",$B723)),IF(H724="",G723+ROUNDUP(VLOOKUP(D724,Feuil2!$B$2:$C$205,2,FALSE)*6,0)/6/24,G723+ROUNDUP(VLOOKUP(D724,Feuil2!$B$2:$C$205,2,FALSE)*6,0)/6/24+$I$2),G723+(11/12/24)),"")</f>
        <v>43557.124999999993</v>
      </c>
      <c r="H724" s="262"/>
      <c r="I724" s="237"/>
      <c r="J724" s="326"/>
      <c r="K724" s="89"/>
    </row>
    <row r="725" spans="1:13" s="16" customFormat="1" x14ac:dyDescent="0.2">
      <c r="A725" s="15"/>
      <c r="B725" s="234" t="s">
        <v>41</v>
      </c>
      <c r="C725" s="224">
        <v>2860933</v>
      </c>
      <c r="D725" s="96">
        <v>22000537</v>
      </c>
      <c r="E725" s="96">
        <v>1600</v>
      </c>
      <c r="F725" s="235"/>
      <c r="G725" s="232">
        <f>IFERROR(IF(ISERROR(SEARCH("dfgg",$B724)),IF(H725="",G724+ROUNDUP(VLOOKUP(D725,Feuil2!$B$2:$C$205,2,FALSE)*6,0)/6/24,G724+ROUNDUP(VLOOKUP(D725,Feuil2!$B$2:$C$205,2,FALSE)*6,0)/6/24+$I$2),G724+(11/12/24)),"")</f>
        <v>43557.263888888883</v>
      </c>
      <c r="H725" s="262"/>
      <c r="I725" s="237"/>
      <c r="J725" s="326">
        <v>43559</v>
      </c>
      <c r="K725" s="231"/>
      <c r="L725" s="16" t="s">
        <v>51</v>
      </c>
    </row>
    <row r="726" spans="1:13" s="16" customFormat="1" x14ac:dyDescent="0.2">
      <c r="A726" s="15"/>
      <c r="B726" s="234" t="s">
        <v>41</v>
      </c>
      <c r="C726" s="224">
        <v>3016418</v>
      </c>
      <c r="D726" s="96">
        <v>22000537</v>
      </c>
      <c r="E726" s="96">
        <v>1600</v>
      </c>
      <c r="F726" s="235"/>
      <c r="G726" s="232">
        <f>IFERROR(IF(ISERROR(SEARCH("dfgg",$B725)),IF(H726="",G725+ROUNDUP(VLOOKUP(D726,Feuil2!$B$2:$C$205,2,FALSE)*6,0)/6/24,G725+ROUNDUP(VLOOKUP(D726,Feuil2!$B$2:$C$205,2,FALSE)*6,0)/6/24+$I$2),G725+(11/12/24)),"")</f>
        <v>43557.402777777774</v>
      </c>
      <c r="H726" s="262"/>
      <c r="I726" s="237"/>
      <c r="J726" s="326">
        <v>43559</v>
      </c>
      <c r="K726" s="231"/>
      <c r="L726" s="16" t="s">
        <v>51</v>
      </c>
    </row>
    <row r="727" spans="1:13" s="16" customFormat="1" x14ac:dyDescent="0.2">
      <c r="A727" s="15"/>
      <c r="B727" s="264"/>
      <c r="C727" s="265"/>
      <c r="D727" s="125" t="s">
        <v>7</v>
      </c>
      <c r="E727" s="266"/>
      <c r="F727" s="267"/>
      <c r="G727" s="232">
        <f>IFERROR(IF(ISERROR(SEARCH("dfgg",$B726)),IF(H727="",G726+ROUNDUP(VLOOKUP(D727,Feuil2!$B$2:$C$205,2,FALSE)*6,0)/6/24,G726+ROUNDUP(VLOOKUP(D727,Feuil2!$B$2:$C$205,2,FALSE)*6,0)/6/24+$I$2),G726+(11/12/24)),"")</f>
        <v>43557.458333333328</v>
      </c>
      <c r="H727" s="262"/>
      <c r="I727" s="237"/>
      <c r="J727" s="326"/>
      <c r="K727" s="89"/>
    </row>
    <row r="728" spans="1:13" s="16" customFormat="1" x14ac:dyDescent="0.2">
      <c r="A728" s="15"/>
      <c r="B728" s="234" t="s">
        <v>44</v>
      </c>
      <c r="C728" s="224">
        <v>2699400</v>
      </c>
      <c r="D728" s="96">
        <v>22000552</v>
      </c>
      <c r="E728" s="96">
        <v>1600</v>
      </c>
      <c r="F728" s="235"/>
      <c r="G728" s="232">
        <f>IFERROR(IF(ISERROR(SEARCH("dfgg",$B727)),IF(H728="",G727+ROUNDUP(VLOOKUP(D728,Feuil2!$B$2:$C$205,2,FALSE)*6,0)/6/24,G727+ROUNDUP(VLOOKUP(D728,Feuil2!$B$2:$C$205,2,FALSE)*6,0)/6/24+$I$2),G727+(11/12/24)),"")</f>
        <v>43557.562499999993</v>
      </c>
      <c r="H728" s="262"/>
      <c r="I728" s="237"/>
      <c r="J728" s="326">
        <v>43563</v>
      </c>
      <c r="K728" s="231"/>
      <c r="L728" s="16" t="s">
        <v>51</v>
      </c>
    </row>
    <row r="729" spans="1:13" s="16" customFormat="1" x14ac:dyDescent="0.2">
      <c r="A729" s="15"/>
      <c r="B729" s="234" t="s">
        <v>44</v>
      </c>
      <c r="C729" s="224">
        <v>2752094</v>
      </c>
      <c r="D729" s="96">
        <v>22000552</v>
      </c>
      <c r="E729" s="96">
        <v>1600</v>
      </c>
      <c r="F729" s="235"/>
      <c r="G729" s="232">
        <f>IFERROR(IF(ISERROR(SEARCH("dfgg",$B728)),IF(H729="",G728+ROUNDUP(VLOOKUP(D729,Feuil2!$B$2:$C$205,2,FALSE)*6,0)/6/24,G728+ROUNDUP(VLOOKUP(D729,Feuil2!$B$2:$C$205,2,FALSE)*6,0)/6/24+$I$2),G728+(11/12/24)),"")</f>
        <v>43557.666666666657</v>
      </c>
      <c r="H729" s="262"/>
      <c r="I729" s="237"/>
      <c r="J729" s="326">
        <v>43563</v>
      </c>
      <c r="K729" s="231"/>
      <c r="L729" s="16" t="s">
        <v>51</v>
      </c>
    </row>
    <row r="730" spans="1:13" x14ac:dyDescent="0.2">
      <c r="A730" s="15"/>
      <c r="B730" s="234" t="s">
        <v>44</v>
      </c>
      <c r="C730" s="224">
        <v>2752095</v>
      </c>
      <c r="D730" s="96">
        <v>22000552</v>
      </c>
      <c r="E730" s="96">
        <v>1600</v>
      </c>
      <c r="F730" s="235"/>
      <c r="G730" s="232">
        <f>IFERROR(IF(ISERROR(SEARCH("dfgg",$B729)),IF(H730="",G729+ROUNDUP(VLOOKUP(D730,Feuil2!$B$2:$C$205,2,FALSE)*6,0)/6/24,G729+ROUNDUP(VLOOKUP(D730,Feuil2!$B$2:$C$205,2,FALSE)*6,0)/6/24+$I$2),G729+(11/12/24)),"")</f>
        <v>43557.770833333321</v>
      </c>
      <c r="H730" s="262"/>
      <c r="I730" s="237"/>
      <c r="J730" s="326">
        <v>43563</v>
      </c>
      <c r="K730" s="231"/>
      <c r="L730" s="16" t="s">
        <v>51</v>
      </c>
      <c r="M730" s="16"/>
    </row>
    <row r="731" spans="1:13" s="16" customFormat="1" x14ac:dyDescent="0.2">
      <c r="A731" s="15"/>
      <c r="B731" s="238"/>
      <c r="C731" s="239"/>
      <c r="D731" s="125" t="s">
        <v>7</v>
      </c>
      <c r="E731" s="124"/>
      <c r="F731" s="240"/>
      <c r="G731" s="232">
        <f>IFERROR(IF(ISERROR(SEARCH("dfgg",$B730)),IF(H731="",G730+ROUNDUP(VLOOKUP(D731,Feuil2!$B$2:$C$205,2,FALSE)*6,0)/6/24,G730+ROUNDUP(VLOOKUP(D731,Feuil2!$B$2:$C$205,2,FALSE)*6,0)/6/24+$I$2),G730+(11/12/24)),"")</f>
        <v>43557.826388888876</v>
      </c>
      <c r="H731" s="71"/>
      <c r="I731" s="241"/>
      <c r="J731" s="326"/>
      <c r="K731" s="89"/>
    </row>
    <row r="732" spans="1:13" s="16" customFormat="1" x14ac:dyDescent="0.2">
      <c r="A732" s="15"/>
      <c r="B732" s="234" t="s">
        <v>76</v>
      </c>
      <c r="C732" s="224">
        <v>2715686</v>
      </c>
      <c r="D732" s="96">
        <v>22000478</v>
      </c>
      <c r="E732" s="96">
        <v>1000</v>
      </c>
      <c r="F732" s="235"/>
      <c r="G732" s="232">
        <f>IFERROR(IF(ISERROR(SEARCH("dfgg",$B731)),IF(H732="",G731+ROUNDUP(VLOOKUP(D732,Feuil2!$B$2:$C$205,2,FALSE)*6,0)/6/24,G731+ROUNDUP(VLOOKUP(D732,Feuil2!$B$2:$C$205,2,FALSE)*6,0)/6/24+$I$2),G731+(11/12/24)),"")</f>
        <v>43557.909722222212</v>
      </c>
      <c r="H732" s="262" t="s">
        <v>221</v>
      </c>
      <c r="I732" s="237"/>
      <c r="J732" s="326"/>
      <c r="K732" s="89"/>
    </row>
    <row r="733" spans="1:13" s="16" customFormat="1" x14ac:dyDescent="0.2">
      <c r="A733" s="15"/>
      <c r="B733" s="234" t="s">
        <v>76</v>
      </c>
      <c r="C733" s="224">
        <v>2715687</v>
      </c>
      <c r="D733" s="96">
        <v>22000478</v>
      </c>
      <c r="E733" s="96">
        <v>1000</v>
      </c>
      <c r="F733" s="235"/>
      <c r="G733" s="232">
        <f>IFERROR(IF(ISERROR(SEARCH("dfgg",$B732)),IF(H733="",G732+ROUNDUP(VLOOKUP(D733,Feuil2!$B$2:$C$205,2,FALSE)*6,0)/6/24,G732+ROUNDUP(VLOOKUP(D733,Feuil2!$B$2:$C$205,2,FALSE)*6,0)/6/24+$I$2),G732+(11/12/24)),"")</f>
        <v>43557.993055555547</v>
      </c>
      <c r="H733" s="262" t="s">
        <v>71</v>
      </c>
      <c r="I733" s="237"/>
      <c r="J733" s="326"/>
      <c r="K733" s="89"/>
    </row>
    <row r="734" spans="1:13" s="16" customFormat="1" x14ac:dyDescent="0.2">
      <c r="A734" s="15"/>
      <c r="B734" s="234" t="s">
        <v>76</v>
      </c>
      <c r="C734" s="224">
        <v>2715688</v>
      </c>
      <c r="D734" s="96">
        <v>22000478</v>
      </c>
      <c r="E734" s="96">
        <v>1000</v>
      </c>
      <c r="F734" s="235"/>
      <c r="G734" s="232">
        <f>IFERROR(IF(ISERROR(SEARCH("dfgg",$B733)),IF(H734="",G733+ROUNDUP(VLOOKUP(D734,Feuil2!$B$2:$C$205,2,FALSE)*6,0)/6/24,G733+ROUNDUP(VLOOKUP(D734,Feuil2!$B$2:$C$205,2,FALSE)*6,0)/6/24+$I$2),G733+(11/12/24)),"")</f>
        <v>43558.076388888883</v>
      </c>
      <c r="H734" s="262" t="s">
        <v>71</v>
      </c>
      <c r="I734" s="237"/>
      <c r="J734" s="326"/>
      <c r="K734" s="89"/>
    </row>
    <row r="735" spans="1:13" s="16" customFormat="1" x14ac:dyDescent="0.2">
      <c r="A735" s="15"/>
      <c r="B735" s="234" t="s">
        <v>76</v>
      </c>
      <c r="C735" s="224">
        <v>2715689</v>
      </c>
      <c r="D735" s="96">
        <v>22000478</v>
      </c>
      <c r="E735" s="96">
        <v>1000</v>
      </c>
      <c r="F735" s="235"/>
      <c r="G735" s="232">
        <f>IFERROR(IF(ISERROR(SEARCH("dfgg",$B734)),IF(H735="",G734+ROUNDUP(VLOOKUP(D735,Feuil2!$B$2:$C$205,2,FALSE)*6,0)/6/24,G734+ROUNDUP(VLOOKUP(D735,Feuil2!$B$2:$C$205,2,FALSE)*6,0)/6/24+$I$2),G734+(11/12/24)),"")</f>
        <v>43558.159722222219</v>
      </c>
      <c r="H735" s="262" t="s">
        <v>71</v>
      </c>
      <c r="I735" s="237"/>
      <c r="J735" s="326"/>
      <c r="K735" s="89"/>
    </row>
    <row r="736" spans="1:13" s="16" customFormat="1" x14ac:dyDescent="0.2">
      <c r="A736" s="15"/>
      <c r="B736" s="234" t="s">
        <v>76</v>
      </c>
      <c r="C736" s="224">
        <v>2715690</v>
      </c>
      <c r="D736" s="96">
        <v>22000478</v>
      </c>
      <c r="E736" s="96">
        <v>1000</v>
      </c>
      <c r="F736" s="235"/>
      <c r="G736" s="232">
        <f>IFERROR(IF(ISERROR(SEARCH("dfgg",$B735)),IF(H736="",G735+ROUNDUP(VLOOKUP(D736,Feuil2!$B$2:$C$205,2,FALSE)*6,0)/6/24,G735+ROUNDUP(VLOOKUP(D736,Feuil2!$B$2:$C$205,2,FALSE)*6,0)/6/24+$I$2),G735+(11/12/24)),"")</f>
        <v>43558.243055555555</v>
      </c>
      <c r="H736" s="262" t="s">
        <v>71</v>
      </c>
      <c r="I736" s="237"/>
      <c r="J736" s="326"/>
      <c r="K736" s="89"/>
    </row>
    <row r="737" spans="1:13" s="16" customFormat="1" x14ac:dyDescent="0.2">
      <c r="A737" s="15"/>
      <c r="B737" s="234" t="s">
        <v>76</v>
      </c>
      <c r="C737" s="224">
        <v>2715691</v>
      </c>
      <c r="D737" s="96">
        <v>22000478</v>
      </c>
      <c r="E737" s="96">
        <v>1000</v>
      </c>
      <c r="F737" s="235"/>
      <c r="G737" s="232">
        <f>IFERROR(IF(ISERROR(SEARCH("dfgg",$B736)),IF(H737="",G736+ROUNDUP(VLOOKUP(D737,Feuil2!$B$2:$C$205,2,FALSE)*6,0)/6/24,G736+ROUNDUP(VLOOKUP(D737,Feuil2!$B$2:$C$205,2,FALSE)*6,0)/6/24+$I$2),G736+(11/12/24)),"")</f>
        <v>43558.326388888891</v>
      </c>
      <c r="H737" s="262" t="s">
        <v>71</v>
      </c>
      <c r="I737" s="237"/>
      <c r="J737" s="326"/>
      <c r="K737" s="89"/>
    </row>
    <row r="738" spans="1:13" s="16" customFormat="1" x14ac:dyDescent="0.2">
      <c r="A738" s="15"/>
      <c r="B738" s="234" t="s">
        <v>76</v>
      </c>
      <c r="C738" s="224">
        <v>2752074</v>
      </c>
      <c r="D738" s="96">
        <v>22000478</v>
      </c>
      <c r="E738" s="96">
        <v>1000</v>
      </c>
      <c r="F738" s="235"/>
      <c r="G738" s="232">
        <f>IFERROR(IF(ISERROR(SEARCH("dfgg",$B737)),IF(H738="",G737+ROUNDUP(VLOOKUP(D738,Feuil2!$B$2:$C$205,2,FALSE)*6,0)/6/24,G737+ROUNDUP(VLOOKUP(D738,Feuil2!$B$2:$C$205,2,FALSE)*6,0)/6/24+$I$2),G737+(11/12/24)),"")</f>
        <v>43558.409722222226</v>
      </c>
      <c r="H738" s="262" t="s">
        <v>71</v>
      </c>
      <c r="I738" s="237"/>
      <c r="J738" s="326"/>
      <c r="K738" s="89"/>
    </row>
    <row r="739" spans="1:13" s="16" customFormat="1" x14ac:dyDescent="0.2">
      <c r="A739" s="15"/>
      <c r="B739" s="234" t="s">
        <v>76</v>
      </c>
      <c r="C739" s="224">
        <v>2752075</v>
      </c>
      <c r="D739" s="96">
        <v>22000478</v>
      </c>
      <c r="E739" s="96">
        <v>1000</v>
      </c>
      <c r="F739" s="235"/>
      <c r="G739" s="232">
        <f>IFERROR(IF(ISERROR(SEARCH("dfgg",$B738)),IF(H739="",G738+ROUNDUP(VLOOKUP(D739,Feuil2!$B$2:$C$205,2,FALSE)*6,0)/6/24,G738+ROUNDUP(VLOOKUP(D739,Feuil2!$B$2:$C$205,2,FALSE)*6,0)/6/24+$I$2),G738+(11/12/24)),"")</f>
        <v>43558.493055555562</v>
      </c>
      <c r="H739" s="262" t="s">
        <v>71</v>
      </c>
      <c r="I739" s="237"/>
      <c r="J739" s="326"/>
      <c r="K739" s="89"/>
    </row>
    <row r="740" spans="1:13" x14ac:dyDescent="0.2">
      <c r="A740" s="15"/>
      <c r="B740" s="234" t="s">
        <v>76</v>
      </c>
      <c r="C740" s="224">
        <v>2752076</v>
      </c>
      <c r="D740" s="96">
        <v>22000478</v>
      </c>
      <c r="E740" s="96">
        <v>1000</v>
      </c>
      <c r="F740" s="235"/>
      <c r="G740" s="232">
        <f>IFERROR(IF(ISERROR(SEARCH("dfgg",$B739)),IF(H740="",G739+ROUNDUP(VLOOKUP(D740,Feuil2!$B$2:$C$205,2,FALSE)*6,0)/6/24,G739+ROUNDUP(VLOOKUP(D740,Feuil2!$B$2:$C$205,2,FALSE)*6,0)/6/24+$I$2),G739+(11/12/24)),"")</f>
        <v>43558.576388888898</v>
      </c>
      <c r="H740" s="262" t="s">
        <v>71</v>
      </c>
      <c r="I740" s="237"/>
      <c r="K740" s="231"/>
      <c r="L740" s="16"/>
      <c r="M740" s="16"/>
    </row>
    <row r="741" spans="1:13" x14ac:dyDescent="0.2">
      <c r="A741" s="15"/>
      <c r="B741" s="234" t="s">
        <v>76</v>
      </c>
      <c r="C741" s="224">
        <v>2752077</v>
      </c>
      <c r="D741" s="96">
        <v>22000478</v>
      </c>
      <c r="E741" s="96">
        <v>1000</v>
      </c>
      <c r="F741" s="235"/>
      <c r="G741" s="232">
        <f>IFERROR(IF(ISERROR(SEARCH("dfgg",$B740)),IF(H741="",G740+ROUNDUP(VLOOKUP(D741,Feuil2!$B$2:$C$205,2,FALSE)*6,0)/6/24,G740+ROUNDUP(VLOOKUP(D741,Feuil2!$B$2:$C$205,2,FALSE)*6,0)/6/24+$I$2),G740+(11/12/24)),"")</f>
        <v>43558.659722222234</v>
      </c>
      <c r="H741" s="262" t="s">
        <v>71</v>
      </c>
      <c r="I741" s="237"/>
      <c r="K741" s="231"/>
      <c r="L741" s="16"/>
      <c r="M741" s="16"/>
    </row>
    <row r="742" spans="1:13" x14ac:dyDescent="0.2">
      <c r="A742" s="15"/>
      <c r="B742" s="234" t="s">
        <v>76</v>
      </c>
      <c r="C742" s="224">
        <v>2752078</v>
      </c>
      <c r="D742" s="96">
        <v>22000478</v>
      </c>
      <c r="E742" s="96">
        <v>1000</v>
      </c>
      <c r="F742" s="235"/>
      <c r="G742" s="232">
        <f>IFERROR(IF(ISERROR(SEARCH("dfgg",$B741)),IF(H742="",G741+ROUNDUP(VLOOKUP(D742,Feuil2!$B$2:$C$205,2,FALSE)*6,0)/6/24,G741+ROUNDUP(VLOOKUP(D742,Feuil2!$B$2:$C$205,2,FALSE)*6,0)/6/24+$I$2),G741+(11/12/24)),"")</f>
        <v>43558.743055555569</v>
      </c>
      <c r="H742" s="262" t="s">
        <v>71</v>
      </c>
      <c r="I742" s="237"/>
      <c r="K742" s="231"/>
      <c r="L742" s="16"/>
      <c r="M742" s="16"/>
    </row>
    <row r="743" spans="1:13" x14ac:dyDescent="0.2">
      <c r="A743" s="15"/>
      <c r="B743" s="234" t="s">
        <v>76</v>
      </c>
      <c r="C743" s="224">
        <v>2752079</v>
      </c>
      <c r="D743" s="96">
        <v>22000478</v>
      </c>
      <c r="E743" s="96">
        <v>1000</v>
      </c>
      <c r="F743" s="235"/>
      <c r="G743" s="232">
        <f>IFERROR(IF(ISERROR(SEARCH("dfgg",$B742)),IF(H743="",G742+ROUNDUP(VLOOKUP(D743,Feuil2!$B$2:$C$205,2,FALSE)*6,0)/6/24,G742+ROUNDUP(VLOOKUP(D743,Feuil2!$B$2:$C$205,2,FALSE)*6,0)/6/24+$I$2),G742+(11/12/24)),"")</f>
        <v>43558.826388888905</v>
      </c>
      <c r="H743" s="262" t="s">
        <v>71</v>
      </c>
      <c r="I743" s="237"/>
      <c r="K743" s="231"/>
      <c r="L743" s="16"/>
      <c r="M743" s="16"/>
    </row>
    <row r="744" spans="1:13" x14ac:dyDescent="0.2">
      <c r="A744" s="15"/>
      <c r="B744" s="234" t="s">
        <v>76</v>
      </c>
      <c r="C744" s="224">
        <v>2752080</v>
      </c>
      <c r="D744" s="96">
        <v>22000478</v>
      </c>
      <c r="E744" s="96">
        <v>1000</v>
      </c>
      <c r="F744" s="235"/>
      <c r="G744" s="232">
        <f>IFERROR(IF(ISERROR(SEARCH("dfgg",$B743)),IF(H744="",G743+ROUNDUP(VLOOKUP(D744,Feuil2!$B$2:$C$205,2,FALSE)*6,0)/6/24,G743+ROUNDUP(VLOOKUP(D744,Feuil2!$B$2:$C$205,2,FALSE)*6,0)/6/24+$I$2),G743+(11/12/24)),"")</f>
        <v>43558.909722222241</v>
      </c>
      <c r="H744" s="262" t="s">
        <v>71</v>
      </c>
      <c r="I744" s="237"/>
      <c r="K744" s="231"/>
      <c r="L744" s="16"/>
      <c r="M744" s="16"/>
    </row>
    <row r="745" spans="1:13" x14ac:dyDescent="0.2">
      <c r="A745" s="15"/>
      <c r="B745" s="234" t="s">
        <v>76</v>
      </c>
      <c r="C745" s="224">
        <v>2752081</v>
      </c>
      <c r="D745" s="96">
        <v>22000478</v>
      </c>
      <c r="E745" s="96">
        <v>1000</v>
      </c>
      <c r="F745" s="235"/>
      <c r="G745" s="232">
        <f>IFERROR(IF(ISERROR(SEARCH("dfgg",$B744)),IF(H745="",G744+ROUNDUP(VLOOKUP(D745,Feuil2!$B$2:$C$205,2,FALSE)*6,0)/6/24,G744+ROUNDUP(VLOOKUP(D745,Feuil2!$B$2:$C$205,2,FALSE)*6,0)/6/24+$I$2),G744+(11/12/24)),"")</f>
        <v>43558.993055555577</v>
      </c>
      <c r="H745" s="262" t="s">
        <v>71</v>
      </c>
      <c r="I745" s="237"/>
      <c r="K745" s="231"/>
      <c r="L745" s="16"/>
      <c r="M745" s="16"/>
    </row>
    <row r="746" spans="1:13" s="16" customFormat="1" x14ac:dyDescent="0.2">
      <c r="A746" s="15"/>
      <c r="B746" s="238"/>
      <c r="C746" s="239"/>
      <c r="D746" s="125" t="s">
        <v>7</v>
      </c>
      <c r="E746" s="124"/>
      <c r="F746" s="240"/>
      <c r="G746" s="80">
        <v>43559.291666666664</v>
      </c>
      <c r="H746" s="280" t="s">
        <v>71</v>
      </c>
      <c r="I746" s="241"/>
      <c r="J746" s="326"/>
      <c r="K746" s="89"/>
    </row>
    <row r="747" spans="1:13" s="16" customFormat="1" x14ac:dyDescent="0.2">
      <c r="A747" s="15"/>
      <c r="B747" s="234" t="s">
        <v>44</v>
      </c>
      <c r="C747" s="224">
        <v>2752096</v>
      </c>
      <c r="D747" s="96">
        <v>22000552</v>
      </c>
      <c r="E747" s="96">
        <v>1600</v>
      </c>
      <c r="F747" s="235"/>
      <c r="G747" s="232">
        <f>IFERROR(IF(ISERROR(SEARCH("dfgg",$B746)),IF(H747="",G746+ROUNDUP(VLOOKUP(D747,Feuil2!$B$2:$C$205,2,FALSE)*6,0)/6/24,G746+ROUNDUP(VLOOKUP(D747,Feuil2!$B$2:$C$205,2,FALSE)*6,0)/6/24+$I$2),G746+(11/12/24)),"")</f>
        <v>43559.395833333328</v>
      </c>
      <c r="H747" s="270" t="s">
        <v>71</v>
      </c>
      <c r="I747" s="237"/>
      <c r="J747" s="326">
        <v>43563</v>
      </c>
      <c r="K747" s="231"/>
      <c r="L747" s="16" t="s">
        <v>51</v>
      </c>
    </row>
    <row r="748" spans="1:13" s="16" customFormat="1" x14ac:dyDescent="0.2">
      <c r="A748" s="15"/>
      <c r="B748" s="234" t="s">
        <v>44</v>
      </c>
      <c r="C748" s="224">
        <v>3069489</v>
      </c>
      <c r="D748" s="96">
        <v>22000552</v>
      </c>
      <c r="E748" s="96">
        <v>1600</v>
      </c>
      <c r="F748" s="235"/>
      <c r="G748" s="232">
        <f>IFERROR(IF(ISERROR(SEARCH("dfgg",$B747)),IF(H748="",G747+ROUNDUP(VLOOKUP(D748,Feuil2!$B$2:$C$205,2,FALSE)*6,0)/6/24,G747+ROUNDUP(VLOOKUP(D748,Feuil2!$B$2:$C$205,2,FALSE)*6,0)/6/24+$I$2),G747+(11/12/24)),"")</f>
        <v>43559.499999999993</v>
      </c>
      <c r="H748" s="270" t="s">
        <v>71</v>
      </c>
      <c r="I748" s="237"/>
      <c r="J748" s="326">
        <v>43563</v>
      </c>
      <c r="K748" s="231"/>
      <c r="L748" s="16" t="s">
        <v>51</v>
      </c>
    </row>
    <row r="749" spans="1:13" s="16" customFormat="1" x14ac:dyDescent="0.2">
      <c r="A749" s="15"/>
      <c r="B749" s="234" t="s">
        <v>44</v>
      </c>
      <c r="C749" s="224">
        <v>3069490</v>
      </c>
      <c r="D749" s="96">
        <v>22000552</v>
      </c>
      <c r="E749" s="96">
        <v>1600</v>
      </c>
      <c r="F749" s="235"/>
      <c r="G749" s="232">
        <f>IFERROR(IF(ISERROR(SEARCH("dfgg",$B748)),IF(H749="",G748+ROUNDUP(VLOOKUP(D749,Feuil2!$B$2:$C$205,2,FALSE)*6,0)/6/24,G748+ROUNDUP(VLOOKUP(D749,Feuil2!$B$2:$C$205,2,FALSE)*6,0)/6/24+$I$2),G748+(11/12/24)),"")</f>
        <v>43559.604166666657</v>
      </c>
      <c r="H749" s="270" t="s">
        <v>71</v>
      </c>
      <c r="I749" s="237"/>
      <c r="J749" s="326">
        <v>43563</v>
      </c>
      <c r="K749" s="231"/>
      <c r="L749" s="16" t="s">
        <v>51</v>
      </c>
    </row>
    <row r="750" spans="1:13" s="16" customFormat="1" x14ac:dyDescent="0.2">
      <c r="A750" s="15"/>
      <c r="B750" s="238"/>
      <c r="C750" s="239"/>
      <c r="D750" s="125" t="s">
        <v>7</v>
      </c>
      <c r="E750" s="124"/>
      <c r="F750" s="240"/>
      <c r="G750" s="232">
        <f>IFERROR(IF(ISERROR(SEARCH("dfgg",$B749)),IF(H750="",G749+ROUNDUP(VLOOKUP(D750,Feuil2!$B$2:$C$205,2,FALSE)*6,0)/6/24,G749+ROUNDUP(VLOOKUP(D750,Feuil2!$B$2:$C$205,2,FALSE)*6,0)/6/24+$I$2),G749+(11/12/24)),"")</f>
        <v>43559.659722222212</v>
      </c>
      <c r="H750" s="280" t="s">
        <v>71</v>
      </c>
      <c r="I750" s="241"/>
      <c r="J750" s="326"/>
      <c r="K750" s="89"/>
    </row>
    <row r="751" spans="1:13" x14ac:dyDescent="0.2">
      <c r="A751" s="15"/>
      <c r="B751" s="234" t="s">
        <v>76</v>
      </c>
      <c r="C751" s="224">
        <v>2827360</v>
      </c>
      <c r="D751" s="96">
        <v>22000478</v>
      </c>
      <c r="E751" s="96">
        <v>1000</v>
      </c>
      <c r="F751" s="235"/>
      <c r="G751" s="232">
        <f>IFERROR(IF(ISERROR(SEARCH("dfgg",$B750)),IF(H751="",G750+ROUNDUP(VLOOKUP(D751,Feuil2!$B$2:$C$205,2,FALSE)*6,0)/6/24,G750+ROUNDUP(VLOOKUP(D751,Feuil2!$B$2:$C$205,2,FALSE)*6,0)/6/24+$I$2),G750+(11/12/24)),"")</f>
        <v>43559.743055555547</v>
      </c>
      <c r="H751" s="270" t="s">
        <v>71</v>
      </c>
      <c r="I751" s="237"/>
      <c r="K751" s="231"/>
      <c r="L751" s="16"/>
      <c r="M751" s="16"/>
    </row>
    <row r="752" spans="1:13" x14ac:dyDescent="0.2">
      <c r="A752" s="15"/>
      <c r="B752" s="234" t="s">
        <v>76</v>
      </c>
      <c r="C752" s="224">
        <v>2827368</v>
      </c>
      <c r="D752" s="96">
        <v>22000478</v>
      </c>
      <c r="E752" s="96">
        <v>1000</v>
      </c>
      <c r="F752" s="235"/>
      <c r="G752" s="232">
        <f>IFERROR(IF(ISERROR(SEARCH("dfgg",$B751)),IF(H752="",G751+ROUNDUP(VLOOKUP(D752,Feuil2!$B$2:$C$205,2,FALSE)*6,0)/6/24,G751+ROUNDUP(VLOOKUP(D752,Feuil2!$B$2:$C$205,2,FALSE)*6,0)/6/24+$I$2),G751+(11/12/24)),"")</f>
        <v>43559.826388888883</v>
      </c>
      <c r="H752" s="270" t="s">
        <v>71</v>
      </c>
      <c r="I752" s="237"/>
      <c r="K752" s="231"/>
      <c r="L752" s="16"/>
      <c r="M752" s="16"/>
    </row>
    <row r="753" spans="1:13" x14ac:dyDescent="0.2">
      <c r="A753" s="15"/>
      <c r="B753" s="234" t="s">
        <v>76</v>
      </c>
      <c r="C753" s="224">
        <v>2715679</v>
      </c>
      <c r="D753" s="96">
        <v>22000478</v>
      </c>
      <c r="E753" s="96">
        <v>1000</v>
      </c>
      <c r="F753" s="235"/>
      <c r="G753" s="232">
        <f>IFERROR(IF(ISERROR(SEARCH("dfgg",$B752)),IF(H753="",G752+ROUNDUP(VLOOKUP(D753,Feuil2!$B$2:$C$205,2,FALSE)*6,0)/6/24,G752+ROUNDUP(VLOOKUP(D753,Feuil2!$B$2:$C$205,2,FALSE)*6,0)/6/24+$I$2),G752+(11/12/24)),"")</f>
        <v>43559.909722222219</v>
      </c>
      <c r="H753" s="270" t="s">
        <v>71</v>
      </c>
      <c r="I753" s="237"/>
      <c r="K753" s="231"/>
      <c r="L753" s="16"/>
      <c r="M753" s="16"/>
    </row>
    <row r="754" spans="1:13" x14ac:dyDescent="0.2">
      <c r="A754" s="15"/>
      <c r="B754" s="234" t="s">
        <v>76</v>
      </c>
      <c r="C754" s="224">
        <v>2715680</v>
      </c>
      <c r="D754" s="96">
        <v>22000478</v>
      </c>
      <c r="E754" s="96">
        <v>1000</v>
      </c>
      <c r="F754" s="235"/>
      <c r="G754" s="232">
        <f>IFERROR(IF(ISERROR(SEARCH("dfgg",$B753)),IF(H754="",G753+ROUNDUP(VLOOKUP(D754,Feuil2!$B$2:$C$205,2,FALSE)*6,0)/6/24,G753+ROUNDUP(VLOOKUP(D754,Feuil2!$B$2:$C$205,2,FALSE)*6,0)/6/24+$I$2),G753+(11/12/24)),"")</f>
        <v>43559.993055555555</v>
      </c>
      <c r="H754" s="270" t="s">
        <v>71</v>
      </c>
      <c r="I754" s="237"/>
      <c r="K754" s="231"/>
      <c r="L754" s="16"/>
      <c r="M754" s="16"/>
    </row>
    <row r="755" spans="1:13" x14ac:dyDescent="0.2">
      <c r="A755" s="15"/>
      <c r="B755" s="234" t="s">
        <v>76</v>
      </c>
      <c r="C755" s="224">
        <v>2752069</v>
      </c>
      <c r="D755" s="96">
        <v>22000478</v>
      </c>
      <c r="E755" s="96">
        <v>1000</v>
      </c>
      <c r="F755" s="235"/>
      <c r="G755" s="232">
        <f>IFERROR(IF(ISERROR(SEARCH("dfgg",$B754)),IF(H755="",G754+ROUNDUP(VLOOKUP(D755,Feuil2!$B$2:$C$205,2,FALSE)*6,0)/6/24,G754+ROUNDUP(VLOOKUP(D755,Feuil2!$B$2:$C$205,2,FALSE)*6,0)/6/24+$I$2),G754+(11/12/24)),"")</f>
        <v>43560.076388888891</v>
      </c>
      <c r="H755" s="270" t="s">
        <v>71</v>
      </c>
      <c r="I755" s="237"/>
      <c r="K755" s="231"/>
      <c r="L755" s="16"/>
      <c r="M755" s="16"/>
    </row>
    <row r="756" spans="1:13" x14ac:dyDescent="0.2">
      <c r="A756" s="15"/>
      <c r="B756" s="234" t="s">
        <v>76</v>
      </c>
      <c r="C756" s="224">
        <v>2752070</v>
      </c>
      <c r="D756" s="96">
        <v>22000478</v>
      </c>
      <c r="E756" s="96">
        <v>1000</v>
      </c>
      <c r="F756" s="235"/>
      <c r="G756" s="232">
        <f>IFERROR(IF(ISERROR(SEARCH("dfgg",$B755)),IF(H756="",G755+ROUNDUP(VLOOKUP(D756,Feuil2!$B$2:$C$205,2,FALSE)*6,0)/6/24,G755+ROUNDUP(VLOOKUP(D756,Feuil2!$B$2:$C$205,2,FALSE)*6,0)/6/24+$I$2),G755+(11/12/24)),"")</f>
        <v>43560.159722222226</v>
      </c>
      <c r="H756" s="270" t="s">
        <v>71</v>
      </c>
      <c r="I756" s="237"/>
      <c r="K756" s="231"/>
      <c r="L756" s="16"/>
      <c r="M756" s="16"/>
    </row>
    <row r="757" spans="1:13" x14ac:dyDescent="0.2">
      <c r="A757" s="15"/>
      <c r="B757" s="234" t="s">
        <v>76</v>
      </c>
      <c r="C757" s="224">
        <v>2752071</v>
      </c>
      <c r="D757" s="96">
        <v>22000478</v>
      </c>
      <c r="E757" s="96">
        <v>1000</v>
      </c>
      <c r="F757" s="235"/>
      <c r="G757" s="232">
        <f>IFERROR(IF(ISERROR(SEARCH("dfgg",$B756)),IF(H757="",G756+ROUNDUP(VLOOKUP(D757,Feuil2!$B$2:$C$205,2,FALSE)*6,0)/6/24,G756+ROUNDUP(VLOOKUP(D757,Feuil2!$B$2:$C$205,2,FALSE)*6,0)/6/24+$I$2),G756+(11/12/24)),"")</f>
        <v>43560.243055555562</v>
      </c>
      <c r="H757" s="270" t="s">
        <v>71</v>
      </c>
      <c r="I757" s="237"/>
      <c r="K757" s="231"/>
      <c r="L757" s="16"/>
      <c r="M757" s="16"/>
    </row>
    <row r="758" spans="1:13" x14ac:dyDescent="0.2">
      <c r="A758" s="15"/>
      <c r="B758" s="234" t="s">
        <v>76</v>
      </c>
      <c r="C758" s="224">
        <v>2752206</v>
      </c>
      <c r="D758" s="96">
        <v>22000478</v>
      </c>
      <c r="E758" s="96">
        <v>1000</v>
      </c>
      <c r="F758" s="235"/>
      <c r="G758" s="232">
        <f>IFERROR(IF(ISERROR(SEARCH("dfgg",$B757)),IF(H758="",G757+ROUNDUP(VLOOKUP(D758,Feuil2!$B$2:$C$205,2,FALSE)*6,0)/6/24,G757+ROUNDUP(VLOOKUP(D758,Feuil2!$B$2:$C$205,2,FALSE)*6,0)/6/24+$I$2),G757+(11/12/24)),"")</f>
        <v>43560.326388888898</v>
      </c>
      <c r="H758" s="270" t="s">
        <v>71</v>
      </c>
      <c r="I758" s="237"/>
      <c r="K758" s="231"/>
      <c r="L758" s="16"/>
      <c r="M758" s="16"/>
    </row>
    <row r="759" spans="1:13" x14ac:dyDescent="0.2">
      <c r="A759" s="15"/>
      <c r="B759" s="234" t="s">
        <v>76</v>
      </c>
      <c r="C759" s="224">
        <v>2827340</v>
      </c>
      <c r="D759" s="96">
        <v>22000478</v>
      </c>
      <c r="E759" s="96">
        <v>1000</v>
      </c>
      <c r="F759" s="235"/>
      <c r="G759" s="232">
        <f>IFERROR(IF(ISERROR(SEARCH("dfgg",$B758)),IF(H759="",G758+ROUNDUP(VLOOKUP(D759,Feuil2!$B$2:$C$205,2,FALSE)*6,0)/6/24,G758+ROUNDUP(VLOOKUP(D759,Feuil2!$B$2:$C$205,2,FALSE)*6,0)/6/24+$I$2),G758+(11/12/24)),"")</f>
        <v>43560.409722222234</v>
      </c>
      <c r="H759" s="270" t="s">
        <v>71</v>
      </c>
      <c r="I759" s="237"/>
      <c r="K759" s="231"/>
      <c r="L759" s="16"/>
      <c r="M759" s="16"/>
    </row>
    <row r="760" spans="1:13" x14ac:dyDescent="0.2">
      <c r="A760" s="15"/>
      <c r="B760" s="234" t="s">
        <v>76</v>
      </c>
      <c r="C760" s="224">
        <v>2827346</v>
      </c>
      <c r="D760" s="96">
        <v>22000478</v>
      </c>
      <c r="E760" s="96">
        <v>1000</v>
      </c>
      <c r="F760" s="235"/>
      <c r="G760" s="232">
        <f>IFERROR(IF(ISERROR(SEARCH("dfgg",$B759)),IF(H760="",G759+ROUNDUP(VLOOKUP(D760,Feuil2!$B$2:$C$205,2,FALSE)*6,0)/6/24,G759+ROUNDUP(VLOOKUP(D760,Feuil2!$B$2:$C$205,2,FALSE)*6,0)/6/24+$I$2),G759+(11/12/24)),"")</f>
        <v>43560.493055555569</v>
      </c>
      <c r="H760" s="270" t="s">
        <v>71</v>
      </c>
      <c r="I760" s="237"/>
      <c r="K760" s="231"/>
      <c r="L760" s="16"/>
      <c r="M760" s="16"/>
    </row>
    <row r="761" spans="1:13" x14ac:dyDescent="0.2">
      <c r="A761" s="15"/>
      <c r="B761" s="234" t="s">
        <v>76</v>
      </c>
      <c r="C761" s="224">
        <v>2827347</v>
      </c>
      <c r="D761" s="96">
        <v>22000478</v>
      </c>
      <c r="E761" s="96">
        <v>1000</v>
      </c>
      <c r="F761" s="235"/>
      <c r="G761" s="232">
        <f>IFERROR(IF(ISERROR(SEARCH("dfgg",$B760)),IF(H761="",G760+ROUNDUP(VLOOKUP(D761,Feuil2!$B$2:$C$205,2,FALSE)*6,0)/6/24,G760+ROUNDUP(VLOOKUP(D761,Feuil2!$B$2:$C$205,2,FALSE)*6,0)/6/24+$I$2),G760+(11/12/24)),"")</f>
        <v>43560.576388888905</v>
      </c>
      <c r="H761" s="262" t="s">
        <v>224</v>
      </c>
      <c r="I761" s="237"/>
      <c r="K761" s="231"/>
      <c r="L761" s="16"/>
      <c r="M761" s="16"/>
    </row>
    <row r="762" spans="1:13" x14ac:dyDescent="0.2">
      <c r="A762" s="15"/>
      <c r="B762" s="234" t="s">
        <v>76</v>
      </c>
      <c r="C762" s="224">
        <v>2827348</v>
      </c>
      <c r="D762" s="96">
        <v>22000478</v>
      </c>
      <c r="E762" s="96">
        <v>1000</v>
      </c>
      <c r="F762" s="235"/>
      <c r="G762" s="232">
        <f>IFERROR(IF(ISERROR(SEARCH("dfgg",$B761)),IF(H762="",G761+ROUNDUP(VLOOKUP(D762,Feuil2!$B$2:$C$205,2,FALSE)*6,0)/6/24,G761+ROUNDUP(VLOOKUP(D762,Feuil2!$B$2:$C$205,2,FALSE)*6,0)/6/24+$I$2),G761+(11/12/24)),"")</f>
        <v>43560.659722222241</v>
      </c>
      <c r="H762" s="270" t="s">
        <v>71</v>
      </c>
      <c r="I762" s="237"/>
      <c r="K762" s="231"/>
      <c r="L762" s="16"/>
      <c r="M762" s="16"/>
    </row>
    <row r="763" spans="1:13" x14ac:dyDescent="0.2">
      <c r="A763" s="15"/>
      <c r="B763" s="234" t="s">
        <v>76</v>
      </c>
      <c r="C763" s="224">
        <v>2827349</v>
      </c>
      <c r="D763" s="96">
        <v>22000478</v>
      </c>
      <c r="E763" s="96">
        <v>1000</v>
      </c>
      <c r="F763" s="235"/>
      <c r="G763" s="232">
        <f>IFERROR(IF(ISERROR(SEARCH("dfgg",$B762)),IF(H763="",G762+ROUNDUP(VLOOKUP(D763,Feuil2!$B$2:$C$205,2,FALSE)*6,0)/6/24,G762+ROUNDUP(VLOOKUP(D763,Feuil2!$B$2:$C$205,2,FALSE)*6,0)/6/24+$I$2),G762+(11/12/24)),"")</f>
        <v>43560.743055555577</v>
      </c>
      <c r="H763" s="270" t="s">
        <v>71</v>
      </c>
      <c r="I763" s="237"/>
      <c r="J763" s="326" t="s">
        <v>230</v>
      </c>
      <c r="K763" s="231"/>
      <c r="L763" s="16"/>
      <c r="M763" s="16"/>
    </row>
    <row r="764" spans="1:13" x14ac:dyDescent="0.2">
      <c r="A764" s="15"/>
      <c r="B764" s="234" t="s">
        <v>76</v>
      </c>
      <c r="C764" s="224">
        <v>2827372</v>
      </c>
      <c r="D764" s="96">
        <v>22000478</v>
      </c>
      <c r="E764" s="96">
        <v>1000</v>
      </c>
      <c r="F764" s="235"/>
      <c r="G764" s="232">
        <f>IFERROR(IF(ISERROR(SEARCH("dfgg",$B763)),IF(H764="",G763+ROUNDUP(VLOOKUP(D764,Feuil2!$B$2:$C$205,2,FALSE)*6,0)/6/24,G763+ROUNDUP(VLOOKUP(D764,Feuil2!$B$2:$C$205,2,FALSE)*6,0)/6/24+$I$2),G763+(11/12/24)),"")</f>
        <v>43560.826388888912</v>
      </c>
      <c r="H764" s="270"/>
      <c r="I764" s="237"/>
      <c r="K764" s="231"/>
      <c r="L764" s="16"/>
      <c r="M764" s="16"/>
    </row>
    <row r="765" spans="1:13" s="16" customFormat="1" x14ac:dyDescent="0.2">
      <c r="A765" s="15"/>
      <c r="B765" s="238"/>
      <c r="C765" s="239"/>
      <c r="D765" s="125" t="s">
        <v>7</v>
      </c>
      <c r="E765" s="124"/>
      <c r="F765" s="240"/>
      <c r="G765" s="232">
        <f>IFERROR(IF(ISERROR(SEARCH("dfgg",$B764)),IF(H765="",G764+ROUNDUP(VLOOKUP(D765,Feuil2!$B$2:$C$205,2,FALSE)*6,0)/6/24,G764+ROUNDUP(VLOOKUP(D765,Feuil2!$B$2:$C$205,2,FALSE)*6,0)/6/24+$I$2),G764+(11/12/24)),"")</f>
        <v>43560.881944444467</v>
      </c>
      <c r="H765" s="280"/>
      <c r="I765" s="241"/>
      <c r="J765" s="326"/>
      <c r="K765" s="268"/>
    </row>
    <row r="766" spans="1:13" x14ac:dyDescent="0.2">
      <c r="A766" s="15"/>
      <c r="B766" s="234" t="s">
        <v>225</v>
      </c>
      <c r="C766" s="224">
        <v>2975505</v>
      </c>
      <c r="D766" s="96">
        <v>22000137</v>
      </c>
      <c r="E766" s="96">
        <v>1600</v>
      </c>
      <c r="F766" s="235"/>
      <c r="G766" s="232">
        <f>IFERROR(IF(ISERROR(SEARCH("dfgg",$B765)),IF(H766="",G765+ROUNDUP(VLOOKUP(D766,Feuil2!$B$2:$C$205,2,FALSE)*6,0)/6/24,G765+ROUNDUP(VLOOKUP(D766,Feuil2!$B$2:$C$205,2,FALSE)*6,0)/6/24+$I$2),G765+(11/12/24)),"")</f>
        <v>43560.986111111131</v>
      </c>
      <c r="H766" s="270"/>
      <c r="I766" s="237"/>
      <c r="K766" s="231"/>
      <c r="L766" s="16"/>
      <c r="M766" s="16"/>
    </row>
    <row r="767" spans="1:13" s="16" customFormat="1" x14ac:dyDescent="0.2">
      <c r="A767" s="15"/>
      <c r="B767" s="238"/>
      <c r="C767" s="239"/>
      <c r="D767" s="125" t="s">
        <v>7</v>
      </c>
      <c r="E767" s="124"/>
      <c r="F767" s="240"/>
      <c r="G767" s="232">
        <f>IFERROR(IF(ISERROR(SEARCH("dfgg",$B766)),IF(H767="",G766+ROUNDUP(VLOOKUP(D767,Feuil2!$B$2:$C$205,2,FALSE)*6,0)/6/24,G766+ROUNDUP(VLOOKUP(D767,Feuil2!$B$2:$C$205,2,FALSE)*6,0)/6/24+$I$2),G766+(11/12/24)),"")</f>
        <v>43561.041666666686</v>
      </c>
      <c r="H767" s="280"/>
      <c r="I767" s="241"/>
      <c r="J767" s="326"/>
      <c r="K767" s="268"/>
    </row>
    <row r="768" spans="1:13" s="16" customFormat="1" x14ac:dyDescent="0.2">
      <c r="A768" s="15"/>
      <c r="B768" s="234" t="s">
        <v>76</v>
      </c>
      <c r="C768" s="224">
        <v>2827373</v>
      </c>
      <c r="D768" s="96">
        <v>22000478</v>
      </c>
      <c r="E768" s="96">
        <v>1000</v>
      </c>
      <c r="F768" s="235"/>
      <c r="G768" s="232">
        <f>IFERROR(IF(ISERROR(SEARCH("dfgg",$B767)),IF(H768="",G767+ROUNDUP(VLOOKUP(D768,Feuil2!$B$2:$C$205,2,FALSE)*6,0)/6/24,G767+ROUNDUP(VLOOKUP(D768,Feuil2!$B$2:$C$205,2,FALSE)*6,0)/6/24+$I$2),G767+(11/12/24)),"")</f>
        <v>43561.125000000022</v>
      </c>
      <c r="H768" s="270"/>
      <c r="I768" s="241"/>
      <c r="J768" s="326" t="s">
        <v>226</v>
      </c>
      <c r="K768" s="268"/>
    </row>
    <row r="769" spans="1:13" x14ac:dyDescent="0.2">
      <c r="A769" s="15"/>
      <c r="B769" s="234" t="s">
        <v>76</v>
      </c>
      <c r="C769" s="224">
        <v>2827374</v>
      </c>
      <c r="D769" s="96">
        <v>22000478</v>
      </c>
      <c r="E769" s="96">
        <v>1000</v>
      </c>
      <c r="F769" s="235"/>
      <c r="G769" s="232">
        <f>IFERROR(IF(ISERROR(SEARCH("dfgg",$B768)),IF(H769="",G768+ROUNDUP(VLOOKUP(D769,Feuil2!$B$2:$C$205,2,FALSE)*6,0)/6/24,G768+ROUNDUP(VLOOKUP(D769,Feuil2!$B$2:$C$205,2,FALSE)*6,0)/6/24+$I$2),G768+(11/12/24)),"")</f>
        <v>43561.208333333358</v>
      </c>
      <c r="H769" s="270"/>
      <c r="I769" s="237"/>
      <c r="J769" s="326" t="s">
        <v>227</v>
      </c>
      <c r="K769" s="231"/>
      <c r="L769" s="16"/>
      <c r="M769" s="16"/>
    </row>
    <row r="770" spans="1:13" x14ac:dyDescent="0.2">
      <c r="A770" s="15"/>
      <c r="B770" s="234" t="s">
        <v>76</v>
      </c>
      <c r="C770" s="224">
        <v>2913332</v>
      </c>
      <c r="D770" s="96">
        <v>22000478</v>
      </c>
      <c r="E770" s="96">
        <v>1000</v>
      </c>
      <c r="F770" s="235"/>
      <c r="G770" s="232">
        <f>IFERROR(IF(ISERROR(SEARCH("dfgg",$B769)),IF(H770="",G769+ROUNDUP(VLOOKUP(D770,Feuil2!$B$2:$C$205,2,FALSE)*6,0)/6/24,G769+ROUNDUP(VLOOKUP(D770,Feuil2!$B$2:$C$205,2,FALSE)*6,0)/6/24+$I$2),G769+(11/12/24)),"")</f>
        <v>43561.291666666693</v>
      </c>
      <c r="H770" s="262"/>
      <c r="I770" s="237"/>
      <c r="J770" s="326" t="s">
        <v>228</v>
      </c>
      <c r="K770" s="231"/>
      <c r="L770" s="16"/>
      <c r="M770" s="16"/>
    </row>
    <row r="771" spans="1:13" s="16" customFormat="1" x14ac:dyDescent="0.2">
      <c r="A771" s="15"/>
      <c r="B771" s="234" t="s">
        <v>76</v>
      </c>
      <c r="C771" s="224">
        <v>2956703</v>
      </c>
      <c r="D771" s="96">
        <v>22000478</v>
      </c>
      <c r="E771" s="96">
        <v>1000</v>
      </c>
      <c r="F771" s="235"/>
      <c r="G771" s="232">
        <f>IFERROR(IF(ISERROR(SEARCH("dfgg",$B770)),IF(H771="",G770+ROUNDUP(VLOOKUP(D771,Feuil2!$B$2:$C$205,2,FALSE)*6,0)/6/24,G770+ROUNDUP(VLOOKUP(D771,Feuil2!$B$2:$C$205,2,FALSE)*6,0)/6/24+$I$2),G770+(11/12/24)),"")</f>
        <v>43561.375000000029</v>
      </c>
      <c r="H771" s="270"/>
      <c r="I771" s="237"/>
      <c r="J771" s="326" t="s">
        <v>229</v>
      </c>
      <c r="K771" s="268"/>
    </row>
    <row r="772" spans="1:13" s="16" customFormat="1" x14ac:dyDescent="0.2">
      <c r="A772" s="15"/>
      <c r="B772" s="234" t="s">
        <v>76</v>
      </c>
      <c r="C772" s="224">
        <v>2956704</v>
      </c>
      <c r="D772" s="96">
        <v>22000478</v>
      </c>
      <c r="E772" s="96">
        <v>500</v>
      </c>
      <c r="F772" s="235"/>
      <c r="G772" s="232">
        <f>IFERROR(IF(ISERROR(SEARCH("dfgg",$B771)),IF(H772="",G771+ROUNDUP(VLOOKUP(D772,Feuil2!$B$2:$C$205,2,FALSE)*6,0)/6/24,G771+ROUNDUP(VLOOKUP(D772,Feuil2!$B$2:$C$205,2,FALSE)*6,0)/6/24+$I$2),G771+(11/12/24)),"")</f>
        <v>43561.458333333365</v>
      </c>
      <c r="H772" s="270" t="s">
        <v>218</v>
      </c>
      <c r="I772" s="237"/>
      <c r="J772" s="326" t="s">
        <v>231</v>
      </c>
      <c r="K772" s="268"/>
    </row>
    <row r="773" spans="1:13" x14ac:dyDescent="0.2">
      <c r="A773" s="287"/>
      <c r="B773" s="283"/>
      <c r="C773" s="284" t="s">
        <v>61</v>
      </c>
      <c r="D773" s="285"/>
      <c r="E773" s="285"/>
      <c r="F773" s="286"/>
      <c r="G773" s="288" t="str">
        <f>IFERROR(IF(ISERROR(SEARCH("dfgg",#REF!)),IF(H773="",#REF!+ROUNDUP(VLOOKUP(D773,Feuil2!$B$2:$C$205,2,FALSE)*6,0)/6/24,#REF!+ROUNDUP(VLOOKUP(D773,Feuil2!$B$2:$C$205,2,FALSE)*6,0)/6/24+$I$2),#REF!+(11/12/24)),"")</f>
        <v/>
      </c>
      <c r="H773" s="77"/>
      <c r="I773" s="289"/>
      <c r="J773" s="326" t="str">
        <f>IF(ISNA(VLOOKUP(C773,[1]Sheet1!$B:$AS,43,FALSE)),"",VLOOKUP(C773,[1]Sheet1!$B:$AS,43,FALSE))</f>
        <v/>
      </c>
      <c r="K773" s="16" t="str">
        <f>IF(J773&lt;&gt;"",TEXT(J773,"jjjj"),"")</f>
        <v/>
      </c>
      <c r="L773" s="16" t="str">
        <f>IF(ISNA(VLOOKUP(C773,[1]Sheet1!$B:$AS,44,FALSE)),"",VLOOKUP(C773,[1]Sheet1!$B:$AS,44,FALSE))</f>
        <v/>
      </c>
      <c r="M773" s="16"/>
    </row>
    <row r="774" spans="1:13" s="16" customFormat="1" ht="31.5" x14ac:dyDescent="0.2">
      <c r="A774" s="290"/>
      <c r="B774" s="298"/>
      <c r="C774" s="291"/>
      <c r="D774" s="292"/>
      <c r="E774" s="292"/>
      <c r="F774" s="299"/>
      <c r="G774" s="300"/>
      <c r="H774" s="299"/>
      <c r="I774" s="301"/>
      <c r="J774" s="406" t="s">
        <v>34</v>
      </c>
      <c r="K774" s="201"/>
      <c r="L774" s="202" t="s">
        <v>48</v>
      </c>
    </row>
    <row r="775" spans="1:13" x14ac:dyDescent="0.2">
      <c r="A775" s="79"/>
      <c r="B775" s="293"/>
      <c r="C775" s="294"/>
      <c r="D775" s="295" t="s">
        <v>72</v>
      </c>
      <c r="E775" s="296"/>
      <c r="F775" s="297"/>
      <c r="G775" s="80">
        <v>43562.958333333336</v>
      </c>
      <c r="H775" s="81"/>
      <c r="I775" s="230">
        <f>IFERROR(E775*VLOOKUP(D775,#REF!,5,FALSE),0)</f>
        <v>0</v>
      </c>
    </row>
    <row r="776" spans="1:13" x14ac:dyDescent="0.2">
      <c r="A776" s="15"/>
      <c r="B776" s="229"/>
      <c r="C776" s="156"/>
      <c r="D776" s="195" t="s">
        <v>25</v>
      </c>
      <c r="E776" s="151"/>
      <c r="F776" s="155"/>
      <c r="G776" s="232">
        <v>43563.0625</v>
      </c>
      <c r="H776" s="19"/>
      <c r="I776" s="233">
        <f>IFERROR(E776*VLOOKUP(D776,#REF!,5,FALSE),0)</f>
        <v>0</v>
      </c>
    </row>
    <row r="777" spans="1:13" x14ac:dyDescent="0.2">
      <c r="A777" s="15"/>
      <c r="B777" s="255" t="s">
        <v>130</v>
      </c>
      <c r="C777" s="224">
        <v>2956459</v>
      </c>
      <c r="D777" s="257">
        <v>22000107</v>
      </c>
      <c r="E777" s="257">
        <v>1600</v>
      </c>
      <c r="F777" s="269"/>
      <c r="G777" s="232">
        <f>IFERROR(IF(ISERROR(SEARCH("dfgg",$B776)),IF(H777="",G776+ROUNDUP(VLOOKUP(D777,Feuil2!$B$2:$C$205,2,FALSE)*6,0)/6/24,G776+ROUNDUP(VLOOKUP(D777,Feuil2!$B$2:$C$205,2,FALSE)*6,0)/6/24+$I$2),G776+(11/12/24)),"")</f>
        <v>43563.180555555555</v>
      </c>
      <c r="H777" s="270" t="s">
        <v>232</v>
      </c>
      <c r="I777" s="237"/>
      <c r="J777" s="326">
        <v>43573</v>
      </c>
      <c r="L777" s="2" t="s">
        <v>52</v>
      </c>
    </row>
    <row r="778" spans="1:13" x14ac:dyDescent="0.2">
      <c r="A778" s="15"/>
      <c r="B778" s="255" t="s">
        <v>130</v>
      </c>
      <c r="C778" s="224">
        <v>2975501</v>
      </c>
      <c r="D778" s="257">
        <v>22000107</v>
      </c>
      <c r="E778" s="257">
        <v>1600</v>
      </c>
      <c r="F778" s="269"/>
      <c r="G778" s="232">
        <f>IFERROR(IF(ISERROR(SEARCH("dfgg",$B777)),IF(H778="",G777+ROUNDUP(VLOOKUP(D778,Feuil2!$B$2:$C$205,2,FALSE)*6,0)/6/24,G777+ROUNDUP(VLOOKUP(D778,Feuil2!$B$2:$C$205,2,FALSE)*6,0)/6/24+$I$2),G777+(11/12/24)),"")</f>
        <v>43563.298611111109</v>
      </c>
      <c r="H778" s="270" t="s">
        <v>232</v>
      </c>
      <c r="I778" s="237"/>
      <c r="J778" s="326">
        <v>43573</v>
      </c>
      <c r="K778" s="89"/>
      <c r="L778" s="2" t="s">
        <v>52</v>
      </c>
    </row>
    <row r="779" spans="1:13" s="16" customFormat="1" x14ac:dyDescent="0.2">
      <c r="A779" s="15"/>
      <c r="B779" s="271"/>
      <c r="C779" s="272"/>
      <c r="D779" s="273" t="s">
        <v>141</v>
      </c>
      <c r="E779" s="274"/>
      <c r="F779" s="275"/>
      <c r="G779" s="232">
        <f>IFERROR(IF(ISERROR(SEARCH("dfgg",$B778)),IF(H779="",G778+ROUNDUP(VLOOKUP(D779,Feuil2!$B$2:$C$205,2,FALSE)*6,0)/6/24,G778+ROUNDUP(VLOOKUP(D779,Feuil2!$B$2:$C$205,2,FALSE)*6,0)/6/24+$I$2),G778+(11/12/24)),"")</f>
        <v>43563.3125</v>
      </c>
      <c r="H779" s="270"/>
      <c r="I779" s="237"/>
      <c r="J779" s="326"/>
      <c r="K779" s="89"/>
    </row>
    <row r="780" spans="1:13" x14ac:dyDescent="0.2">
      <c r="A780" s="15"/>
      <c r="B780" s="255" t="s">
        <v>99</v>
      </c>
      <c r="C780" s="224">
        <v>2913224</v>
      </c>
      <c r="D780" s="257">
        <v>22000108</v>
      </c>
      <c r="E780" s="257">
        <v>1600</v>
      </c>
      <c r="F780" s="269"/>
      <c r="G780" s="232">
        <f>IFERROR(IF(ISERROR(SEARCH("dfgg",$B779)),IF(H780="",G779+ROUNDUP(VLOOKUP(D780,Feuil2!$B$2:$C$205,2,FALSE)*6,0)/6/24,G779+ROUNDUP(VLOOKUP(D780,Feuil2!$B$2:$C$205,2,FALSE)*6,0)/6/24+$I$2),G779+(11/12/24)),"")</f>
        <v>43563.430555555555</v>
      </c>
      <c r="H780" s="270" t="s">
        <v>232</v>
      </c>
      <c r="I780" s="237"/>
      <c r="J780" s="326">
        <v>43570</v>
      </c>
      <c r="K780" s="89"/>
      <c r="L780" s="2" t="s">
        <v>52</v>
      </c>
    </row>
    <row r="781" spans="1:13" x14ac:dyDescent="0.2">
      <c r="A781" s="15"/>
      <c r="B781" s="255" t="s">
        <v>99</v>
      </c>
      <c r="C781" s="224">
        <v>2932199</v>
      </c>
      <c r="D781" s="257">
        <v>22000108</v>
      </c>
      <c r="E781" s="257">
        <v>1600</v>
      </c>
      <c r="F781" s="269"/>
      <c r="G781" s="232">
        <f>IFERROR(IF(ISERROR(SEARCH("dfgg",$B780)),IF(H781="",G780+ROUNDUP(VLOOKUP(D781,Feuil2!$B$2:$C$205,2,FALSE)*6,0)/6/24,G780+ROUNDUP(VLOOKUP(D781,Feuil2!$B$2:$C$205,2,FALSE)*6,0)/6/24+$I$2),G780+(11/12/24)),"")</f>
        <v>43563.548611111109</v>
      </c>
      <c r="H781" s="270" t="s">
        <v>232</v>
      </c>
      <c r="I781" s="237"/>
      <c r="J781" s="326">
        <v>43571</v>
      </c>
      <c r="K781" s="89"/>
      <c r="L781" s="2" t="s">
        <v>52</v>
      </c>
    </row>
    <row r="782" spans="1:13" s="16" customFormat="1" x14ac:dyDescent="0.2">
      <c r="A782" s="15"/>
      <c r="B782" s="271"/>
      <c r="C782" s="272"/>
      <c r="D782" s="273" t="s">
        <v>141</v>
      </c>
      <c r="E782" s="274"/>
      <c r="F782" s="275"/>
      <c r="G782" s="232">
        <f>IFERROR(IF(ISERROR(SEARCH("dfgg",$B781)),IF(H782="",G781+ROUNDUP(VLOOKUP(D782,Feuil2!$B$2:$C$205,2,FALSE)*6,0)/6/24,G781+ROUNDUP(VLOOKUP(D782,Feuil2!$B$2:$C$205,2,FALSE)*6,0)/6/24+$I$2),G781+(11/12/24)),"")</f>
        <v>43563.5625</v>
      </c>
      <c r="H782" s="270"/>
      <c r="I782" s="237"/>
      <c r="J782" s="326"/>
      <c r="K782" s="89"/>
    </row>
    <row r="783" spans="1:13" x14ac:dyDescent="0.2">
      <c r="A783" s="15"/>
      <c r="B783" s="255" t="s">
        <v>99</v>
      </c>
      <c r="C783" s="224">
        <v>2956464</v>
      </c>
      <c r="D783" s="257">
        <v>22000108</v>
      </c>
      <c r="E783" s="257">
        <v>1600</v>
      </c>
      <c r="F783" s="269"/>
      <c r="G783" s="232">
        <f>IFERROR(IF(ISERROR(SEARCH("dfgg",$B782)),IF(H783="",G782+ROUNDUP(VLOOKUP(D783,Feuil2!$B$2:$C$205,2,FALSE)*6,0)/6/24,G782+ROUNDUP(VLOOKUP(D783,Feuil2!$B$2:$C$205,2,FALSE)*6,0)/6/24+$I$2),G782+(11/12/24)),"")</f>
        <v>43563.680555555555</v>
      </c>
      <c r="H783" s="270" t="s">
        <v>175</v>
      </c>
      <c r="I783" s="237"/>
      <c r="J783" s="326">
        <v>43571</v>
      </c>
      <c r="K783" s="89"/>
      <c r="L783" s="2" t="s">
        <v>52</v>
      </c>
    </row>
    <row r="784" spans="1:13" x14ac:dyDescent="0.2">
      <c r="A784" s="15"/>
      <c r="B784" s="255" t="s">
        <v>99</v>
      </c>
      <c r="C784" s="224">
        <v>2975502</v>
      </c>
      <c r="D784" s="257">
        <v>22000108</v>
      </c>
      <c r="E784" s="257">
        <v>1600</v>
      </c>
      <c r="F784" s="269"/>
      <c r="G784" s="232">
        <f>IFERROR(IF(ISERROR(SEARCH("dfgg",$B783)),IF(H784="",G783+ROUNDUP(VLOOKUP(D784,Feuil2!$B$2:$C$205,2,FALSE)*6,0)/6/24,G783+ROUNDUP(VLOOKUP(D784,Feuil2!$B$2:$C$205,2,FALSE)*6,0)/6/24+$I$2),G783+(11/12/24)),"")</f>
        <v>43563.798611111109</v>
      </c>
      <c r="H784" s="270" t="s">
        <v>175</v>
      </c>
      <c r="I784" s="237"/>
      <c r="J784" s="326">
        <v>43572</v>
      </c>
      <c r="K784" s="89"/>
      <c r="L784" s="2" t="s">
        <v>52</v>
      </c>
    </row>
    <row r="785" spans="1:12" s="16" customFormat="1" x14ac:dyDescent="0.2">
      <c r="A785" s="15"/>
      <c r="B785" s="238"/>
      <c r="C785" s="279"/>
      <c r="D785" s="276" t="s">
        <v>7</v>
      </c>
      <c r="E785" s="277"/>
      <c r="F785" s="278"/>
      <c r="G785" s="232">
        <f>IFERROR(IF(ISERROR(SEARCH("dfgg",$B784)),IF(H785="",G784+ROUNDUP(VLOOKUP(D785,Feuil2!$B$2:$C$205,2,FALSE)*6,0)/6/24,G784+ROUNDUP(VLOOKUP(D785,Feuil2!$B$2:$C$205,2,FALSE)*6,0)/6/24+$I$2),G784+(11/12/24)),"")</f>
        <v>43563.854166666664</v>
      </c>
      <c r="H785" s="71"/>
      <c r="I785" s="241"/>
      <c r="J785" s="326"/>
      <c r="K785" s="89"/>
    </row>
    <row r="786" spans="1:12" x14ac:dyDescent="0.2">
      <c r="A786" s="15"/>
      <c r="B786" s="255" t="s">
        <v>21</v>
      </c>
      <c r="C786" s="224">
        <v>2751975</v>
      </c>
      <c r="D786" s="257">
        <v>22000084</v>
      </c>
      <c r="E786" s="257">
        <v>1600</v>
      </c>
      <c r="F786" s="269"/>
      <c r="G786" s="232">
        <f>IFERROR(IF(ISERROR(SEARCH("dfgg",$B785)),IF(H786="",G785+ROUNDUP(VLOOKUP(D786,Feuil2!$B$2:$C$205,2,FALSE)*6,0)/6/24,G785+ROUNDUP(VLOOKUP(D786,Feuil2!$B$2:$C$205,2,FALSE)*6,0)/6/24+$I$2),G785+(11/12/24)),"")</f>
        <v>43563.958333333328</v>
      </c>
      <c r="H786" s="270" t="s">
        <v>233</v>
      </c>
      <c r="I786" s="237"/>
      <c r="J786" s="326">
        <v>43568</v>
      </c>
      <c r="K786" s="89"/>
      <c r="L786" s="2" t="s">
        <v>52</v>
      </c>
    </row>
    <row r="787" spans="1:12" x14ac:dyDescent="0.2">
      <c r="A787" s="15"/>
      <c r="B787" s="255" t="s">
        <v>21</v>
      </c>
      <c r="C787" s="224">
        <v>2975473</v>
      </c>
      <c r="D787" s="257">
        <v>22000084</v>
      </c>
      <c r="E787" s="257">
        <v>1600</v>
      </c>
      <c r="F787" s="269"/>
      <c r="G787" s="232">
        <f>IFERROR(IF(ISERROR(SEARCH("dfgg",$B786)),IF(H787="",G786+ROUNDUP(VLOOKUP(D787,Feuil2!$B$2:$C$205,2,FALSE)*6,0)/6/24,G786+ROUNDUP(VLOOKUP(D787,Feuil2!$B$2:$C$205,2,FALSE)*6,0)/6/24+$I$2),G786+(11/12/24)),"")</f>
        <v>43564.062499999993</v>
      </c>
      <c r="H787" s="280" t="s">
        <v>233</v>
      </c>
      <c r="I787" s="237"/>
      <c r="J787" s="326">
        <v>43568</v>
      </c>
      <c r="K787" s="89"/>
      <c r="L787" s="2" t="s">
        <v>52</v>
      </c>
    </row>
    <row r="788" spans="1:12" x14ac:dyDescent="0.2">
      <c r="A788" s="15"/>
      <c r="B788" s="255" t="s">
        <v>21</v>
      </c>
      <c r="C788" s="224">
        <v>3016286</v>
      </c>
      <c r="D788" s="257">
        <v>22000084</v>
      </c>
      <c r="E788" s="257">
        <v>1600</v>
      </c>
      <c r="F788" s="269"/>
      <c r="G788" s="232">
        <f>IFERROR(IF(ISERROR(SEARCH("dfgg",$B787)),IF(H788="",G787+ROUNDUP(VLOOKUP(D788,Feuil2!$B$2:$C$205,2,FALSE)*6,0)/6/24,G787+ROUNDUP(VLOOKUP(D788,Feuil2!$B$2:$C$205,2,FALSE)*6,0)/6/24+$I$2),G787+(11/12/24)),"")</f>
        <v>43564.166666666657</v>
      </c>
      <c r="H788" s="280" t="s">
        <v>233</v>
      </c>
      <c r="I788" s="237"/>
      <c r="J788" s="326">
        <v>43568</v>
      </c>
      <c r="K788" s="89"/>
      <c r="L788" s="2" t="s">
        <v>52</v>
      </c>
    </row>
    <row r="789" spans="1:12" s="16" customFormat="1" x14ac:dyDescent="0.2">
      <c r="A789" s="15"/>
      <c r="B789" s="271"/>
      <c r="C789" s="272"/>
      <c r="D789" s="273" t="s">
        <v>141</v>
      </c>
      <c r="E789" s="274"/>
      <c r="F789" s="275"/>
      <c r="G789" s="232">
        <f>IFERROR(IF(ISERROR(SEARCH("dfgg",$B788)),IF(H789="",G788+ROUNDUP(VLOOKUP(D789,Feuil2!$B$2:$C$205,2,FALSE)*6,0)/6/24,G788+ROUNDUP(VLOOKUP(D789,Feuil2!$B$2:$C$205,2,FALSE)*6,0)/6/24+$I$2),G788+(11/12/24)),"")</f>
        <v>43564.180555555547</v>
      </c>
      <c r="H789" s="270"/>
      <c r="I789" s="237"/>
      <c r="J789" s="326"/>
      <c r="K789" s="89"/>
    </row>
    <row r="790" spans="1:12" s="16" customFormat="1" x14ac:dyDescent="0.2">
      <c r="A790" s="127"/>
      <c r="B790" s="234" t="s">
        <v>20</v>
      </c>
      <c r="C790" s="224">
        <v>2998645</v>
      </c>
      <c r="D790" s="96">
        <v>22000137</v>
      </c>
      <c r="E790" s="96">
        <v>1600</v>
      </c>
      <c r="F790" s="281"/>
      <c r="G790" s="232">
        <f>IFERROR(IF(ISERROR(SEARCH("dfgg",$B789)),IF(H790="",G789+ROUNDUP(VLOOKUP(D790,Feuil2!$B$2:$C$205,2,FALSE)*6,0)/6/24,G789+ROUNDUP(VLOOKUP(D790,Feuil2!$B$2:$C$205,2,FALSE)*6,0)/6/24+$I$2),G789+(11/12/24)),"")</f>
        <v>43564.284722222212</v>
      </c>
      <c r="H790" s="270"/>
      <c r="I790" s="237"/>
      <c r="J790" s="326"/>
      <c r="K790" s="282"/>
    </row>
    <row r="791" spans="1:12" x14ac:dyDescent="0.2">
      <c r="A791" s="15"/>
      <c r="B791" s="255" t="s">
        <v>40</v>
      </c>
      <c r="C791" s="224">
        <v>2715618</v>
      </c>
      <c r="D791" s="257">
        <v>22000142</v>
      </c>
      <c r="E791" s="257">
        <v>1600</v>
      </c>
      <c r="F791" s="269"/>
      <c r="G791" s="232">
        <f>IFERROR(IF(ISERROR(SEARCH("dfgg",$B790)),IF(H791="",G790+ROUNDUP(VLOOKUP(D791,Feuil2!$B$2:$C$205,2,FALSE)*6,0)/6/24,G790+ROUNDUP(VLOOKUP(D791,Feuil2!$B$2:$C$205,2,FALSE)*6,0)/6/24+$I$2),G790+(11/12/24)),"")</f>
        <v>43564.402777777766</v>
      </c>
      <c r="H791" s="270" t="s">
        <v>175</v>
      </c>
      <c r="I791" s="237" t="s">
        <v>234</v>
      </c>
      <c r="J791" s="326">
        <v>43568</v>
      </c>
      <c r="K791" s="89"/>
      <c r="L791" s="2" t="s">
        <v>52</v>
      </c>
    </row>
    <row r="792" spans="1:12" s="16" customFormat="1" x14ac:dyDescent="0.2">
      <c r="A792" s="15"/>
      <c r="B792" s="238"/>
      <c r="C792" s="239"/>
      <c r="D792" s="125" t="s">
        <v>7</v>
      </c>
      <c r="E792" s="124"/>
      <c r="F792" s="240"/>
      <c r="G792" s="232">
        <f>IFERROR(IF(ISERROR(SEARCH("dfgg",$B791)),IF(H792="",G791+ROUNDUP(VLOOKUP(D792,Feuil2!$B$2:$C$205,2,FALSE)*6,0)/6/24,G791+ROUNDUP(VLOOKUP(D792,Feuil2!$B$2:$C$205,2,FALSE)*6,0)/6/24+$I$2),G791+(11/12/24)),"")</f>
        <v>43564.458333333321</v>
      </c>
      <c r="H792" s="270"/>
      <c r="I792" s="237"/>
      <c r="J792" s="326"/>
      <c r="K792" s="89"/>
    </row>
    <row r="793" spans="1:12" s="16" customFormat="1" x14ac:dyDescent="0.2">
      <c r="A793" s="15"/>
      <c r="B793" s="234" t="s">
        <v>58</v>
      </c>
      <c r="C793" s="224">
        <v>2956431</v>
      </c>
      <c r="D793" s="96">
        <v>22000057</v>
      </c>
      <c r="E793" s="96">
        <v>1600</v>
      </c>
      <c r="F793" s="281"/>
      <c r="G793" s="232">
        <f>IFERROR(IF(ISERROR(SEARCH("dfgg",$B792)),IF(H793="",G792+ROUNDUP(VLOOKUP(D793,Feuil2!$B$2:$C$205,2,FALSE)*6,0)/6/24,G792+ROUNDUP(VLOOKUP(D793,Feuil2!$B$2:$C$205,2,FALSE)*6,0)/6/24+$I$2),G792+(11/12/24)),"")</f>
        <v>43564.562499999985</v>
      </c>
      <c r="H793" s="270" t="s">
        <v>71</v>
      </c>
      <c r="I793" s="237"/>
      <c r="J793" s="326">
        <v>43570</v>
      </c>
      <c r="K793" s="89"/>
      <c r="L793" s="16" t="s">
        <v>51</v>
      </c>
    </row>
    <row r="794" spans="1:12" x14ac:dyDescent="0.2">
      <c r="A794" s="15"/>
      <c r="B794" s="255" t="s">
        <v>58</v>
      </c>
      <c r="C794" s="224">
        <v>2956432</v>
      </c>
      <c r="D794" s="257">
        <v>22000057</v>
      </c>
      <c r="E794" s="257">
        <v>1600</v>
      </c>
      <c r="F794" s="269"/>
      <c r="G794" s="232">
        <f>IFERROR(IF(ISERROR(SEARCH("dfgg",$B793)),IF(H794="",G793+ROUNDUP(VLOOKUP(D794,Feuil2!$B$2:$C$205,2,FALSE)*6,0)/6/24,G793+ROUNDUP(VLOOKUP(D794,Feuil2!$B$2:$C$205,2,FALSE)*6,0)/6/24+$I$2),G793+(11/12/24)),"")</f>
        <v>43564.66666666665</v>
      </c>
      <c r="H794" s="280" t="s">
        <v>71</v>
      </c>
      <c r="I794" s="237"/>
      <c r="J794" s="326">
        <v>43570</v>
      </c>
      <c r="K794" s="89"/>
      <c r="L794" s="2" t="s">
        <v>51</v>
      </c>
    </row>
    <row r="795" spans="1:12" x14ac:dyDescent="0.2">
      <c r="A795" s="15"/>
      <c r="B795" s="255" t="s">
        <v>58</v>
      </c>
      <c r="C795" s="224">
        <v>2998493</v>
      </c>
      <c r="D795" s="257">
        <v>22000057</v>
      </c>
      <c r="E795" s="257">
        <v>1600</v>
      </c>
      <c r="F795" s="269"/>
      <c r="G795" s="232">
        <f>IFERROR(IF(ISERROR(SEARCH("dfgg",$B794)),IF(H795="",G794+ROUNDUP(VLOOKUP(D795,Feuil2!$B$2:$C$205,2,FALSE)*6,0)/6/24,G794+ROUNDUP(VLOOKUP(D795,Feuil2!$B$2:$C$205,2,FALSE)*6,0)/6/24+$I$2),G794+(11/12/24)),"")</f>
        <v>43564.770833333314</v>
      </c>
      <c r="H795" s="280" t="s">
        <v>71</v>
      </c>
      <c r="I795" s="237"/>
      <c r="J795" s="326">
        <v>43570</v>
      </c>
      <c r="K795" s="89"/>
      <c r="L795" s="2" t="s">
        <v>51</v>
      </c>
    </row>
    <row r="796" spans="1:12" x14ac:dyDescent="0.2">
      <c r="A796" s="15"/>
      <c r="B796" s="255" t="s">
        <v>58</v>
      </c>
      <c r="C796" s="224">
        <v>3016269</v>
      </c>
      <c r="D796" s="257">
        <v>22000057</v>
      </c>
      <c r="E796" s="257">
        <v>1600</v>
      </c>
      <c r="F796" s="269"/>
      <c r="G796" s="232">
        <f>IFERROR(IF(ISERROR(SEARCH("dfgg",$B795)),IF(H796="",G795+ROUNDUP(VLOOKUP(D796,Feuil2!$B$2:$C$205,2,FALSE)*6,0)/6/24,G795+ROUNDUP(VLOOKUP(D796,Feuil2!$B$2:$C$205,2,FALSE)*6,0)/6/24+$I$2),G795+(11/12/24)),"")</f>
        <v>43564.874999999978</v>
      </c>
      <c r="H796" s="270"/>
      <c r="I796" s="237"/>
      <c r="J796" s="326">
        <v>43570</v>
      </c>
      <c r="K796" s="89"/>
      <c r="L796" s="2" t="s">
        <v>51</v>
      </c>
    </row>
    <row r="797" spans="1:12" s="16" customFormat="1" x14ac:dyDescent="0.2">
      <c r="A797" s="15"/>
      <c r="B797" s="271"/>
      <c r="C797" s="272"/>
      <c r="D797" s="273" t="s">
        <v>141</v>
      </c>
      <c r="E797" s="274"/>
      <c r="F797" s="275"/>
      <c r="G797" s="232">
        <f>IFERROR(IF(ISERROR(SEARCH("dfgg",$B796)),IF(H797="",G796+ROUNDUP(VLOOKUP(D797,Feuil2!$B$2:$C$205,2,FALSE)*6,0)/6/24,G796+ROUNDUP(VLOOKUP(D797,Feuil2!$B$2:$C$205,2,FALSE)*6,0)/6/24+$I$2),G796+(11/12/24)),"")</f>
        <v>43564.888888888869</v>
      </c>
      <c r="H797" s="270"/>
      <c r="I797" s="237"/>
      <c r="J797" s="326"/>
      <c r="K797" s="89"/>
    </row>
    <row r="798" spans="1:12" x14ac:dyDescent="0.2">
      <c r="A798" s="15"/>
      <c r="B798" s="255" t="s">
        <v>104</v>
      </c>
      <c r="C798" s="224">
        <v>2975462</v>
      </c>
      <c r="D798" s="257">
        <v>22000080</v>
      </c>
      <c r="E798" s="257">
        <v>1600</v>
      </c>
      <c r="F798" s="269"/>
      <c r="G798" s="232">
        <f>IFERROR(IF(ISERROR(SEARCH("dfgg",$B797)),IF(H798="",G797+ROUNDUP(VLOOKUP(D798,Feuil2!$B$2:$C$205,2,FALSE)*6,0)/6/24,G797+ROUNDUP(VLOOKUP(D798,Feuil2!$B$2:$C$205,2,FALSE)*6,0)/6/24+$I$2),G797+(11/12/24)),"")</f>
        <v>43564.993055555533</v>
      </c>
      <c r="H798" s="270"/>
      <c r="I798" s="237"/>
      <c r="J798" s="326">
        <v>43574</v>
      </c>
      <c r="K798" s="89"/>
      <c r="L798" s="2" t="s">
        <v>51</v>
      </c>
    </row>
    <row r="799" spans="1:12" x14ac:dyDescent="0.2">
      <c r="A799" s="15"/>
      <c r="B799" s="255" t="s">
        <v>104</v>
      </c>
      <c r="C799" s="224">
        <v>2975471</v>
      </c>
      <c r="D799" s="257">
        <v>22000080</v>
      </c>
      <c r="E799" s="257">
        <v>1600</v>
      </c>
      <c r="F799" s="269"/>
      <c r="G799" s="232">
        <f>IFERROR(IF(ISERROR(SEARCH("dfgg",$B798)),IF(H799="",G798+ROUNDUP(VLOOKUP(D799,Feuil2!$B$2:$C$205,2,FALSE)*6,0)/6/24,G798+ROUNDUP(VLOOKUP(D799,Feuil2!$B$2:$C$205,2,FALSE)*6,0)/6/24+$I$2),G798+(11/12/24)),"")</f>
        <v>43565.097222222197</v>
      </c>
      <c r="H799" s="270"/>
      <c r="I799" s="237"/>
      <c r="J799" s="326">
        <v>43574</v>
      </c>
      <c r="K799" s="89"/>
      <c r="L799" s="2" t="s">
        <v>51</v>
      </c>
    </row>
    <row r="800" spans="1:12" x14ac:dyDescent="0.2">
      <c r="A800" s="15"/>
      <c r="B800" s="255" t="s">
        <v>104</v>
      </c>
      <c r="C800" s="224">
        <v>2998508</v>
      </c>
      <c r="D800" s="257">
        <v>22000080</v>
      </c>
      <c r="E800" s="257">
        <v>1600</v>
      </c>
      <c r="F800" s="269"/>
      <c r="G800" s="232">
        <v>43565.256944444445</v>
      </c>
      <c r="H800" s="270" t="s">
        <v>71</v>
      </c>
      <c r="I800" s="237"/>
      <c r="J800" s="326">
        <v>43574</v>
      </c>
      <c r="K800" s="89"/>
      <c r="L800" s="2" t="s">
        <v>51</v>
      </c>
    </row>
    <row r="801" spans="1:12" x14ac:dyDescent="0.2">
      <c r="A801" s="15"/>
      <c r="B801" s="255" t="s">
        <v>17</v>
      </c>
      <c r="C801" s="224">
        <v>3016362</v>
      </c>
      <c r="D801" s="257">
        <v>22000474</v>
      </c>
      <c r="E801" s="257">
        <v>1600</v>
      </c>
      <c r="F801" s="269"/>
      <c r="G801" s="232">
        <f>IFERROR(IF(ISERROR(SEARCH("dfgg",$B800)),IF(H801="",G800+ROUNDUP(VLOOKUP(D801,Feuil2!$B$2:$C$205,2,FALSE)*6,0)/6/24,G800+ROUNDUP(VLOOKUP(D801,Feuil2!$B$2:$C$205,2,FALSE)*6,0)/6/24+$I$2),G800+(11/12/24)),"")</f>
        <v>43565.368055555555</v>
      </c>
      <c r="H801" s="270"/>
      <c r="I801" s="237"/>
      <c r="J801" s="326">
        <v>43573</v>
      </c>
      <c r="K801" s="89"/>
      <c r="L801" s="2" t="s">
        <v>51</v>
      </c>
    </row>
    <row r="802" spans="1:12" s="16" customFormat="1" x14ac:dyDescent="0.2">
      <c r="A802" s="15"/>
      <c r="B802" s="238"/>
      <c r="C802" s="239"/>
      <c r="D802" s="276" t="s">
        <v>7</v>
      </c>
      <c r="E802" s="277"/>
      <c r="F802" s="278"/>
      <c r="G802" s="232">
        <f>IFERROR(IF(ISERROR(SEARCH("dfgg",$B801)),IF(H802="",G801+ROUNDUP(VLOOKUP(D802,Feuil2!$B$2:$C$205,2,FALSE)*6,0)/6/24,G801+ROUNDUP(VLOOKUP(D802,Feuil2!$B$2:$C$205,2,FALSE)*6,0)/6/24+$I$2),G801+(11/12/24)),"")</f>
        <v>43565.423611111109</v>
      </c>
      <c r="H802" s="71"/>
      <c r="I802" s="241"/>
      <c r="J802" s="326"/>
      <c r="K802" s="89"/>
    </row>
    <row r="803" spans="1:12" x14ac:dyDescent="0.2">
      <c r="A803" s="15"/>
      <c r="B803" s="255" t="s">
        <v>222</v>
      </c>
      <c r="C803" s="224">
        <v>2956578</v>
      </c>
      <c r="D803" s="257">
        <v>22000376</v>
      </c>
      <c r="E803" s="257">
        <v>1600</v>
      </c>
      <c r="F803" s="269"/>
      <c r="G803" s="232">
        <f>IFERROR(IF(ISERROR(SEARCH("dfgg",$B802)),IF(H803="",G802+ROUNDUP(VLOOKUP(D803,Feuil2!$B$2:$C$205,2,FALSE)*6,0)/6/24,G802+ROUNDUP(VLOOKUP(D803,Feuil2!$B$2:$C$205,2,FALSE)*6,0)/6/24+$I$2),G802+(11/12/24)),"")</f>
        <v>43565.541666666664</v>
      </c>
      <c r="H803" s="270"/>
      <c r="I803" s="237"/>
      <c r="J803" s="326">
        <v>43571</v>
      </c>
      <c r="K803" s="89"/>
      <c r="L803" s="2" t="s">
        <v>51</v>
      </c>
    </row>
    <row r="804" spans="1:12" x14ac:dyDescent="0.2">
      <c r="A804" s="15"/>
      <c r="B804" s="255" t="s">
        <v>64</v>
      </c>
      <c r="C804" s="224">
        <v>2715774</v>
      </c>
      <c r="D804" s="257">
        <v>22000577</v>
      </c>
      <c r="E804" s="257">
        <v>1600</v>
      </c>
      <c r="F804" s="269"/>
      <c r="G804" s="232">
        <f>IFERROR(IF(ISERROR(SEARCH("dfgg",$B803)),IF(H804="",G803+ROUNDUP(VLOOKUP(D804,Feuil2!$B$2:$C$205,2,FALSE)*6,0)/6/24,G803+ROUNDUP(VLOOKUP(D804,Feuil2!$B$2:$C$205,2,FALSE)*6,0)/6/24+$I$2),G803+(11/12/24)),"")</f>
        <v>43565.659722222219</v>
      </c>
      <c r="H804" s="270"/>
      <c r="I804" s="237"/>
      <c r="J804" s="326">
        <v>43572</v>
      </c>
      <c r="K804" s="89"/>
      <c r="L804" s="2" t="s">
        <v>51</v>
      </c>
    </row>
    <row r="805" spans="1:12" x14ac:dyDescent="0.2">
      <c r="A805" s="15"/>
      <c r="B805" s="255" t="s">
        <v>64</v>
      </c>
      <c r="C805" s="224">
        <v>2715775</v>
      </c>
      <c r="D805" s="257">
        <v>22000577</v>
      </c>
      <c r="E805" s="257">
        <v>1600</v>
      </c>
      <c r="F805" s="269"/>
      <c r="G805" s="232">
        <f>IFERROR(IF(ISERROR(SEARCH("dfgg",$B804)),IF(H805="",G804+ROUNDUP(VLOOKUP(D805,Feuil2!$B$2:$C$205,2,FALSE)*6,0)/6/24,G804+ROUNDUP(VLOOKUP(D805,Feuil2!$B$2:$C$205,2,FALSE)*6,0)/6/24+$I$2),G804+(11/12/24)),"")</f>
        <v>43565.777777777774</v>
      </c>
      <c r="H805" s="270"/>
      <c r="I805" s="237"/>
      <c r="J805" s="326">
        <v>43572</v>
      </c>
      <c r="K805" s="89"/>
      <c r="L805" s="2" t="s">
        <v>51</v>
      </c>
    </row>
    <row r="806" spans="1:12" s="16" customFormat="1" x14ac:dyDescent="0.2">
      <c r="A806" s="15"/>
      <c r="B806" s="271"/>
      <c r="C806" s="272"/>
      <c r="D806" s="273" t="s">
        <v>141</v>
      </c>
      <c r="E806" s="274"/>
      <c r="F806" s="275"/>
      <c r="G806" s="232">
        <f>IFERROR(IF(ISERROR(SEARCH("dfgg",$B805)),IF(H806="",G805+ROUNDUP(VLOOKUP(D806,Feuil2!$B$2:$C$205,2,FALSE)*6,0)/6/24,G805+ROUNDUP(VLOOKUP(D806,Feuil2!$B$2:$C$205,2,FALSE)*6,0)/6/24+$I$2),G805+(11/12/24)),"")</f>
        <v>43565.791666666664</v>
      </c>
      <c r="H806" s="270"/>
      <c r="I806" s="237"/>
      <c r="J806" s="326"/>
      <c r="K806" s="89"/>
    </row>
    <row r="807" spans="1:12" x14ac:dyDescent="0.2">
      <c r="A807" s="15"/>
      <c r="B807" s="255" t="s">
        <v>129</v>
      </c>
      <c r="C807" s="224">
        <v>3031036</v>
      </c>
      <c r="D807" s="257">
        <v>22000134</v>
      </c>
      <c r="E807" s="257">
        <v>1600</v>
      </c>
      <c r="F807" s="269"/>
      <c r="G807" s="232">
        <f>IFERROR(IF(ISERROR(SEARCH("dfgg",$B806)),IF(H807="",G806+ROUNDUP(VLOOKUP(D807,Feuil2!$B$2:$C$205,2,FALSE)*6,0)/6/24,G806+ROUNDUP(VLOOKUP(D807,Feuil2!$B$2:$C$205,2,FALSE)*6,0)/6/24+$I$2),G806+(11/12/24)),"")</f>
        <v>43565.909722222219</v>
      </c>
      <c r="H807" s="270" t="s">
        <v>175</v>
      </c>
      <c r="I807" s="237"/>
      <c r="J807" s="326">
        <v>43572</v>
      </c>
      <c r="K807" s="89"/>
      <c r="L807" s="2" t="s">
        <v>52</v>
      </c>
    </row>
    <row r="808" spans="1:12" x14ac:dyDescent="0.2">
      <c r="A808" s="15"/>
      <c r="B808" s="255" t="s">
        <v>169</v>
      </c>
      <c r="C808" s="224">
        <v>2956538</v>
      </c>
      <c r="D808" s="257">
        <v>22000367</v>
      </c>
      <c r="E808" s="257">
        <v>1600</v>
      </c>
      <c r="F808" s="269"/>
      <c r="G808" s="232">
        <f>IFERROR(IF(ISERROR(SEARCH("dfgg",$B807)),IF(H808="",G807+ROUNDUP(VLOOKUP(D808,Feuil2!$B$2:$C$205,2,FALSE)*6,0)/6/24,G807+ROUNDUP(VLOOKUP(D808,Feuil2!$B$2:$C$205,2,FALSE)*6,0)/6/24+$I$2),G807+(11/12/24)),"")</f>
        <v>43566.027777777774</v>
      </c>
      <c r="H808" s="270"/>
      <c r="I808" s="237"/>
      <c r="J808" s="326">
        <v>43571</v>
      </c>
      <c r="K808" s="89"/>
      <c r="L808" s="2" t="s">
        <v>51</v>
      </c>
    </row>
    <row r="809" spans="1:12" s="16" customFormat="1" x14ac:dyDescent="0.2">
      <c r="A809" s="15"/>
      <c r="B809" s="238"/>
      <c r="C809" s="239"/>
      <c r="D809" s="276" t="s">
        <v>7</v>
      </c>
      <c r="E809" s="277"/>
      <c r="F809" s="278"/>
      <c r="G809" s="232">
        <f>IFERROR(IF(ISERROR(SEARCH("dfgg",$B808)),IF(H809="",G808+ROUNDUP(VLOOKUP(D809,Feuil2!$B$2:$C$205,2,FALSE)*6,0)/6/24,G808+ROUNDUP(VLOOKUP(D809,Feuil2!$B$2:$C$205,2,FALSE)*6,0)/6/24+$I$2),G808+(11/12/24)),"")</f>
        <v>43566.083333333328</v>
      </c>
      <c r="H809" s="71"/>
      <c r="I809" s="241"/>
      <c r="J809" s="326"/>
      <c r="K809" s="89"/>
    </row>
    <row r="810" spans="1:12" x14ac:dyDescent="0.2">
      <c r="A810" s="15"/>
      <c r="B810" s="255" t="s">
        <v>43</v>
      </c>
      <c r="C810" s="224">
        <v>2792872</v>
      </c>
      <c r="D810" s="257">
        <v>22000579</v>
      </c>
      <c r="E810" s="257">
        <v>1600</v>
      </c>
      <c r="F810" s="269"/>
      <c r="G810" s="232">
        <f>IFERROR(IF(ISERROR(SEARCH("dfgg",$B809)),IF(H810="",G809+ROUNDUP(VLOOKUP(D810,Feuil2!$B$2:$C$205,2,FALSE)*6,0)/6/24,G809+ROUNDUP(VLOOKUP(D810,Feuil2!$B$2:$C$205,2,FALSE)*6,0)/6/24+$I$2),G809+(11/12/24)),"")</f>
        <v>43566.187499999993</v>
      </c>
      <c r="H810" s="270"/>
      <c r="I810" s="237"/>
      <c r="J810" s="326">
        <v>43573</v>
      </c>
      <c r="K810" s="89"/>
      <c r="L810" s="2" t="s">
        <v>51</v>
      </c>
    </row>
    <row r="811" spans="1:12" x14ac:dyDescent="0.2">
      <c r="A811" s="15"/>
      <c r="B811" s="255" t="s">
        <v>43</v>
      </c>
      <c r="C811" s="224">
        <v>2792873</v>
      </c>
      <c r="D811" s="257">
        <v>22000579</v>
      </c>
      <c r="E811" s="257">
        <v>1600</v>
      </c>
      <c r="F811" s="269"/>
      <c r="G811" s="232">
        <f>IFERROR(IF(ISERROR(SEARCH("dfgg",$B810)),IF(H811="",G810+ROUNDUP(VLOOKUP(D811,Feuil2!$B$2:$C$205,2,FALSE)*6,0)/6/24,G810+ROUNDUP(VLOOKUP(D811,Feuil2!$B$2:$C$205,2,FALSE)*6,0)/6/24+$I$2),G810+(11/12/24)),"")</f>
        <v>43566.291666666657</v>
      </c>
      <c r="H811" s="270"/>
      <c r="I811" s="237"/>
      <c r="J811" s="326">
        <v>43573</v>
      </c>
      <c r="K811" s="89"/>
      <c r="L811" s="2" t="s">
        <v>51</v>
      </c>
    </row>
    <row r="812" spans="1:12" s="16" customFormat="1" x14ac:dyDescent="0.2">
      <c r="A812" s="15"/>
      <c r="B812" s="271"/>
      <c r="C812" s="272"/>
      <c r="D812" s="273" t="s">
        <v>141</v>
      </c>
      <c r="E812" s="274"/>
      <c r="F812" s="275"/>
      <c r="G812" s="232">
        <f>IFERROR(IF(ISERROR(SEARCH("dfgg",$B811)),IF(H812="",G811+ROUNDUP(VLOOKUP(D812,Feuil2!$B$2:$C$205,2,FALSE)*6,0)/6/24,G811+ROUNDUP(VLOOKUP(D812,Feuil2!$B$2:$C$205,2,FALSE)*6,0)/6/24+$I$2),G811+(11/12/24)),"")</f>
        <v>43566.305555555547</v>
      </c>
      <c r="H812" s="270"/>
      <c r="I812" s="237"/>
      <c r="J812" s="326"/>
      <c r="K812" s="89"/>
    </row>
    <row r="813" spans="1:12" x14ac:dyDescent="0.2">
      <c r="A813" s="15"/>
      <c r="B813" s="255" t="s">
        <v>43</v>
      </c>
      <c r="C813" s="224">
        <v>2792874</v>
      </c>
      <c r="D813" s="257">
        <v>22000579</v>
      </c>
      <c r="E813" s="257">
        <v>1600</v>
      </c>
      <c r="F813" s="269"/>
      <c r="G813" s="232">
        <f>IFERROR(IF(ISERROR(SEARCH("dfgg",$B812)),IF(H813="",G812+ROUNDUP(VLOOKUP(D813,Feuil2!$B$2:$C$205,2,FALSE)*6,0)/6/24,G812+ROUNDUP(VLOOKUP(D813,Feuil2!$B$2:$C$205,2,FALSE)*6,0)/6/24+$I$2),G812+(11/12/24)),"")</f>
        <v>43566.409722222212</v>
      </c>
      <c r="H813" s="270"/>
      <c r="I813" s="237"/>
      <c r="J813" s="326">
        <v>43573</v>
      </c>
      <c r="K813" s="89"/>
      <c r="L813" s="2" t="s">
        <v>51</v>
      </c>
    </row>
    <row r="814" spans="1:12" x14ac:dyDescent="0.2">
      <c r="A814" s="15"/>
      <c r="B814" s="255" t="s">
        <v>43</v>
      </c>
      <c r="C814" s="224">
        <v>2792875</v>
      </c>
      <c r="D814" s="257">
        <v>22000579</v>
      </c>
      <c r="E814" s="257">
        <v>1600</v>
      </c>
      <c r="F814" s="269"/>
      <c r="G814" s="232">
        <f>IFERROR(IF(ISERROR(SEARCH("dfgg",$B813)),IF(H814="",G813+ROUNDUP(VLOOKUP(D814,Feuil2!$B$2:$C$205,2,FALSE)*6,0)/6/24,G813+ROUNDUP(VLOOKUP(D814,Feuil2!$B$2:$C$205,2,FALSE)*6,0)/6/24+$I$2),G813+(11/12/24)),"")</f>
        <v>43566.513888888876</v>
      </c>
      <c r="H814" s="270"/>
      <c r="I814" s="237"/>
      <c r="J814" s="326">
        <v>43573</v>
      </c>
      <c r="K814" s="89"/>
      <c r="L814" s="2" t="s">
        <v>51</v>
      </c>
    </row>
    <row r="815" spans="1:12" s="16" customFormat="1" x14ac:dyDescent="0.2">
      <c r="A815" s="15"/>
      <c r="B815" s="238"/>
      <c r="C815" s="239"/>
      <c r="D815" s="125" t="s">
        <v>7</v>
      </c>
      <c r="E815" s="124"/>
      <c r="F815" s="240"/>
      <c r="G815" s="232">
        <f>IFERROR(IF(ISERROR(SEARCH("dfgg",$B814)),IF(H815="",G814+ROUNDUP(VLOOKUP(D815,Feuil2!$B$2:$C$205,2,FALSE)*6,0)/6/24,G814+ROUNDUP(VLOOKUP(D815,Feuil2!$B$2:$C$205,2,FALSE)*6,0)/6/24+$I$2),G814+(11/12/24)),"")</f>
        <v>43566.569444444431</v>
      </c>
      <c r="H815" s="71"/>
      <c r="I815" s="241"/>
      <c r="J815" s="326"/>
      <c r="K815" s="89"/>
    </row>
    <row r="816" spans="1:12" x14ac:dyDescent="0.2">
      <c r="A816" s="15"/>
      <c r="B816" s="255" t="s">
        <v>167</v>
      </c>
      <c r="C816" s="224">
        <v>2975437</v>
      </c>
      <c r="D816" s="257">
        <v>22000047</v>
      </c>
      <c r="E816" s="257">
        <v>1600</v>
      </c>
      <c r="F816" s="269"/>
      <c r="G816" s="232">
        <f>IFERROR(IF(ISERROR(SEARCH("dfgg",$B815)),IF(H816="",G815+ROUNDUP(VLOOKUP(D816,Feuil2!$B$2:$C$205,2,FALSE)*6,0)/6/24,G815+ROUNDUP(VLOOKUP(D816,Feuil2!$B$2:$C$205,2,FALSE)*6,0)/6/24+$I$2),G815+(11/12/24)),"")</f>
        <v>43566.673611111095</v>
      </c>
      <c r="H816" s="270"/>
      <c r="I816" s="237"/>
      <c r="J816" s="326">
        <v>43572</v>
      </c>
      <c r="K816" s="89"/>
      <c r="L816" s="2" t="s">
        <v>51</v>
      </c>
    </row>
    <row r="817" spans="1:12" s="16" customFormat="1" x14ac:dyDescent="0.2">
      <c r="A817" s="15"/>
      <c r="B817" s="238"/>
      <c r="C817" s="239"/>
      <c r="D817" s="276" t="s">
        <v>7</v>
      </c>
      <c r="E817" s="277"/>
      <c r="F817" s="278"/>
      <c r="G817" s="232">
        <f>IFERROR(IF(ISERROR(SEARCH("dfgg",$B816)),IF(H817="",G816+ROUNDUP(VLOOKUP(D817,Feuil2!$B$2:$C$205,2,FALSE)*6,0)/6/24,G816+ROUNDUP(VLOOKUP(D817,Feuil2!$B$2:$C$205,2,FALSE)*6,0)/6/24+$I$2),G816+(11/12/24)),"")</f>
        <v>43566.72916666665</v>
      </c>
      <c r="H817" s="71"/>
      <c r="I817" s="241"/>
      <c r="J817" s="326"/>
      <c r="K817" s="89"/>
    </row>
    <row r="818" spans="1:12" s="16" customFormat="1" ht="31.5" x14ac:dyDescent="0.2">
      <c r="A818" s="15"/>
      <c r="B818" s="234" t="s">
        <v>202</v>
      </c>
      <c r="C818" s="224">
        <v>2975540</v>
      </c>
      <c r="D818" s="305">
        <v>22000445</v>
      </c>
      <c r="E818" s="257">
        <v>1600</v>
      </c>
      <c r="F818" s="302"/>
      <c r="G818" s="232">
        <f>IFERROR(IF(ISERROR(SEARCH("dfgg",$B817)),IF(H818="",G817+ROUNDUP(VLOOKUP(D818,Feuil2!$B$2:$C$205,2,FALSE)*6,0)/6/24,G817+ROUNDUP(VLOOKUP(D818,Feuil2!$B$2:$C$205,2,FALSE)*6,0)/6/24+$I$2),G817+(11/12/24)),"")</f>
        <v>43566.833333333314</v>
      </c>
      <c r="H818" s="303" t="s">
        <v>238</v>
      </c>
      <c r="I818" s="237"/>
      <c r="J818" s="326"/>
      <c r="K818" s="304"/>
      <c r="L818" s="16" t="s">
        <v>51</v>
      </c>
    </row>
    <row r="819" spans="1:12" x14ac:dyDescent="0.2">
      <c r="A819" s="15"/>
      <c r="B819" s="255" t="s">
        <v>74</v>
      </c>
      <c r="C819" s="224">
        <v>2975441</v>
      </c>
      <c r="D819" s="257">
        <v>22000048</v>
      </c>
      <c r="E819" s="257">
        <v>1600</v>
      </c>
      <c r="F819" s="269"/>
      <c r="G819" s="232">
        <f>IFERROR(IF(ISERROR(SEARCH("dfgg",$B818)),IF(H819="",G818+ROUNDUP(VLOOKUP(D819,Feuil2!$B$2:$C$205,2,FALSE)*6,0)/6/24,G818+ROUNDUP(VLOOKUP(D819,Feuil2!$B$2:$C$205,2,FALSE)*6,0)/6/24+$I$2),G818+(11/12/24)),"")</f>
        <v>43566.937499999978</v>
      </c>
      <c r="H819" s="270" t="s">
        <v>71</v>
      </c>
      <c r="I819" s="237"/>
      <c r="K819" s="268"/>
    </row>
    <row r="820" spans="1:12" x14ac:dyDescent="0.2">
      <c r="A820" s="15"/>
      <c r="B820" s="255" t="s">
        <v>74</v>
      </c>
      <c r="C820" s="224">
        <v>2975443</v>
      </c>
      <c r="D820" s="257">
        <v>22000048</v>
      </c>
      <c r="E820" s="257">
        <v>1600</v>
      </c>
      <c r="F820" s="269"/>
      <c r="G820" s="232">
        <f>IFERROR(IF(ISERROR(SEARCH("dfgg",$B819)),IF(H820="",G819+ROUNDUP(VLOOKUP(D820,Feuil2!$B$2:$C$205,2,FALSE)*6,0)/6/24,G819+ROUNDUP(VLOOKUP(D820,Feuil2!$B$2:$C$205,2,FALSE)*6,0)/6/24+$I$2),G819+(11/12/24)),"")</f>
        <v>43567.041666666642</v>
      </c>
      <c r="H820" s="280" t="s">
        <v>71</v>
      </c>
      <c r="I820" s="237"/>
      <c r="K820" s="268"/>
    </row>
    <row r="821" spans="1:12" s="16" customFormat="1" x14ac:dyDescent="0.2">
      <c r="A821" s="15"/>
      <c r="B821" s="245"/>
      <c r="C821" s="246"/>
      <c r="D821" s="121" t="s">
        <v>141</v>
      </c>
      <c r="E821" s="120"/>
      <c r="F821" s="247"/>
      <c r="G821" s="232">
        <f>IFERROR(IF(ISERROR(SEARCH("dfgg",$B820)),IF(H821="",G820+ROUNDUP(VLOOKUP(D821,Feuil2!$B$2:$C$205,2,FALSE)*6,0)/6/24,G820+ROUNDUP(VLOOKUP(D821,Feuil2!$B$2:$C$205,2,FALSE)*6,0)/6/24+$I$2),G820+(11/12/24)),"")</f>
        <v>43567.055555555533</v>
      </c>
      <c r="H821" s="270" t="s">
        <v>71</v>
      </c>
      <c r="I821" s="237"/>
      <c r="J821" s="326"/>
      <c r="K821" s="89"/>
    </row>
    <row r="822" spans="1:12" x14ac:dyDescent="0.2">
      <c r="A822" s="15"/>
      <c r="B822" s="255" t="s">
        <v>74</v>
      </c>
      <c r="C822" s="224">
        <v>3050720</v>
      </c>
      <c r="D822" s="257">
        <v>22000048</v>
      </c>
      <c r="E822" s="257">
        <v>1600</v>
      </c>
      <c r="F822" s="269"/>
      <c r="G822" s="232">
        <f>IFERROR(IF(ISERROR(SEARCH("dfgg",$B821)),IF(H822="",G821+ROUNDUP(VLOOKUP(D822,Feuil2!$B$2:$C$205,2,FALSE)*6,0)/6/24,G821+ROUNDUP(VLOOKUP(D822,Feuil2!$B$2:$C$205,2,FALSE)*6,0)/6/24+$I$2),G821+(11/12/24)),"")</f>
        <v>43567.159722222197</v>
      </c>
      <c r="H822" s="280" t="s">
        <v>71</v>
      </c>
      <c r="I822" s="237"/>
      <c r="K822" s="268"/>
    </row>
    <row r="823" spans="1:12" x14ac:dyDescent="0.2">
      <c r="A823" s="15"/>
      <c r="B823" s="255" t="s">
        <v>74</v>
      </c>
      <c r="C823" s="224">
        <v>3050721</v>
      </c>
      <c r="D823" s="257">
        <v>22000048</v>
      </c>
      <c r="E823" s="257">
        <v>1600</v>
      </c>
      <c r="F823" s="269"/>
      <c r="G823" s="232">
        <f>IFERROR(IF(ISERROR(SEARCH("dfgg",$B822)),IF(H823="",G822+ROUNDUP(VLOOKUP(D823,Feuil2!$B$2:$C$205,2,FALSE)*6,0)/6/24,G822+ROUNDUP(VLOOKUP(D823,Feuil2!$B$2:$C$205,2,FALSE)*6,0)/6/24+$I$2),G822+(11/12/24)),"")</f>
        <v>43567.263888888861</v>
      </c>
      <c r="H823" s="280" t="s">
        <v>71</v>
      </c>
      <c r="I823" s="237"/>
      <c r="K823" s="268"/>
    </row>
    <row r="824" spans="1:12" s="16" customFormat="1" x14ac:dyDescent="0.2">
      <c r="A824" s="15"/>
      <c r="B824" s="271"/>
      <c r="C824" s="272"/>
      <c r="D824" s="273" t="s">
        <v>141</v>
      </c>
      <c r="E824" s="274"/>
      <c r="F824" s="275"/>
      <c r="G824" s="232">
        <f>IFERROR(IF(ISERROR(SEARCH("dfgg",$B823)),IF(H824="",G823+ROUNDUP(VLOOKUP(D824,Feuil2!$B$2:$C$205,2,FALSE)*6,0)/6/24,G823+ROUNDUP(VLOOKUP(D824,Feuil2!$B$2:$C$205,2,FALSE)*6,0)/6/24+$I$2),G823+(11/12/24)),"")</f>
        <v>43567.277777777752</v>
      </c>
      <c r="H824" s="270" t="s">
        <v>71</v>
      </c>
      <c r="I824" s="237"/>
      <c r="J824" s="326"/>
      <c r="K824" s="89"/>
    </row>
    <row r="825" spans="1:12" x14ac:dyDescent="0.2">
      <c r="A825" s="15"/>
      <c r="B825" s="255" t="s">
        <v>74</v>
      </c>
      <c r="C825" s="224">
        <v>2932087</v>
      </c>
      <c r="D825" s="257">
        <v>22000048</v>
      </c>
      <c r="E825" s="257">
        <v>1600</v>
      </c>
      <c r="F825" s="269"/>
      <c r="G825" s="232">
        <f>IFERROR(IF(ISERROR(SEARCH("dfgg",$B824)),IF(H825="",G824+ROUNDUP(VLOOKUP(D825,Feuil2!$B$2:$C$205,2,FALSE)*6,0)/6/24,G824+ROUNDUP(VLOOKUP(D825,Feuil2!$B$2:$C$205,2,FALSE)*6,0)/6/24+$I$2),G824+(11/12/24)),"")</f>
        <v>43567.381944444416</v>
      </c>
      <c r="H825" s="280" t="s">
        <v>71</v>
      </c>
      <c r="I825" s="237"/>
      <c r="K825" s="268"/>
    </row>
    <row r="826" spans="1:12" x14ac:dyDescent="0.2">
      <c r="A826" s="15"/>
      <c r="B826" s="255" t="s">
        <v>74</v>
      </c>
      <c r="C826" s="224">
        <v>2956429</v>
      </c>
      <c r="D826" s="257">
        <v>22000048</v>
      </c>
      <c r="E826" s="257">
        <v>1600</v>
      </c>
      <c r="F826" s="269"/>
      <c r="G826" s="232">
        <f>IFERROR(IF(ISERROR(SEARCH("dfgg",$B825)),IF(H826="",G825+ROUNDUP(VLOOKUP(D826,Feuil2!$B$2:$C$205,2,FALSE)*6,0)/6/24,G825+ROUNDUP(VLOOKUP(D826,Feuil2!$B$2:$C$205,2,FALSE)*6,0)/6/24+$I$2),G825+(11/12/24)),"")</f>
        <v>43567.48611111108</v>
      </c>
      <c r="H826" s="280" t="s">
        <v>71</v>
      </c>
      <c r="I826" s="237"/>
      <c r="K826" s="268"/>
    </row>
    <row r="827" spans="1:12" s="16" customFormat="1" x14ac:dyDescent="0.2">
      <c r="A827" s="15"/>
      <c r="B827" s="245"/>
      <c r="C827" s="246"/>
      <c r="D827" s="121" t="s">
        <v>141</v>
      </c>
      <c r="E827" s="120"/>
      <c r="F827" s="247"/>
      <c r="G827" s="232">
        <f>IFERROR(IF(ISERROR(SEARCH("dfgg",$B826)),IF(H827="",G826+ROUNDUP(VLOOKUP(D827,Feuil2!$B$2:$C$205,2,FALSE)*6,0)/6/24,G826+ROUNDUP(VLOOKUP(D827,Feuil2!$B$2:$C$205,2,FALSE)*6,0)/6/24+$I$2),G826+(11/12/24)),"")</f>
        <v>43567.499999999971</v>
      </c>
      <c r="H827" s="270" t="s">
        <v>71</v>
      </c>
      <c r="I827" s="237"/>
      <c r="J827" s="326"/>
      <c r="K827" s="89"/>
    </row>
    <row r="828" spans="1:12" x14ac:dyDescent="0.2">
      <c r="A828" s="15"/>
      <c r="B828" s="255" t="s">
        <v>74</v>
      </c>
      <c r="C828" s="224">
        <v>2975439</v>
      </c>
      <c r="D828" s="257">
        <v>22000048</v>
      </c>
      <c r="E828" s="257">
        <v>1600</v>
      </c>
      <c r="F828" s="269"/>
      <c r="G828" s="232">
        <f>IFERROR(IF(ISERROR(SEARCH("dfgg",$B827)),IF(H828="",G827+ROUNDUP(VLOOKUP(D828,Feuil2!$B$2:$C$205,2,FALSE)*6,0)/6/24,G827+ROUNDUP(VLOOKUP(D828,Feuil2!$B$2:$C$205,2,FALSE)*6,0)/6/24+$I$2),G827+(11/12/24)),"")</f>
        <v>43567.604166666635</v>
      </c>
      <c r="H828" s="280" t="s">
        <v>71</v>
      </c>
      <c r="I828" s="237"/>
      <c r="K828" s="268"/>
    </row>
    <row r="829" spans="1:12" x14ac:dyDescent="0.2">
      <c r="A829" s="15"/>
      <c r="B829" s="255" t="s">
        <v>74</v>
      </c>
      <c r="C829" s="224">
        <v>2975440</v>
      </c>
      <c r="D829" s="257">
        <v>22000048</v>
      </c>
      <c r="E829" s="257">
        <v>1600</v>
      </c>
      <c r="F829" s="269"/>
      <c r="G829" s="232">
        <f>IFERROR(IF(ISERROR(SEARCH("dfgg",$B828)),IF(H829="",G828+ROUNDUP(VLOOKUP(D829,Feuil2!$B$2:$C$205,2,FALSE)*6,0)/6/24,G828+ROUNDUP(VLOOKUP(D829,Feuil2!$B$2:$C$205,2,FALSE)*6,0)/6/24+$I$2),G828+(11/12/24)),"")</f>
        <v>43567.708333333299</v>
      </c>
      <c r="H829" s="280" t="s">
        <v>71</v>
      </c>
      <c r="I829" s="237"/>
      <c r="K829" s="268"/>
    </row>
    <row r="830" spans="1:12" s="16" customFormat="1" x14ac:dyDescent="0.2">
      <c r="A830" s="15"/>
      <c r="B830" s="271"/>
      <c r="C830" s="272"/>
      <c r="D830" s="273" t="s">
        <v>141</v>
      </c>
      <c r="E830" s="274"/>
      <c r="F830" s="275"/>
      <c r="G830" s="232">
        <f>IFERROR(IF(ISERROR(SEARCH("dfgg",$B829)),IF(H830="",G829+ROUNDUP(VLOOKUP(D830,Feuil2!$B$2:$C$205,2,FALSE)*6,0)/6/24,G829+ROUNDUP(VLOOKUP(D830,Feuil2!$B$2:$C$205,2,FALSE)*6,0)/6/24+$I$2),G829+(11/12/24)),"")</f>
        <v>43567.72222222219</v>
      </c>
      <c r="H830" s="270"/>
      <c r="I830" s="237"/>
      <c r="J830" s="326"/>
      <c r="K830" s="89"/>
    </row>
    <row r="831" spans="1:12" x14ac:dyDescent="0.2">
      <c r="A831" s="15"/>
      <c r="B831" s="255" t="s">
        <v>74</v>
      </c>
      <c r="C831" s="224">
        <v>2975444</v>
      </c>
      <c r="D831" s="257">
        <v>22000048</v>
      </c>
      <c r="E831" s="257">
        <v>1600</v>
      </c>
      <c r="F831" s="269"/>
      <c r="G831" s="232">
        <f>IFERROR(IF(ISERROR(SEARCH("dfgg",$B830)),IF(H831="",G830+ROUNDUP(VLOOKUP(D831,Feuil2!$B$2:$C$205,2,FALSE)*6,0)/6/24,G830+ROUNDUP(VLOOKUP(D831,Feuil2!$B$2:$C$205,2,FALSE)*6,0)/6/24+$I$2),G830+(11/12/24)),"")</f>
        <v>43567.826388888854</v>
      </c>
      <c r="H831" s="270" t="s">
        <v>71</v>
      </c>
      <c r="I831" s="237"/>
      <c r="K831" s="268"/>
    </row>
    <row r="832" spans="1:12" x14ac:dyDescent="0.2">
      <c r="A832" s="15"/>
      <c r="B832" s="255" t="s">
        <v>74</v>
      </c>
      <c r="C832" s="224">
        <v>2998471</v>
      </c>
      <c r="D832" s="257">
        <v>22000048</v>
      </c>
      <c r="E832" s="257">
        <v>1600</v>
      </c>
      <c r="F832" s="269"/>
      <c r="G832" s="232">
        <f>IFERROR(IF(ISERROR(SEARCH("dfgg",$B831)),IF(H832="",G831+ROUNDUP(VLOOKUP(D832,Feuil2!$B$2:$C$205,2,FALSE)*6,0)/6/24,G831+ROUNDUP(VLOOKUP(D832,Feuil2!$B$2:$C$205,2,FALSE)*6,0)/6/24+$I$2),G831+(11/12/24)),"")</f>
        <v>43567.930555555518</v>
      </c>
      <c r="H832" s="280" t="s">
        <v>71</v>
      </c>
      <c r="I832" s="237"/>
      <c r="K832" s="268"/>
    </row>
    <row r="833" spans="1:12" s="16" customFormat="1" x14ac:dyDescent="0.2">
      <c r="A833" s="15"/>
      <c r="B833" s="245"/>
      <c r="C833" s="246"/>
      <c r="D833" s="121" t="s">
        <v>141</v>
      </c>
      <c r="E833" s="120"/>
      <c r="F833" s="247"/>
      <c r="G833" s="232">
        <f>IFERROR(IF(ISERROR(SEARCH("dfgg",$B832)),IF(H833="",G832+ROUNDUP(VLOOKUP(D833,Feuil2!$B$2:$C$205,2,FALSE)*6,0)/6/24,G832+ROUNDUP(VLOOKUP(D833,Feuil2!$B$2:$C$205,2,FALSE)*6,0)/6/24+$I$2),G832+(11/12/24)),"")</f>
        <v>43567.944444444409</v>
      </c>
      <c r="H833" s="270" t="s">
        <v>71</v>
      </c>
      <c r="I833" s="237"/>
      <c r="J833" s="326"/>
      <c r="K833" s="89"/>
    </row>
    <row r="834" spans="1:12" x14ac:dyDescent="0.2">
      <c r="A834" s="15"/>
      <c r="B834" s="255" t="s">
        <v>74</v>
      </c>
      <c r="C834" s="224">
        <v>2998473</v>
      </c>
      <c r="D834" s="257">
        <v>22000048</v>
      </c>
      <c r="E834" s="257">
        <v>1600</v>
      </c>
      <c r="F834" s="269"/>
      <c r="G834" s="232">
        <v>43568.25</v>
      </c>
      <c r="H834" s="280" t="s">
        <v>71</v>
      </c>
      <c r="I834" s="237"/>
      <c r="K834" s="268"/>
    </row>
    <row r="835" spans="1:12" x14ac:dyDescent="0.2">
      <c r="A835" s="15"/>
      <c r="B835" s="255" t="s">
        <v>74</v>
      </c>
      <c r="C835" s="224">
        <v>2998474</v>
      </c>
      <c r="D835" s="257">
        <v>22000048</v>
      </c>
      <c r="E835" s="257">
        <v>1600</v>
      </c>
      <c r="F835" s="269"/>
      <c r="G835" s="232">
        <f>IFERROR(IF(ISERROR(SEARCH("dfgg",$B834)),IF(H835="",G834+ROUNDUP(VLOOKUP(D835,Feuil2!$B$2:$C$205,2,FALSE)*6,0)/6/24,G834+ROUNDUP(VLOOKUP(D835,Feuil2!$B$2:$C$205,2,FALSE)*6,0)/6/24+$I$2),G834+(11/12/24)),"")</f>
        <v>43568.354166666664</v>
      </c>
      <c r="H835" s="280" t="s">
        <v>240</v>
      </c>
      <c r="I835" s="237"/>
      <c r="K835" s="268"/>
    </row>
    <row r="836" spans="1:12" s="16" customFormat="1" x14ac:dyDescent="0.2">
      <c r="A836" s="15"/>
      <c r="B836" s="271"/>
      <c r="C836" s="272"/>
      <c r="D836" s="273" t="s">
        <v>141</v>
      </c>
      <c r="E836" s="274"/>
      <c r="F836" s="275"/>
      <c r="G836" s="232">
        <f>IFERROR(IF(ISERROR(SEARCH("dfgg",$B835)),IF(H836="",G835+ROUNDUP(VLOOKUP(D836,Feuil2!$B$2:$C$205,2,FALSE)*6,0)/6/24,G835+ROUNDUP(VLOOKUP(D836,Feuil2!$B$2:$C$205,2,FALSE)*6,0)/6/24+$I$2),G835+(11/12/24)),"")</f>
        <v>43568.368055555555</v>
      </c>
      <c r="H836" s="270"/>
      <c r="I836" s="237"/>
      <c r="J836" s="326"/>
      <c r="K836" s="89"/>
    </row>
    <row r="837" spans="1:12" x14ac:dyDescent="0.2">
      <c r="A837" s="15"/>
      <c r="B837" s="255" t="s">
        <v>74</v>
      </c>
      <c r="C837" s="224">
        <v>3030703</v>
      </c>
      <c r="D837" s="257">
        <v>22000048</v>
      </c>
      <c r="E837" s="257">
        <v>1600</v>
      </c>
      <c r="F837" s="269"/>
      <c r="G837" s="232">
        <f>IFERROR(IF(ISERROR(SEARCH("dfgg",$B836)),IF(H837="",G836+ROUNDUP(VLOOKUP(D837,Feuil2!$B$2:$C$205,2,FALSE)*6,0)/6/24,G836+ROUNDUP(VLOOKUP(D837,Feuil2!$B$2:$C$205,2,FALSE)*6,0)/6/24+$I$2),G836+(11/12/24)),"")</f>
        <v>43568.472222222219</v>
      </c>
      <c r="H837" s="280" t="s">
        <v>240</v>
      </c>
      <c r="I837" s="237"/>
      <c r="K837" s="268"/>
    </row>
    <row r="838" spans="1:12" x14ac:dyDescent="0.2">
      <c r="A838" s="127"/>
      <c r="B838" s="248"/>
      <c r="C838" s="158" t="s">
        <v>61</v>
      </c>
      <c r="D838" s="249"/>
      <c r="E838" s="249"/>
      <c r="F838" s="250"/>
      <c r="G838" s="232" t="str">
        <f>IFERROR(IF(ISERROR(SEARCH("dfgg",#REF!)),IF(H838="",#REF!+ROUNDUP(VLOOKUP(D838,Feuil2!$B$2:$C$205,2,FALSE)*6,0)/6/24,#REF!+ROUNDUP(VLOOKUP(D838,Feuil2!$B$2:$C$205,2,FALSE)*6,0)/6/24+$I$2),#REF!+(11/12/24)),"")</f>
        <v/>
      </c>
      <c r="H838" s="19"/>
      <c r="I838" s="233"/>
      <c r="J838" s="326" t="str">
        <f>IF(ISNA(VLOOKUP(C838,[1]Sheet1!$B:$AS,43,FALSE)),"",VLOOKUP(C838,[1]Sheet1!$B:$AS,43,FALSE))</f>
        <v/>
      </c>
      <c r="K838" s="2" t="str">
        <f>IF(J838&lt;&gt;"",TEXT(J838,"jjjj"),"")</f>
        <v/>
      </c>
      <c r="L838" s="2" t="str">
        <f>IF(ISNA(VLOOKUP(C838,[1]Sheet1!$B:$AS,44,FALSE)),"",VLOOKUP(C838,[1]Sheet1!$B:$AS,44,FALSE))</f>
        <v/>
      </c>
    </row>
    <row r="839" spans="1:12" s="16" customFormat="1" ht="31.5" x14ac:dyDescent="0.2">
      <c r="A839" s="290"/>
      <c r="B839" s="298"/>
      <c r="C839" s="291"/>
      <c r="D839" s="292"/>
      <c r="E839" s="292"/>
      <c r="F839" s="299"/>
      <c r="G839" s="300"/>
      <c r="H839" s="299"/>
      <c r="I839" s="301"/>
      <c r="J839" s="406" t="s">
        <v>34</v>
      </c>
      <c r="K839" s="201"/>
      <c r="L839" s="202" t="s">
        <v>48</v>
      </c>
    </row>
    <row r="840" spans="1:12" s="16" customFormat="1" ht="33" customHeight="1" x14ac:dyDescent="0.2">
      <c r="A840" s="79"/>
      <c r="B840" s="293"/>
      <c r="C840" s="294"/>
      <c r="D840" s="295" t="s">
        <v>72</v>
      </c>
      <c r="E840" s="296"/>
      <c r="F840" s="297"/>
      <c r="G840" s="80">
        <v>43569.916666666664</v>
      </c>
      <c r="H840" s="81"/>
      <c r="I840" s="230">
        <f>IFERROR(E840*VLOOKUP(D840,#REF!,5,FALSE),0)</f>
        <v>0</v>
      </c>
      <c r="J840" s="326"/>
    </row>
    <row r="841" spans="1:12" s="16" customFormat="1" ht="33" customHeight="1" x14ac:dyDescent="0.2">
      <c r="A841" s="15"/>
      <c r="B841" s="229"/>
      <c r="C841" s="156"/>
      <c r="D841" s="195" t="s">
        <v>25</v>
      </c>
      <c r="E841" s="151"/>
      <c r="F841" s="155"/>
      <c r="G841" s="232">
        <v>43570</v>
      </c>
      <c r="H841" s="19"/>
      <c r="I841" s="233">
        <f>IFERROR(E841*VLOOKUP(D841,#REF!,5,FALSE),0)</f>
        <v>0</v>
      </c>
      <c r="J841" s="326"/>
    </row>
    <row r="842" spans="1:12" s="16" customFormat="1" x14ac:dyDescent="0.2">
      <c r="A842" s="15"/>
      <c r="B842" s="255" t="s">
        <v>78</v>
      </c>
      <c r="C842" s="224">
        <v>2956721</v>
      </c>
      <c r="D842" s="257">
        <v>22000492</v>
      </c>
      <c r="E842" s="257">
        <v>1600</v>
      </c>
      <c r="F842" s="269"/>
      <c r="G842" s="232">
        <f>IFERROR(IF(ISERROR(SEARCH("dfgg",$B841)),IF(H842="",G841+ROUNDUP(VLOOKUP(D842,Feuil2!$B$2:$C$205,2,FALSE)*6,0)/6/24,G841+ROUNDUP(VLOOKUP(D842,Feuil2!$B$2:$C$205,2,FALSE)*6,0)/6/24+$I$2),G841+(11/12/24)),"")</f>
        <v>43570.118055555555</v>
      </c>
      <c r="H842" s="280"/>
      <c r="I842" s="237"/>
      <c r="J842" s="326">
        <v>43579</v>
      </c>
      <c r="K842" s="282"/>
      <c r="L842" s="16" t="s">
        <v>51</v>
      </c>
    </row>
    <row r="843" spans="1:12" s="16" customFormat="1" x14ac:dyDescent="0.2">
      <c r="A843" s="15"/>
      <c r="B843" s="245"/>
      <c r="C843" s="246"/>
      <c r="D843" s="121" t="s">
        <v>141</v>
      </c>
      <c r="E843" s="120"/>
      <c r="F843" s="247"/>
      <c r="G843" s="232">
        <f>IFERROR(IF(ISERROR(SEARCH("dfgg",$B842)),IF(H843="",G842+ROUNDUP(VLOOKUP(D843,Feuil2!$B$2:$C$205,2,FALSE)*6,0)/6/24,G842+ROUNDUP(VLOOKUP(D843,Feuil2!$B$2:$C$205,2,FALSE)*6,0)/6/24+$I$2),G842+(11/12/24)),"")</f>
        <v>43570.131944444445</v>
      </c>
      <c r="H843" s="280"/>
      <c r="I843" s="237"/>
      <c r="J843" s="326" t="s">
        <v>79</v>
      </c>
      <c r="K843" s="282"/>
      <c r="L843" s="16" t="s">
        <v>79</v>
      </c>
    </row>
    <row r="844" spans="1:12" x14ac:dyDescent="0.2">
      <c r="A844" s="15"/>
      <c r="B844" s="255" t="s">
        <v>223</v>
      </c>
      <c r="C844" s="224">
        <v>2932200</v>
      </c>
      <c r="D844" s="257">
        <v>22000132</v>
      </c>
      <c r="E844" s="257">
        <v>600</v>
      </c>
      <c r="F844" s="269"/>
      <c r="G844" s="232">
        <f>IFERROR(IF(ISERROR(SEARCH("dfgg",$B843)),IF(H844="",G843+ROUNDUP(VLOOKUP(D844,Feuil2!$B$2:$C$205,2,FALSE)*6,0)/6/24,G843+ROUNDUP(VLOOKUP(D844,Feuil2!$B$2:$C$205,2,FALSE)*6,0)/6/24+$I$2),G843+(11/12/24)),"")</f>
        <v>43570.25</v>
      </c>
      <c r="H844" s="270" t="s">
        <v>210</v>
      </c>
      <c r="I844" s="237"/>
      <c r="J844" s="326">
        <v>43578</v>
      </c>
      <c r="K844" s="89"/>
      <c r="L844" s="2" t="s">
        <v>50</v>
      </c>
    </row>
    <row r="845" spans="1:12" s="16" customFormat="1" x14ac:dyDescent="0.2">
      <c r="A845" s="15"/>
      <c r="B845" s="245"/>
      <c r="C845" s="246"/>
      <c r="D845" s="121" t="s">
        <v>141</v>
      </c>
      <c r="E845" s="120"/>
      <c r="F845" s="247"/>
      <c r="G845" s="232">
        <f>IFERROR(IF(ISERROR(SEARCH("dfgg",$B844)),IF(H845="",G844+ROUNDUP(VLOOKUP(D845,Feuil2!$B$2:$C$205,2,FALSE)*6,0)/6/24,G844+ROUNDUP(VLOOKUP(D845,Feuil2!$B$2:$C$205,2,FALSE)*6,0)/6/24+$I$2),G844+(11/12/24)),"")</f>
        <v>43570.263888888891</v>
      </c>
      <c r="H845" s="280"/>
      <c r="I845" s="237"/>
      <c r="J845" s="326" t="s">
        <v>79</v>
      </c>
      <c r="K845" s="282"/>
      <c r="L845" s="16" t="s">
        <v>79</v>
      </c>
    </row>
    <row r="846" spans="1:12" s="16" customFormat="1" x14ac:dyDescent="0.2">
      <c r="A846" s="15"/>
      <c r="B846" s="255" t="s">
        <v>100</v>
      </c>
      <c r="C846" s="224">
        <v>2975509</v>
      </c>
      <c r="D846" s="257">
        <v>22000155</v>
      </c>
      <c r="E846" s="257">
        <v>1600</v>
      </c>
      <c r="F846" s="269"/>
      <c r="G846" s="232">
        <f>IFERROR(IF(ISERROR(SEARCH("dfgg",$B845)),IF(H846="",G845+ROUNDUP(VLOOKUP(D846,Feuil2!$B$2:$C$205,2,FALSE)*6,0)/6/24,G845+ROUNDUP(VLOOKUP(D846,Feuil2!$B$2:$C$205,2,FALSE)*6,0)/6/24+$I$2),G845+(11/12/24)),"")</f>
        <v>43570.381944444445</v>
      </c>
      <c r="H846" s="280" t="s">
        <v>175</v>
      </c>
      <c r="I846" s="237"/>
      <c r="J846" s="326">
        <v>43577</v>
      </c>
      <c r="K846" s="282"/>
      <c r="L846" s="16" t="s">
        <v>52</v>
      </c>
    </row>
    <row r="847" spans="1:12" s="16" customFormat="1" x14ac:dyDescent="0.2">
      <c r="A847" s="15"/>
      <c r="B847" s="255" t="s">
        <v>100</v>
      </c>
      <c r="C847" s="224">
        <v>2975510</v>
      </c>
      <c r="D847" s="257">
        <v>22000155</v>
      </c>
      <c r="E847" s="257">
        <v>1600</v>
      </c>
      <c r="F847" s="269"/>
      <c r="G847" s="232">
        <f>IFERROR(IF(ISERROR(SEARCH("dfgg",$B846)),IF(H847="",G846+ROUNDUP(VLOOKUP(D847,Feuil2!$B$2:$C$205,2,FALSE)*6,0)/6/24,G846+ROUNDUP(VLOOKUP(D847,Feuil2!$B$2:$C$205,2,FALSE)*6,0)/6/24+$I$2),G846+(11/12/24)),"")</f>
        <v>43570.5</v>
      </c>
      <c r="H847" s="280" t="s">
        <v>175</v>
      </c>
      <c r="I847" s="237"/>
      <c r="J847" s="326">
        <v>43584</v>
      </c>
      <c r="K847" s="282"/>
      <c r="L847" s="16" t="s">
        <v>52</v>
      </c>
    </row>
    <row r="848" spans="1:12" s="16" customFormat="1" x14ac:dyDescent="0.2">
      <c r="A848" s="15"/>
      <c r="B848" s="255" t="s">
        <v>100</v>
      </c>
      <c r="C848" s="224">
        <v>2998702</v>
      </c>
      <c r="D848" s="257">
        <v>22000155</v>
      </c>
      <c r="E848" s="257">
        <v>1600</v>
      </c>
      <c r="F848" s="269"/>
      <c r="G848" s="232">
        <f>IFERROR(IF(ISERROR(SEARCH("dfgg",$B847)),IF(H848="",G847+ROUNDUP(VLOOKUP(D848,Feuil2!$B$2:$C$205,2,FALSE)*6,0)/6/24,G847+ROUNDUP(VLOOKUP(D848,Feuil2!$B$2:$C$205,2,FALSE)*6,0)/6/24+$I$2),G847+(11/12/24)),"")</f>
        <v>43570.618055555555</v>
      </c>
      <c r="H848" s="280" t="s">
        <v>175</v>
      </c>
      <c r="I848" s="237"/>
      <c r="J848" s="326">
        <v>43584</v>
      </c>
      <c r="K848" s="282"/>
      <c r="L848" s="16" t="s">
        <v>52</v>
      </c>
    </row>
    <row r="849" spans="1:12" s="16" customFormat="1" x14ac:dyDescent="0.2">
      <c r="A849" s="15"/>
      <c r="B849" s="238"/>
      <c r="C849" s="239"/>
      <c r="D849" s="276" t="s">
        <v>7</v>
      </c>
      <c r="E849" s="277"/>
      <c r="F849" s="278"/>
      <c r="G849" s="232">
        <f>IFERROR(IF(ISERROR(SEARCH("dfgg",$B848)),IF(H849="",G848+ROUNDUP(VLOOKUP(D849,Feuil2!$B$2:$C$205,2,FALSE)*6,0)/6/24,G848+ROUNDUP(VLOOKUP(D849,Feuil2!$B$2:$C$205,2,FALSE)*6,0)/6/24+$I$2),G848+(11/12/24)),"")</f>
        <v>43570.673611111109</v>
      </c>
      <c r="H849" s="71"/>
      <c r="I849" s="241"/>
      <c r="J849" s="326" t="s">
        <v>79</v>
      </c>
      <c r="K849" s="304"/>
      <c r="L849" s="16" t="s">
        <v>79</v>
      </c>
    </row>
    <row r="850" spans="1:12" s="16" customFormat="1" ht="47.25" x14ac:dyDescent="0.2">
      <c r="A850" s="15"/>
      <c r="B850" s="255" t="s">
        <v>17</v>
      </c>
      <c r="C850" s="224">
        <v>3142554</v>
      </c>
      <c r="D850" s="257">
        <v>22000474</v>
      </c>
      <c r="E850" s="257">
        <v>1600</v>
      </c>
      <c r="F850" s="269"/>
      <c r="G850" s="232">
        <f>IFERROR(IF(ISERROR(SEARCH("dfgg",$B849)),IF(H850="",G849+ROUNDUP(VLOOKUP(D850,Feuil2!$B$2:$C$205,2,FALSE)*6,0)/6/24,G849+ROUNDUP(VLOOKUP(D850,Feuil2!$B$2:$C$205,2,FALSE)*6,0)/6/24+$I$2),G849+(11/12/24)),"")</f>
        <v>43570.784722222219</v>
      </c>
      <c r="H850" s="303" t="s">
        <v>239</v>
      </c>
      <c r="I850" s="237"/>
      <c r="J850" s="326">
        <v>43584</v>
      </c>
      <c r="K850" s="304"/>
      <c r="L850" s="16" t="s">
        <v>52</v>
      </c>
    </row>
    <row r="851" spans="1:12" s="16" customFormat="1" x14ac:dyDescent="0.2">
      <c r="A851" s="15"/>
      <c r="B851" s="238"/>
      <c r="C851" s="239"/>
      <c r="D851" s="276" t="s">
        <v>7</v>
      </c>
      <c r="E851" s="277"/>
      <c r="F851" s="278"/>
      <c r="G851" s="232">
        <f>IFERROR(IF(ISERROR(SEARCH("dfgg",$B850)),IF(H851="",G850+ROUNDUP(VLOOKUP(D851,Feuil2!$B$2:$C$205,2,FALSE)*6,0)/6/24,G850+ROUNDUP(VLOOKUP(D851,Feuil2!$B$2:$C$205,2,FALSE)*6,0)/6/24+$I$2),G850+(11/12/24)),"")</f>
        <v>43570.840277777774</v>
      </c>
      <c r="H851" s="71"/>
      <c r="I851" s="241"/>
      <c r="J851" s="326" t="s">
        <v>79</v>
      </c>
      <c r="K851" s="282"/>
      <c r="L851" s="16" t="s">
        <v>79</v>
      </c>
    </row>
    <row r="852" spans="1:12" s="16" customFormat="1" x14ac:dyDescent="0.2">
      <c r="A852" s="15"/>
      <c r="B852" s="255" t="s">
        <v>22</v>
      </c>
      <c r="C852" s="224">
        <v>2998720</v>
      </c>
      <c r="D852" s="257">
        <v>22000160</v>
      </c>
      <c r="E852" s="257">
        <v>1600</v>
      </c>
      <c r="F852" s="269"/>
      <c r="G852" s="232">
        <f>IFERROR(IF(ISERROR(SEARCH("dfgg",$B851)),IF(H852="",G851+ROUNDUP(VLOOKUP(D852,Feuil2!$B$2:$C$205,2,FALSE)*6,0)/6/24,G851+ROUNDUP(VLOOKUP(D852,Feuil2!$B$2:$C$205,2,FALSE)*6,0)/6/24+$I$2),G851+(11/12/24)),"")</f>
        <v>43570.944444444438</v>
      </c>
      <c r="H852" s="280" t="s">
        <v>175</v>
      </c>
      <c r="I852" s="237"/>
      <c r="J852" s="326">
        <v>43578</v>
      </c>
      <c r="K852" s="282"/>
      <c r="L852" s="16" t="s">
        <v>52</v>
      </c>
    </row>
    <row r="853" spans="1:12" s="16" customFormat="1" x14ac:dyDescent="0.2">
      <c r="A853" s="15"/>
      <c r="B853" s="255" t="s">
        <v>22</v>
      </c>
      <c r="C853" s="224">
        <v>2998721</v>
      </c>
      <c r="D853" s="257">
        <v>22000160</v>
      </c>
      <c r="E853" s="257">
        <v>1600</v>
      </c>
      <c r="F853" s="269"/>
      <c r="G853" s="232">
        <f>IFERROR(IF(ISERROR(SEARCH("dfgg",$B852)),IF(H853="",G852+ROUNDUP(VLOOKUP(D853,Feuil2!$B$2:$C$205,2,FALSE)*6,0)/6/24,G852+ROUNDUP(VLOOKUP(D853,Feuil2!$B$2:$C$205,2,FALSE)*6,0)/6/24+$I$2),G852+(11/12/24)),"")</f>
        <v>43571.048611111102</v>
      </c>
      <c r="H853" s="280" t="s">
        <v>175</v>
      </c>
      <c r="I853" s="237"/>
      <c r="J853" s="326">
        <v>43578</v>
      </c>
      <c r="K853" s="282"/>
      <c r="L853" s="16" t="s">
        <v>52</v>
      </c>
    </row>
    <row r="854" spans="1:12" s="16" customFormat="1" x14ac:dyDescent="0.2">
      <c r="A854" s="15"/>
      <c r="B854" s="245"/>
      <c r="C854" s="246"/>
      <c r="D854" s="121" t="s">
        <v>141</v>
      </c>
      <c r="E854" s="120"/>
      <c r="F854" s="247"/>
      <c r="G854" s="232">
        <f>IFERROR(IF(ISERROR(SEARCH("dfgg",$B853)),IF(H854="",G853+ROUNDUP(VLOOKUP(D854,Feuil2!$B$2:$C$205,2,FALSE)*6,0)/6/24,G853+ROUNDUP(VLOOKUP(D854,Feuil2!$B$2:$C$205,2,FALSE)*6,0)/6/24+$I$2),G853+(11/12/24)),"")</f>
        <v>43571.062499999993</v>
      </c>
      <c r="H854" s="280"/>
      <c r="I854" s="237"/>
      <c r="J854" s="326" t="s">
        <v>79</v>
      </c>
      <c r="K854" s="282"/>
      <c r="L854" s="16" t="s">
        <v>79</v>
      </c>
    </row>
    <row r="855" spans="1:12" s="16" customFormat="1" x14ac:dyDescent="0.2">
      <c r="A855" s="15"/>
      <c r="B855" s="255" t="s">
        <v>22</v>
      </c>
      <c r="C855" s="224">
        <v>2998722</v>
      </c>
      <c r="D855" s="257">
        <v>22000160</v>
      </c>
      <c r="E855" s="257">
        <v>1600</v>
      </c>
      <c r="F855" s="269"/>
      <c r="G855" s="232">
        <f>IFERROR(IF(ISERROR(SEARCH("dfgg",$B854)),IF(H855="",G854+ROUNDUP(VLOOKUP(D855,Feuil2!$B$2:$C$205,2,FALSE)*6,0)/6/24,G854+ROUNDUP(VLOOKUP(D855,Feuil2!$B$2:$C$205,2,FALSE)*6,0)/6/24+$I$2),G854+(11/12/24)),"")</f>
        <v>43571.166666666657</v>
      </c>
      <c r="H855" s="280" t="s">
        <v>175</v>
      </c>
      <c r="I855" s="237"/>
      <c r="J855" s="326">
        <v>43578</v>
      </c>
      <c r="K855" s="282"/>
      <c r="L855" s="16" t="s">
        <v>52</v>
      </c>
    </row>
    <row r="856" spans="1:12" s="16" customFormat="1" x14ac:dyDescent="0.2">
      <c r="A856" s="15"/>
      <c r="B856" s="255" t="s">
        <v>22</v>
      </c>
      <c r="C856" s="224">
        <v>2998723</v>
      </c>
      <c r="D856" s="257">
        <v>22000160</v>
      </c>
      <c r="E856" s="257">
        <v>1600</v>
      </c>
      <c r="F856" s="269"/>
      <c r="G856" s="232">
        <f>IFERROR(IF(ISERROR(SEARCH("dfgg",$B855)),IF(H856="",G855+ROUNDUP(VLOOKUP(D856,Feuil2!$B$2:$C$205,2,FALSE)*6,0)/6/24,G855+ROUNDUP(VLOOKUP(D856,Feuil2!$B$2:$C$205,2,FALSE)*6,0)/6/24+$I$2),G855+(11/12/24)),"")</f>
        <v>43571.270833333321</v>
      </c>
      <c r="H856" s="280" t="s">
        <v>175</v>
      </c>
      <c r="I856" s="237"/>
      <c r="J856" s="326">
        <v>43578</v>
      </c>
      <c r="K856" s="282"/>
      <c r="L856" s="16" t="s">
        <v>52</v>
      </c>
    </row>
    <row r="857" spans="1:12" s="16" customFormat="1" x14ac:dyDescent="0.2">
      <c r="A857" s="15"/>
      <c r="B857" s="255" t="s">
        <v>22</v>
      </c>
      <c r="C857" s="224">
        <v>3136987</v>
      </c>
      <c r="D857" s="257">
        <v>22000160</v>
      </c>
      <c r="E857" s="257">
        <v>1600</v>
      </c>
      <c r="F857" s="269"/>
      <c r="G857" s="232">
        <f>IFERROR(IF(ISERROR(SEARCH("dfgg",$B856)),IF(H857="",G856+ROUNDUP(VLOOKUP(D857,Feuil2!$B$2:$C$205,2,FALSE)*6,0)/6/24,G856+ROUNDUP(VLOOKUP(D857,Feuil2!$B$2:$C$205,2,FALSE)*6,0)/6/24+$I$2),G856+(11/12/24)),"")</f>
        <v>43571.374999999985</v>
      </c>
      <c r="H857" s="280" t="s">
        <v>175</v>
      </c>
      <c r="I857" s="237"/>
      <c r="J857" s="326">
        <v>43578</v>
      </c>
      <c r="K857" s="282"/>
      <c r="L857" s="16" t="s">
        <v>52</v>
      </c>
    </row>
    <row r="858" spans="1:12" s="16" customFormat="1" x14ac:dyDescent="0.2">
      <c r="A858" s="15"/>
      <c r="B858" s="245"/>
      <c r="C858" s="246"/>
      <c r="D858" s="121" t="s">
        <v>141</v>
      </c>
      <c r="E858" s="120"/>
      <c r="F858" s="247"/>
      <c r="G858" s="232">
        <f>IFERROR(IF(ISERROR(SEARCH("dfgg",$B857)),IF(H858="",G857+ROUNDUP(VLOOKUP(D858,Feuil2!$B$2:$C$205,2,FALSE)*6,0)/6/24,G857+ROUNDUP(VLOOKUP(D858,Feuil2!$B$2:$C$205,2,FALSE)*6,0)/6/24+$I$2),G857+(11/12/24)),"")</f>
        <v>43571.388888888876</v>
      </c>
      <c r="H858" s="280"/>
      <c r="I858" s="237"/>
      <c r="J858" s="326" t="s">
        <v>79</v>
      </c>
      <c r="K858" s="282"/>
      <c r="L858" s="16" t="s">
        <v>79</v>
      </c>
    </row>
    <row r="859" spans="1:12" s="16" customFormat="1" x14ac:dyDescent="0.2">
      <c r="A859" s="15"/>
      <c r="B859" s="255" t="s">
        <v>14</v>
      </c>
      <c r="C859" s="224">
        <v>2975576</v>
      </c>
      <c r="D859" s="257">
        <v>22000511</v>
      </c>
      <c r="E859" s="257">
        <v>1200</v>
      </c>
      <c r="F859" s="269"/>
      <c r="G859" s="232">
        <f>IFERROR(IF(ISERROR(SEARCH("dfgg",$B858)),IF(H859="",G858+ROUNDUP(VLOOKUP(D859,Feuil2!$B$2:$C$205,2,FALSE)*6,0)/6/24,G858+ROUNDUP(VLOOKUP(D859,Feuil2!$B$2:$C$205,2,FALSE)*6,0)/6/24+$I$2),G858+(11/12/24)),"")</f>
        <v>43571.49305555554</v>
      </c>
      <c r="H859" s="280" t="s">
        <v>236</v>
      </c>
      <c r="I859" s="237"/>
      <c r="J859" s="326">
        <v>43581</v>
      </c>
      <c r="K859" s="282"/>
      <c r="L859" s="16" t="s">
        <v>50</v>
      </c>
    </row>
    <row r="860" spans="1:12" s="16" customFormat="1" x14ac:dyDescent="0.2">
      <c r="A860" s="15"/>
      <c r="B860" s="255" t="s">
        <v>14</v>
      </c>
      <c r="C860" s="224">
        <v>2975577</v>
      </c>
      <c r="D860" s="257">
        <v>22000511</v>
      </c>
      <c r="E860" s="257">
        <v>1200</v>
      </c>
      <c r="F860" s="269"/>
      <c r="G860" s="232">
        <f>IFERROR(IF(ISERROR(SEARCH("dfgg",$B859)),IF(H860="",G859+ROUNDUP(VLOOKUP(D860,Feuil2!$B$2:$C$205,2,FALSE)*6,0)/6/24,G859+ROUNDUP(VLOOKUP(D860,Feuil2!$B$2:$C$205,2,FALSE)*6,0)/6/24+$I$2),G859+(11/12/24)),"")</f>
        <v>43571.597222222204</v>
      </c>
      <c r="H860" s="280" t="s">
        <v>236</v>
      </c>
      <c r="I860" s="237"/>
      <c r="J860" s="326">
        <v>43581</v>
      </c>
      <c r="K860" s="282"/>
      <c r="L860" s="16" t="s">
        <v>50</v>
      </c>
    </row>
    <row r="861" spans="1:12" s="16" customFormat="1" x14ac:dyDescent="0.2">
      <c r="A861" s="15"/>
      <c r="B861" s="255" t="s">
        <v>14</v>
      </c>
      <c r="C861" s="224">
        <v>2998976</v>
      </c>
      <c r="D861" s="257">
        <v>22000511</v>
      </c>
      <c r="E861" s="257">
        <v>1200</v>
      </c>
      <c r="F861" s="269"/>
      <c r="G861" s="232">
        <f>IFERROR(IF(ISERROR(SEARCH("dfgg",$B860)),IF(H861="",G860+ROUNDUP(VLOOKUP(D861,Feuil2!$B$2:$C$205,2,FALSE)*6,0)/6/24,G860+ROUNDUP(VLOOKUP(D861,Feuil2!$B$2:$C$205,2,FALSE)*6,0)/6/24+$I$2),G860+(11/12/24)),"")</f>
        <v>43571.701388888869</v>
      </c>
      <c r="H861" s="280" t="s">
        <v>236</v>
      </c>
      <c r="I861" s="237"/>
      <c r="J861" s="326">
        <v>43581</v>
      </c>
      <c r="K861" s="282"/>
      <c r="L861" s="16" t="s">
        <v>50</v>
      </c>
    </row>
    <row r="862" spans="1:12" s="16" customFormat="1" x14ac:dyDescent="0.2">
      <c r="A862" s="15"/>
      <c r="B862" s="238"/>
      <c r="C862" s="239"/>
      <c r="D862" s="276" t="s">
        <v>7</v>
      </c>
      <c r="E862" s="277"/>
      <c r="F862" s="278"/>
      <c r="G862" s="232">
        <f>IFERROR(IF(ISERROR(SEARCH("dfgg",$B861)),IF(H862="",G861+ROUNDUP(VLOOKUP(D862,Feuil2!$B$2:$C$205,2,FALSE)*6,0)/6/24,G861+ROUNDUP(VLOOKUP(D862,Feuil2!$B$2:$C$205,2,FALSE)*6,0)/6/24+$I$2),G861+(11/12/24)),"")</f>
        <v>43571.756944444423</v>
      </c>
      <c r="H862" s="71"/>
      <c r="I862" s="241"/>
      <c r="J862" s="326" t="s">
        <v>79</v>
      </c>
      <c r="K862" s="282"/>
      <c r="L862" s="16" t="s">
        <v>79</v>
      </c>
    </row>
    <row r="863" spans="1:12" s="16" customFormat="1" x14ac:dyDescent="0.2">
      <c r="A863" s="15"/>
      <c r="B863" s="255" t="s">
        <v>235</v>
      </c>
      <c r="C863" s="224">
        <v>3118603</v>
      </c>
      <c r="D863" s="257">
        <v>22000365</v>
      </c>
      <c r="E863" s="257">
        <v>700</v>
      </c>
      <c r="F863" s="269"/>
      <c r="G863" s="232">
        <f>IFERROR(IF(ISERROR(SEARCH("dfgg",$B862)),IF(H863="",G862+ROUNDUP(VLOOKUP(D863,Feuil2!$B$2:$C$205,2,FALSE)*6,0)/6/24,G862+ROUNDUP(VLOOKUP(D863,Feuil2!$B$2:$C$205,2,FALSE)*6,0)/6/24+$I$2),G862+(11/12/24)),"")</f>
        <v>43571.902777777759</v>
      </c>
      <c r="H863" s="280"/>
      <c r="I863" s="237"/>
      <c r="J863" s="326">
        <v>43579</v>
      </c>
      <c r="K863" s="282"/>
      <c r="L863" s="16" t="s">
        <v>51</v>
      </c>
    </row>
    <row r="864" spans="1:12" s="16" customFormat="1" x14ac:dyDescent="0.2">
      <c r="A864" s="15"/>
      <c r="B864" s="245"/>
      <c r="C864" s="246"/>
      <c r="D864" s="121" t="s">
        <v>141</v>
      </c>
      <c r="E864" s="120"/>
      <c r="F864" s="247"/>
      <c r="G864" s="232">
        <f>IFERROR(IF(ISERROR(SEARCH("dfgg",$B863)),IF(H864="",G863+ROUNDUP(VLOOKUP(D864,Feuil2!$B$2:$C$205,2,FALSE)*6,0)/6/24,G863+ROUNDUP(VLOOKUP(D864,Feuil2!$B$2:$C$205,2,FALSE)*6,0)/6/24+$I$2),G863+(11/12/24)),"")</f>
        <v>43571.91666666665</v>
      </c>
      <c r="H864" s="280"/>
      <c r="I864" s="237"/>
      <c r="J864" s="326" t="s">
        <v>79</v>
      </c>
      <c r="K864" s="282"/>
      <c r="L864" s="16" t="s">
        <v>79</v>
      </c>
    </row>
    <row r="865" spans="1:12" s="16" customFormat="1" x14ac:dyDescent="0.2">
      <c r="A865" s="15"/>
      <c r="B865" s="255" t="s">
        <v>40</v>
      </c>
      <c r="C865" s="224">
        <v>2998680</v>
      </c>
      <c r="D865" s="257">
        <v>22000142</v>
      </c>
      <c r="E865" s="257">
        <v>1600</v>
      </c>
      <c r="F865" s="269"/>
      <c r="G865" s="232">
        <f>IFERROR(IF(ISERROR(SEARCH("dfgg",$B864)),IF(H865="",G864+ROUNDUP(VLOOKUP(D865,Feuil2!$B$2:$C$205,2,FALSE)*6,0)/6/24,G864+ROUNDUP(VLOOKUP(D865,Feuil2!$B$2:$C$205,2,FALSE)*6,0)/6/24+$I$2),G864+(11/12/24)),"")</f>
        <v>43572.034722222204</v>
      </c>
      <c r="H865" s="280" t="s">
        <v>175</v>
      </c>
      <c r="I865" s="237"/>
      <c r="J865" s="326">
        <v>43581</v>
      </c>
      <c r="K865" s="282"/>
      <c r="L865" s="16" t="s">
        <v>52</v>
      </c>
    </row>
    <row r="866" spans="1:12" s="16" customFormat="1" x14ac:dyDescent="0.2">
      <c r="A866" s="15"/>
      <c r="B866" s="255" t="s">
        <v>40</v>
      </c>
      <c r="C866" s="224">
        <v>3016293</v>
      </c>
      <c r="D866" s="257">
        <v>22000142</v>
      </c>
      <c r="E866" s="257">
        <v>1600</v>
      </c>
      <c r="F866" s="269"/>
      <c r="G866" s="232">
        <f>IFERROR(IF(ISERROR(SEARCH("dfgg",$B865)),IF(H866="",G865+ROUNDUP(VLOOKUP(D866,Feuil2!$B$2:$C$205,2,FALSE)*6,0)/6/24,G865+ROUNDUP(VLOOKUP(D866,Feuil2!$B$2:$C$205,2,FALSE)*6,0)/6/24+$I$2),G865+(11/12/24)),"")</f>
        <v>43572.152777777759</v>
      </c>
      <c r="H866" s="280" t="s">
        <v>175</v>
      </c>
      <c r="I866" s="237"/>
      <c r="J866" s="326">
        <v>43582</v>
      </c>
      <c r="K866" s="282"/>
      <c r="L866" s="16" t="s">
        <v>52</v>
      </c>
    </row>
    <row r="867" spans="1:12" s="16" customFormat="1" x14ac:dyDescent="0.2">
      <c r="A867" s="15"/>
      <c r="B867" s="245"/>
      <c r="C867" s="246"/>
      <c r="D867" s="121" t="s">
        <v>141</v>
      </c>
      <c r="E867" s="120"/>
      <c r="F867" s="247"/>
      <c r="G867" s="232">
        <f>IFERROR(IF(ISERROR(SEARCH("dfgg",$B866)),IF(H867="",G866+ROUNDUP(VLOOKUP(D867,Feuil2!$B$2:$C$205,2,FALSE)*6,0)/6/24,G866+ROUNDUP(VLOOKUP(D867,Feuil2!$B$2:$C$205,2,FALSE)*6,0)/6/24+$I$2),G866+(11/12/24)),"")</f>
        <v>43572.16666666665</v>
      </c>
      <c r="H867" s="280"/>
      <c r="I867" s="237"/>
      <c r="J867" s="326" t="s">
        <v>79</v>
      </c>
      <c r="K867" s="282"/>
      <c r="L867" s="16" t="s">
        <v>79</v>
      </c>
    </row>
    <row r="868" spans="1:12" s="16" customFormat="1" x14ac:dyDescent="0.2">
      <c r="A868" s="15"/>
      <c r="B868" s="255" t="s">
        <v>19</v>
      </c>
      <c r="C868" s="224">
        <v>2932191</v>
      </c>
      <c r="D868" s="257">
        <v>22000076</v>
      </c>
      <c r="E868" s="257">
        <v>1600</v>
      </c>
      <c r="F868" s="269"/>
      <c r="G868" s="232">
        <f>IFERROR(IF(ISERROR(SEARCH("dfgg",$B867)),IF(H868="",G867+ROUNDUP(VLOOKUP(D868,Feuil2!$B$2:$C$205,2,FALSE)*6,0)/6/24,G867+ROUNDUP(VLOOKUP(D868,Feuil2!$B$2:$C$205,2,FALSE)*6,0)/6/24+$I$2),G867+(11/12/24)),"")</f>
        <v>43572.347222222204</v>
      </c>
      <c r="H868" s="280"/>
      <c r="I868" s="237"/>
      <c r="J868" s="326">
        <v>43578</v>
      </c>
      <c r="K868" s="282"/>
      <c r="L868" s="16" t="s">
        <v>51</v>
      </c>
    </row>
    <row r="869" spans="1:12" s="16" customFormat="1" x14ac:dyDescent="0.2">
      <c r="A869" s="15"/>
      <c r="B869" s="255" t="s">
        <v>19</v>
      </c>
      <c r="C869" s="224">
        <v>3016273</v>
      </c>
      <c r="D869" s="257">
        <v>22000076</v>
      </c>
      <c r="E869" s="257">
        <v>1600</v>
      </c>
      <c r="F869" s="269"/>
      <c r="G869" s="232">
        <f>IFERROR(IF(ISERROR(SEARCH("dfgg",$B868)),IF(H869="",G868+ROUNDUP(VLOOKUP(D869,Feuil2!$B$2:$C$205,2,FALSE)*6,0)/6/24,G868+ROUNDUP(VLOOKUP(D869,Feuil2!$B$2:$C$205,2,FALSE)*6,0)/6/24+$I$2),G868+(11/12/24)),"")</f>
        <v>43572.527777777759</v>
      </c>
      <c r="H869" s="280"/>
      <c r="I869" s="237"/>
      <c r="J869" s="326">
        <v>43578</v>
      </c>
      <c r="K869" s="282"/>
      <c r="L869" s="16" t="s">
        <v>51</v>
      </c>
    </row>
    <row r="870" spans="1:12" s="16" customFormat="1" x14ac:dyDescent="0.2">
      <c r="A870" s="15"/>
      <c r="B870" s="238"/>
      <c r="C870" s="239"/>
      <c r="D870" s="276" t="s">
        <v>7</v>
      </c>
      <c r="E870" s="277"/>
      <c r="F870" s="278"/>
      <c r="G870" s="232">
        <f>IFERROR(IF(ISERROR(SEARCH("dfgg",$B869)),IF(H870="",G869+ROUNDUP(VLOOKUP(D870,Feuil2!$B$2:$C$205,2,FALSE)*6,0)/6/24,G869+ROUNDUP(VLOOKUP(D870,Feuil2!$B$2:$C$205,2,FALSE)*6,0)/6/24+$I$2),G869+(11/12/24)),"")</f>
        <v>43572.583333333314</v>
      </c>
      <c r="H870" s="71"/>
      <c r="I870" s="241"/>
      <c r="J870" s="326" t="s">
        <v>79</v>
      </c>
      <c r="K870" s="282"/>
      <c r="L870" s="16" t="s">
        <v>79</v>
      </c>
    </row>
    <row r="871" spans="1:12" s="16" customFormat="1" x14ac:dyDescent="0.2">
      <c r="A871" s="15"/>
      <c r="B871" s="255" t="s">
        <v>75</v>
      </c>
      <c r="C871" s="224">
        <v>2792685</v>
      </c>
      <c r="D871" s="257">
        <v>22000074</v>
      </c>
      <c r="E871" s="257">
        <v>1600</v>
      </c>
      <c r="F871" s="269"/>
      <c r="G871" s="232">
        <f>IFERROR(IF(ISERROR(SEARCH("dfgg",$B870)),IF(H871="",G870+ROUNDUP(VLOOKUP(D871,Feuil2!$B$2:$C$205,2,FALSE)*6,0)/6/24,G870+ROUNDUP(VLOOKUP(D871,Feuil2!$B$2:$C$205,2,FALSE)*6,0)/6/24+$I$2),G870+(11/12/24)),"")</f>
        <v>43572.687499999978</v>
      </c>
      <c r="H871" s="280"/>
      <c r="I871" s="237"/>
      <c r="J871" s="326">
        <v>43577</v>
      </c>
      <c r="K871" s="282"/>
      <c r="L871" s="16" t="s">
        <v>51</v>
      </c>
    </row>
    <row r="872" spans="1:12" s="16" customFormat="1" x14ac:dyDescent="0.2">
      <c r="A872" s="15"/>
      <c r="B872" s="255" t="s">
        <v>75</v>
      </c>
      <c r="C872" s="224">
        <v>2956442</v>
      </c>
      <c r="D872" s="257">
        <v>22000074</v>
      </c>
      <c r="E872" s="257">
        <v>1600</v>
      </c>
      <c r="F872" s="269"/>
      <c r="G872" s="232">
        <f>IFERROR(IF(ISERROR(SEARCH("dfgg",$B871)),IF(H872="",G871+ROUNDUP(VLOOKUP(D872,Feuil2!$B$2:$C$205,2,FALSE)*6,0)/6/24,G871+ROUNDUP(VLOOKUP(D872,Feuil2!$B$2:$C$205,2,FALSE)*6,0)/6/24+$I$2),G871+(11/12/24)),"")</f>
        <v>43572.791666666642</v>
      </c>
      <c r="H872" s="280"/>
      <c r="I872" s="237"/>
      <c r="J872" s="326">
        <v>43577</v>
      </c>
      <c r="K872" s="282"/>
      <c r="L872" s="16" t="s">
        <v>51</v>
      </c>
    </row>
    <row r="873" spans="1:12" s="16" customFormat="1" x14ac:dyDescent="0.2">
      <c r="A873" s="15"/>
      <c r="B873" s="245"/>
      <c r="C873" s="246"/>
      <c r="D873" s="121" t="s">
        <v>141</v>
      </c>
      <c r="E873" s="120"/>
      <c r="F873" s="247"/>
      <c r="G873" s="232">
        <f>IFERROR(IF(ISERROR(SEARCH("dfgg",$B872)),IF(H873="",G872+ROUNDUP(VLOOKUP(D873,Feuil2!$B$2:$C$205,2,FALSE)*6,0)/6/24,G872+ROUNDUP(VLOOKUP(D873,Feuil2!$B$2:$C$205,2,FALSE)*6,0)/6/24+$I$2),G872+(11/12/24)),"")</f>
        <v>43572.805555555533</v>
      </c>
      <c r="H873" s="280"/>
      <c r="I873" s="237"/>
      <c r="J873" s="326" t="s">
        <v>79</v>
      </c>
      <c r="K873" s="282"/>
      <c r="L873" s="16" t="s">
        <v>79</v>
      </c>
    </row>
    <row r="874" spans="1:12" s="16" customFormat="1" x14ac:dyDescent="0.2">
      <c r="A874" s="15"/>
      <c r="B874" s="255" t="s">
        <v>75</v>
      </c>
      <c r="C874" s="224">
        <v>2998496</v>
      </c>
      <c r="D874" s="257">
        <v>22000074</v>
      </c>
      <c r="E874" s="257">
        <v>1600</v>
      </c>
      <c r="F874" s="269"/>
      <c r="G874" s="232">
        <f>IFERROR(IF(ISERROR(SEARCH("dfgg",$B873)),IF(H874="",G873+ROUNDUP(VLOOKUP(D874,Feuil2!$B$2:$C$205,2,FALSE)*6,0)/6/24,G873+ROUNDUP(VLOOKUP(D874,Feuil2!$B$2:$C$205,2,FALSE)*6,0)/6/24+$I$2),G873+(11/12/24)),"")</f>
        <v>43572.909722222197</v>
      </c>
      <c r="H874" s="280"/>
      <c r="I874" s="237"/>
      <c r="J874" s="326">
        <v>43577</v>
      </c>
      <c r="K874" s="282"/>
      <c r="L874" s="16" t="s">
        <v>51</v>
      </c>
    </row>
    <row r="875" spans="1:12" s="16" customFormat="1" x14ac:dyDescent="0.2">
      <c r="A875" s="15"/>
      <c r="B875" s="255" t="s">
        <v>75</v>
      </c>
      <c r="C875" s="224">
        <v>2998497</v>
      </c>
      <c r="D875" s="257">
        <v>22000074</v>
      </c>
      <c r="E875" s="257">
        <v>1600</v>
      </c>
      <c r="F875" s="269"/>
      <c r="G875" s="232">
        <f>IFERROR(IF(ISERROR(SEARCH("dfgg",$B874)),IF(H875="",G874+ROUNDUP(VLOOKUP(D875,Feuil2!$B$2:$C$205,2,FALSE)*6,0)/6/24,G874+ROUNDUP(VLOOKUP(D875,Feuil2!$B$2:$C$205,2,FALSE)*6,0)/6/24+$I$2),G874+(11/12/24)),"")</f>
        <v>43573.013888888861</v>
      </c>
      <c r="H875" s="280"/>
      <c r="I875" s="237"/>
      <c r="J875" s="326">
        <v>43577</v>
      </c>
      <c r="K875" s="282"/>
      <c r="L875" s="16" t="s">
        <v>51</v>
      </c>
    </row>
    <row r="876" spans="1:12" s="16" customFormat="1" x14ac:dyDescent="0.2">
      <c r="A876" s="15"/>
      <c r="B876" s="255" t="s">
        <v>75</v>
      </c>
      <c r="C876" s="224">
        <v>2998498</v>
      </c>
      <c r="D876" s="257">
        <v>22000074</v>
      </c>
      <c r="E876" s="257">
        <v>1600</v>
      </c>
      <c r="F876" s="269"/>
      <c r="G876" s="232">
        <f>IFERROR(IF(ISERROR(SEARCH("dfgg",$B875)),IF(H876="",G875+ROUNDUP(VLOOKUP(D876,Feuil2!$B$2:$C$205,2,FALSE)*6,0)/6/24,G875+ROUNDUP(VLOOKUP(D876,Feuil2!$B$2:$C$205,2,FALSE)*6,0)/6/24+$I$2),G875+(11/12/24)),"")</f>
        <v>43573.118055555526</v>
      </c>
      <c r="H876" s="280"/>
      <c r="I876" s="237"/>
      <c r="J876" s="326">
        <v>43577</v>
      </c>
      <c r="K876" s="282"/>
      <c r="L876" s="16" t="s">
        <v>51</v>
      </c>
    </row>
    <row r="877" spans="1:12" s="16" customFormat="1" x14ac:dyDescent="0.2">
      <c r="A877" s="15"/>
      <c r="B877" s="245"/>
      <c r="C877" s="246"/>
      <c r="D877" s="121" t="s">
        <v>141</v>
      </c>
      <c r="E877" s="120"/>
      <c r="F877" s="247"/>
      <c r="G877" s="232">
        <f>IFERROR(IF(ISERROR(SEARCH("dfgg",$B876)),IF(H877="",G876+ROUNDUP(VLOOKUP(D877,Feuil2!$B$2:$C$205,2,FALSE)*6,0)/6/24,G876+ROUNDUP(VLOOKUP(D877,Feuil2!$B$2:$C$205,2,FALSE)*6,0)/6/24+$I$2),G876+(11/12/24)),"")</f>
        <v>43573.131944444416</v>
      </c>
      <c r="H877" s="280"/>
      <c r="I877" s="237"/>
      <c r="J877" s="326" t="s">
        <v>79</v>
      </c>
      <c r="K877" s="282"/>
      <c r="L877" s="16" t="s">
        <v>79</v>
      </c>
    </row>
    <row r="878" spans="1:12" s="16" customFormat="1" x14ac:dyDescent="0.2">
      <c r="A878" s="15"/>
      <c r="B878" s="255" t="s">
        <v>186</v>
      </c>
      <c r="C878" s="224">
        <v>3069414</v>
      </c>
      <c r="D878" s="257">
        <v>22000110</v>
      </c>
      <c r="E878" s="257">
        <v>1600</v>
      </c>
      <c r="F878" s="269"/>
      <c r="G878" s="232">
        <f>IFERROR(IF(ISERROR(SEARCH("dfgg",$B877)),IF(H878="",G877+ROUNDUP(VLOOKUP(D878,Feuil2!$B$2:$C$205,2,FALSE)*6,0)/6/24,G877+ROUNDUP(VLOOKUP(D878,Feuil2!$B$2:$C$205,2,FALSE)*6,0)/6/24+$I$2),G877+(11/12/24)),"")</f>
        <v>43573.23611111108</v>
      </c>
      <c r="H878" s="280"/>
      <c r="I878" s="237"/>
      <c r="J878" s="326">
        <v>43578</v>
      </c>
      <c r="K878" s="282"/>
      <c r="L878" s="16" t="s">
        <v>51</v>
      </c>
    </row>
    <row r="879" spans="1:12" s="16" customFormat="1" x14ac:dyDescent="0.2">
      <c r="A879" s="15"/>
      <c r="B879" s="255" t="s">
        <v>186</v>
      </c>
      <c r="C879" s="224">
        <v>3069415</v>
      </c>
      <c r="D879" s="257">
        <v>22000110</v>
      </c>
      <c r="E879" s="257">
        <v>1600</v>
      </c>
      <c r="F879" s="269"/>
      <c r="G879" s="232">
        <v>43573.625</v>
      </c>
      <c r="H879" s="280"/>
      <c r="I879" s="237"/>
      <c r="J879" s="326">
        <v>43578</v>
      </c>
      <c r="K879" s="282"/>
      <c r="L879" s="16" t="s">
        <v>51</v>
      </c>
    </row>
    <row r="880" spans="1:12" s="16" customFormat="1" x14ac:dyDescent="0.2">
      <c r="A880" s="15"/>
      <c r="B880" s="245"/>
      <c r="C880" s="246"/>
      <c r="D880" s="121" t="s">
        <v>141</v>
      </c>
      <c r="E880" s="120"/>
      <c r="F880" s="247"/>
      <c r="G880" s="232">
        <f>IFERROR(IF(ISERROR(SEARCH("dfgg",$B879)),IF(H880="",G879+ROUNDUP(VLOOKUP(D880,Feuil2!$B$2:$C$205,2,FALSE)*6,0)/6/24,G879+ROUNDUP(VLOOKUP(D880,Feuil2!$B$2:$C$205,2,FALSE)*6,0)/6/24+$I$2),G879+(11/12/24)),"")</f>
        <v>43573.638888888891</v>
      </c>
      <c r="H880" s="280"/>
      <c r="I880" s="237"/>
      <c r="J880" s="326" t="s">
        <v>79</v>
      </c>
      <c r="K880" s="282"/>
      <c r="L880" s="16" t="s">
        <v>79</v>
      </c>
    </row>
    <row r="881" spans="1:12" s="16" customFormat="1" x14ac:dyDescent="0.2">
      <c r="A881" s="15"/>
      <c r="B881" s="255" t="s">
        <v>119</v>
      </c>
      <c r="C881" s="224">
        <v>3016416</v>
      </c>
      <c r="D881" s="257">
        <v>22000479</v>
      </c>
      <c r="E881" s="257">
        <v>600</v>
      </c>
      <c r="F881" s="269"/>
      <c r="G881" s="232">
        <f>IFERROR(IF(ISERROR(SEARCH("dfgg",$B880)),IF(H881="",G880+ROUNDUP(VLOOKUP(D881,Feuil2!$B$2:$C$205,2,FALSE)*6,0)/6/24,G880+ROUNDUP(VLOOKUP(D881,Feuil2!$B$2:$C$205,2,FALSE)*6,0)/6/24+$I$2),G880+(11/12/24)),"")</f>
        <v>43573.743055555555</v>
      </c>
      <c r="H881" s="280"/>
      <c r="I881" s="237"/>
      <c r="J881" s="326">
        <v>43578</v>
      </c>
      <c r="K881" s="282"/>
      <c r="L881" s="16" t="s">
        <v>51</v>
      </c>
    </row>
    <row r="882" spans="1:12" s="16" customFormat="1" x14ac:dyDescent="0.2">
      <c r="A882" s="15"/>
      <c r="B882" s="238"/>
      <c r="C882" s="239"/>
      <c r="D882" s="276" t="s">
        <v>7</v>
      </c>
      <c r="E882" s="277"/>
      <c r="F882" s="278"/>
      <c r="G882" s="232">
        <f>IFERROR(IF(ISERROR(SEARCH("dfgg",$B881)),IF(H882="",G881+ROUNDUP(VLOOKUP(D882,Feuil2!$B$2:$C$205,2,FALSE)*6,0)/6/24,G881+ROUNDUP(VLOOKUP(D882,Feuil2!$B$2:$C$205,2,FALSE)*6,0)/6/24+$I$2),G881+(11/12/24)),"")</f>
        <v>43573.798611111109</v>
      </c>
      <c r="H882" s="71"/>
      <c r="I882" s="241"/>
      <c r="J882" s="326"/>
      <c r="K882" s="89"/>
    </row>
    <row r="883" spans="1:12" s="16" customFormat="1" x14ac:dyDescent="0.2">
      <c r="A883" s="15"/>
      <c r="B883" s="255" t="s">
        <v>60</v>
      </c>
      <c r="C883" s="224">
        <v>2956640</v>
      </c>
      <c r="D883" s="257">
        <v>22000475</v>
      </c>
      <c r="E883" s="257">
        <v>1000</v>
      </c>
      <c r="F883" s="269"/>
      <c r="G883" s="232">
        <f>IFERROR(IF(ISERROR(SEARCH("dfgg",$B882)),IF(H883="",G882+ROUNDUP(VLOOKUP(D883,Feuil2!$B$2:$C$205,2,FALSE)*6,0)/6/24,G882+ROUNDUP(VLOOKUP(D883,Feuil2!$B$2:$C$205,2,FALSE)*6,0)/6/24+$I$2),G882+(11/12/24)),"")</f>
        <v>43573.881944444445</v>
      </c>
      <c r="H883" s="280" t="s">
        <v>237</v>
      </c>
      <c r="I883" s="237" t="s">
        <v>71</v>
      </c>
      <c r="J883" s="326"/>
      <c r="K883" s="282"/>
    </row>
    <row r="884" spans="1:12" s="16" customFormat="1" x14ac:dyDescent="0.2">
      <c r="A884" s="15"/>
      <c r="B884" s="255" t="s">
        <v>60</v>
      </c>
      <c r="C884" s="224">
        <v>2956641</v>
      </c>
      <c r="D884" s="257">
        <v>22000475</v>
      </c>
      <c r="E884" s="257">
        <v>1000</v>
      </c>
      <c r="F884" s="269"/>
      <c r="G884" s="232">
        <f>IFERROR(IF(ISERROR(SEARCH("dfgg",$B883)),IF(H884="",G883+ROUNDUP(VLOOKUP(D884,Feuil2!$B$2:$C$205,2,FALSE)*6,0)/6/24,G883+ROUNDUP(VLOOKUP(D884,Feuil2!$B$2:$C$205,2,FALSE)*6,0)/6/24+$I$2),G883+(11/12/24)),"")</f>
        <v>43573.965277777781</v>
      </c>
      <c r="H884" s="280"/>
      <c r="I884" s="237" t="s">
        <v>71</v>
      </c>
      <c r="J884" s="326"/>
      <c r="K884" s="282"/>
    </row>
    <row r="885" spans="1:12" s="16" customFormat="1" x14ac:dyDescent="0.2">
      <c r="A885" s="15"/>
      <c r="B885" s="255" t="s">
        <v>60</v>
      </c>
      <c r="C885" s="224">
        <v>2956642</v>
      </c>
      <c r="D885" s="257">
        <v>22000475</v>
      </c>
      <c r="E885" s="257">
        <v>1000</v>
      </c>
      <c r="F885" s="269"/>
      <c r="G885" s="232">
        <f>IFERROR(IF(ISERROR(SEARCH("dfgg",$B884)),IF(H885="",G884+ROUNDUP(VLOOKUP(D885,Feuil2!$B$2:$C$205,2,FALSE)*6,0)/6/24,G884+ROUNDUP(VLOOKUP(D885,Feuil2!$B$2:$C$205,2,FALSE)*6,0)/6/24+$I$2),G884+(11/12/24)),"")</f>
        <v>43574.048611111117</v>
      </c>
      <c r="H885" s="280"/>
      <c r="I885" s="237" t="s">
        <v>71</v>
      </c>
      <c r="J885" s="326"/>
      <c r="K885" s="282"/>
    </row>
    <row r="886" spans="1:12" s="16" customFormat="1" x14ac:dyDescent="0.2">
      <c r="A886" s="15"/>
      <c r="B886" s="255" t="s">
        <v>60</v>
      </c>
      <c r="C886" s="224">
        <v>2956643</v>
      </c>
      <c r="D886" s="257">
        <v>22000475</v>
      </c>
      <c r="E886" s="257">
        <v>1000</v>
      </c>
      <c r="F886" s="269"/>
      <c r="G886" s="232">
        <f>IFERROR(IF(ISERROR(SEARCH("dfgg",$B885)),IF(H886="",G885+ROUNDUP(VLOOKUP(D886,Feuil2!$B$2:$C$205,2,FALSE)*6,0)/6/24,G885+ROUNDUP(VLOOKUP(D886,Feuil2!$B$2:$C$205,2,FALSE)*6,0)/6/24+$I$2),G885+(11/12/24)),"")</f>
        <v>43574.131944444453</v>
      </c>
      <c r="H886" s="280"/>
      <c r="I886" s="237" t="s">
        <v>71</v>
      </c>
      <c r="J886" s="326"/>
      <c r="K886" s="282"/>
    </row>
    <row r="887" spans="1:12" s="16" customFormat="1" x14ac:dyDescent="0.2">
      <c r="A887" s="15"/>
      <c r="B887" s="255" t="s">
        <v>60</v>
      </c>
      <c r="C887" s="224">
        <v>2956644</v>
      </c>
      <c r="D887" s="257">
        <v>22000475</v>
      </c>
      <c r="E887" s="257">
        <v>1000</v>
      </c>
      <c r="F887" s="269"/>
      <c r="G887" s="232">
        <f>IFERROR(IF(ISERROR(SEARCH("dfgg",$B886)),IF(H887="",G886+ROUNDUP(VLOOKUP(D887,Feuil2!$B$2:$C$205,2,FALSE)*6,0)/6/24,G886+ROUNDUP(VLOOKUP(D887,Feuil2!$B$2:$C$205,2,FALSE)*6,0)/6/24+$I$2),G886+(11/12/24)),"")</f>
        <v>43574.215277777788</v>
      </c>
      <c r="H887" s="280"/>
      <c r="I887" s="237" t="s">
        <v>71</v>
      </c>
      <c r="J887" s="326"/>
      <c r="K887" s="282"/>
    </row>
    <row r="888" spans="1:12" s="16" customFormat="1" x14ac:dyDescent="0.2">
      <c r="A888" s="15"/>
      <c r="B888" s="255" t="s">
        <v>60</v>
      </c>
      <c r="C888" s="224">
        <v>2956645</v>
      </c>
      <c r="D888" s="257">
        <v>22000475</v>
      </c>
      <c r="E888" s="257">
        <v>1000</v>
      </c>
      <c r="F888" s="269"/>
      <c r="G888" s="232">
        <f>IFERROR(IF(ISERROR(SEARCH("dfgg",$B887)),IF(H888="",G887+ROUNDUP(VLOOKUP(D888,Feuil2!$B$2:$C$205,2,FALSE)*6,0)/6/24,G887+ROUNDUP(VLOOKUP(D888,Feuil2!$B$2:$C$205,2,FALSE)*6,0)/6/24+$I$2),G887+(11/12/24)),"")</f>
        <v>43574.298611111124</v>
      </c>
      <c r="H888" s="280"/>
      <c r="I888" s="237" t="s">
        <v>71</v>
      </c>
      <c r="J888" s="326"/>
      <c r="K888" s="282"/>
    </row>
    <row r="889" spans="1:12" s="16" customFormat="1" x14ac:dyDescent="0.2">
      <c r="A889" s="15"/>
      <c r="B889" s="255" t="s">
        <v>60</v>
      </c>
      <c r="C889" s="224">
        <v>2956646</v>
      </c>
      <c r="D889" s="257">
        <v>22000475</v>
      </c>
      <c r="E889" s="257">
        <v>1000</v>
      </c>
      <c r="F889" s="269"/>
      <c r="G889" s="232">
        <f>IFERROR(IF(ISERROR(SEARCH("dfgg",$B888)),IF(H889="",G888+ROUNDUP(VLOOKUP(D889,Feuil2!$B$2:$C$205,2,FALSE)*6,0)/6/24,G888+ROUNDUP(VLOOKUP(D889,Feuil2!$B$2:$C$205,2,FALSE)*6,0)/6/24+$I$2),G888+(11/12/24)),"")</f>
        <v>43574.38194444446</v>
      </c>
      <c r="H889" s="280"/>
      <c r="I889" s="237" t="s">
        <v>71</v>
      </c>
      <c r="J889" s="326"/>
      <c r="K889" s="282"/>
    </row>
    <row r="890" spans="1:12" s="16" customFormat="1" x14ac:dyDescent="0.2">
      <c r="A890" s="15"/>
      <c r="B890" s="255" t="s">
        <v>60</v>
      </c>
      <c r="C890" s="224">
        <v>2956647</v>
      </c>
      <c r="D890" s="257">
        <v>22000475</v>
      </c>
      <c r="E890" s="257">
        <v>1000</v>
      </c>
      <c r="F890" s="269"/>
      <c r="G890" s="232">
        <f>IFERROR(IF(ISERROR(SEARCH("dfgg",$B889)),IF(H890="",G889+ROUNDUP(VLOOKUP(D890,Feuil2!$B$2:$C$205,2,FALSE)*6,0)/6/24,G889+ROUNDUP(VLOOKUP(D890,Feuil2!$B$2:$C$205,2,FALSE)*6,0)/6/24+$I$2),G889+(11/12/24)),"")</f>
        <v>43574.465277777796</v>
      </c>
      <c r="H890" s="280"/>
      <c r="I890" s="237" t="s">
        <v>71</v>
      </c>
      <c r="J890" s="326"/>
      <c r="K890" s="282"/>
    </row>
    <row r="891" spans="1:12" s="16" customFormat="1" x14ac:dyDescent="0.2">
      <c r="A891" s="15"/>
      <c r="B891" s="255" t="s">
        <v>60</v>
      </c>
      <c r="C891" s="224">
        <v>2956648</v>
      </c>
      <c r="D891" s="257">
        <v>22000475</v>
      </c>
      <c r="E891" s="257">
        <v>1000</v>
      </c>
      <c r="F891" s="269"/>
      <c r="G891" s="232">
        <f>IFERROR(IF(ISERROR(SEARCH("dfgg",$B890)),IF(H891="",G890+ROUNDUP(VLOOKUP(D891,Feuil2!$B$2:$C$205,2,FALSE)*6,0)/6/24,G890+ROUNDUP(VLOOKUP(D891,Feuil2!$B$2:$C$205,2,FALSE)*6,0)/6/24+$I$2),G890+(11/12/24)),"")</f>
        <v>43574.548611111131</v>
      </c>
      <c r="H891" s="280"/>
      <c r="I891" s="237" t="s">
        <v>71</v>
      </c>
      <c r="J891" s="326"/>
      <c r="K891" s="282"/>
    </row>
    <row r="892" spans="1:12" s="16" customFormat="1" x14ac:dyDescent="0.2">
      <c r="A892" s="15"/>
      <c r="B892" s="255" t="s">
        <v>60</v>
      </c>
      <c r="C892" s="224">
        <v>2956649</v>
      </c>
      <c r="D892" s="257">
        <v>22000475</v>
      </c>
      <c r="E892" s="257">
        <v>1000</v>
      </c>
      <c r="F892" s="269"/>
      <c r="G892" s="232">
        <v>43574.708333333336</v>
      </c>
      <c r="H892" s="280"/>
      <c r="I892" s="237" t="s">
        <v>71</v>
      </c>
      <c r="J892" s="326"/>
      <c r="K892" s="282"/>
    </row>
    <row r="893" spans="1:12" s="16" customFormat="1" x14ac:dyDescent="0.2">
      <c r="A893" s="15"/>
      <c r="B893" s="255" t="s">
        <v>60</v>
      </c>
      <c r="C893" s="224">
        <v>2956650</v>
      </c>
      <c r="D893" s="257">
        <v>22000475</v>
      </c>
      <c r="E893" s="257">
        <v>1100</v>
      </c>
      <c r="F893" s="269"/>
      <c r="G893" s="232">
        <f>IFERROR(IF(ISERROR(SEARCH("dfgg",$B892)),IF(H893="",G892+ROUNDUP(VLOOKUP(D893,Feuil2!$B$2:$C$205,2,FALSE)*6,0)/6/24,G892+ROUNDUP(VLOOKUP(D893,Feuil2!$B$2:$C$205,2,FALSE)*6,0)/6/24+$I$2),G892+(11/12/24)),"")</f>
        <v>43574.791666666672</v>
      </c>
      <c r="H893" s="280"/>
      <c r="I893" s="237" t="s">
        <v>71</v>
      </c>
      <c r="J893" s="326"/>
      <c r="K893" s="282"/>
    </row>
    <row r="894" spans="1:12" s="16" customFormat="1" x14ac:dyDescent="0.2">
      <c r="A894" s="15"/>
      <c r="B894" s="255" t="s">
        <v>60</v>
      </c>
      <c r="C894" s="224">
        <v>2956656</v>
      </c>
      <c r="D894" s="257">
        <v>22000475</v>
      </c>
      <c r="E894" s="257">
        <v>1100</v>
      </c>
      <c r="F894" s="269"/>
      <c r="G894" s="232">
        <f>IFERROR(IF(ISERROR(SEARCH("dfgg",$B893)),IF(H894="",G893+ROUNDUP(VLOOKUP(D894,Feuil2!$B$2:$C$205,2,FALSE)*6,0)/6/24,G893+ROUNDUP(VLOOKUP(D894,Feuil2!$B$2:$C$205,2,FALSE)*6,0)/6/24+$I$2),G893+(11/12/24)),"")</f>
        <v>43574.875000000007</v>
      </c>
      <c r="H894" s="303"/>
      <c r="I894" s="237" t="s">
        <v>71</v>
      </c>
      <c r="J894" s="326"/>
      <c r="K894" s="304"/>
    </row>
    <row r="895" spans="1:12" s="16" customFormat="1" x14ac:dyDescent="0.2">
      <c r="A895" s="15"/>
      <c r="B895" s="238"/>
      <c r="C895" s="239"/>
      <c r="D895" s="276" t="s">
        <v>7</v>
      </c>
      <c r="E895" s="277"/>
      <c r="F895" s="278"/>
      <c r="G895" s="232">
        <f>IFERROR(IF(ISERROR(SEARCH("dfgg",$B894)),IF(H895="",G894+ROUNDUP(VLOOKUP(D895,Feuil2!$B$2:$C$205,2,FALSE)*6,0)/6/24,G894+ROUNDUP(VLOOKUP(D895,Feuil2!$B$2:$C$205,2,FALSE)*6,0)/6/24+$I$2),G894+(11/12/24)),"")</f>
        <v>43574.930555555562</v>
      </c>
      <c r="H895" s="71"/>
      <c r="I895" s="237" t="s">
        <v>71</v>
      </c>
      <c r="J895" s="326"/>
      <c r="K895" s="89"/>
    </row>
    <row r="896" spans="1:12" s="16" customFormat="1" x14ac:dyDescent="0.2">
      <c r="A896" s="15"/>
      <c r="B896" s="255" t="s">
        <v>44</v>
      </c>
      <c r="C896" s="224">
        <v>3156537</v>
      </c>
      <c r="D896" s="257">
        <v>22000552</v>
      </c>
      <c r="E896" s="257">
        <v>1600</v>
      </c>
      <c r="F896" s="269"/>
      <c r="G896" s="232">
        <f>IFERROR(IF(ISERROR(SEARCH("dfgg",$B895)),IF(H896="",G895+ROUNDUP(VLOOKUP(D896,Feuil2!$B$2:$C$205,2,FALSE)*6,0)/6/24,G895+ROUNDUP(VLOOKUP(D896,Feuil2!$B$2:$C$205,2,FALSE)*6,0)/6/24+$I$2),G895+(11/12/24)),"")</f>
        <v>43575.034722222226</v>
      </c>
      <c r="H896" s="303"/>
      <c r="I896" s="237" t="s">
        <v>71</v>
      </c>
      <c r="J896" s="326"/>
      <c r="K896" s="304"/>
    </row>
    <row r="897" spans="1:12" s="16" customFormat="1" x14ac:dyDescent="0.2">
      <c r="A897" s="15"/>
      <c r="B897" s="255" t="s">
        <v>44</v>
      </c>
      <c r="C897" s="224">
        <v>3156538</v>
      </c>
      <c r="D897" s="257">
        <v>22000552</v>
      </c>
      <c r="E897" s="257">
        <v>1600</v>
      </c>
      <c r="F897" s="269"/>
      <c r="G897" s="232">
        <f>IFERROR(IF(ISERROR(SEARCH("dfgg",$B896)),IF(H897="",G896+ROUNDUP(VLOOKUP(D897,Feuil2!$B$2:$C$205,2,FALSE)*6,0)/6/24,G896+ROUNDUP(VLOOKUP(D897,Feuil2!$B$2:$C$205,2,FALSE)*6,0)/6/24+$I$2),G896+(11/12/24)),"")</f>
        <v>43575.138888888891</v>
      </c>
      <c r="H897" s="303"/>
      <c r="I897" s="237" t="s">
        <v>71</v>
      </c>
      <c r="J897" s="326"/>
      <c r="K897" s="304"/>
    </row>
    <row r="898" spans="1:12" s="16" customFormat="1" x14ac:dyDescent="0.2">
      <c r="A898" s="15"/>
      <c r="B898" s="245"/>
      <c r="C898" s="246" t="s">
        <v>163</v>
      </c>
      <c r="D898" s="121" t="s">
        <v>141</v>
      </c>
      <c r="E898" s="120"/>
      <c r="F898" s="247"/>
      <c r="G898" s="232">
        <f>IFERROR(IF(ISERROR(SEARCH("dfgg",$B897)),IF(H898="",G897+ROUNDUP(VLOOKUP(D898,Feuil2!$B$2:$C$205,2,FALSE)*6,0)/6/24,G897+ROUNDUP(VLOOKUP(D898,Feuil2!$B$2:$C$205,2,FALSE)*6,0)/6/24+$I$2),G897+(11/12/24)),"")</f>
        <v>43575.152777777781</v>
      </c>
      <c r="H898" s="280"/>
      <c r="I898" s="237" t="s">
        <v>71</v>
      </c>
      <c r="J898" s="326" t="s">
        <v>79</v>
      </c>
      <c r="K898" s="282"/>
      <c r="L898" s="16" t="s">
        <v>79</v>
      </c>
    </row>
    <row r="899" spans="1:12" s="16" customFormat="1" x14ac:dyDescent="0.2">
      <c r="A899" s="15"/>
      <c r="B899" s="255" t="s">
        <v>13</v>
      </c>
      <c r="C899" s="224">
        <v>2975561</v>
      </c>
      <c r="D899" s="257">
        <v>22000489</v>
      </c>
      <c r="E899" s="257">
        <v>1000</v>
      </c>
      <c r="F899" s="269"/>
      <c r="G899" s="232">
        <f>IFERROR(IF(ISERROR(SEARCH("dfgg",$B898)),IF(H899="",G898+ROUNDUP(VLOOKUP(D899,Feuil2!$B$2:$C$205,2,FALSE)*6,0)/6/24,G898+ROUNDUP(VLOOKUP(D899,Feuil2!$B$2:$C$205,2,FALSE)*6,0)/6/24+$I$2),G898+(11/12/24)),"")</f>
        <v>43575.270833333336</v>
      </c>
      <c r="H899" s="280"/>
      <c r="I899" s="237" t="s">
        <v>71</v>
      </c>
      <c r="J899" s="326">
        <v>43601</v>
      </c>
      <c r="K899" s="282"/>
      <c r="L899" s="16" t="s">
        <v>50</v>
      </c>
    </row>
    <row r="900" spans="1:12" s="16" customFormat="1" ht="30.75" customHeight="1" x14ac:dyDescent="0.2">
      <c r="A900" s="127"/>
      <c r="B900" s="248"/>
      <c r="C900" s="158" t="s">
        <v>61</v>
      </c>
      <c r="D900" s="249"/>
      <c r="E900" s="249"/>
      <c r="F900" s="250"/>
      <c r="G900" s="80">
        <v>43575.541666666664</v>
      </c>
      <c r="H900" s="19"/>
      <c r="I900" s="233"/>
      <c r="J900" s="326" t="str">
        <f>IF(ISNA(VLOOKUP(C900,[1]Sheet1!$B:$AS,43,FALSE)),"",VLOOKUP(C900,[1]Sheet1!$B:$AS,43,FALSE))</f>
        <v/>
      </c>
      <c r="K900" s="16" t="str">
        <f>IF(J900&lt;&gt;"",TEXT(J900,"jjjj"),"")</f>
        <v/>
      </c>
      <c r="L900" s="16" t="str">
        <f>IF(ISNA(VLOOKUP(C900,[1]Sheet1!$B:$AS,44,FALSE)),"",VLOOKUP(C900,[1]Sheet1!$B:$AS,44,FALSE))</f>
        <v/>
      </c>
    </row>
    <row r="901" spans="1:12" s="48" customFormat="1" x14ac:dyDescent="0.2">
      <c r="A901" s="204"/>
      <c r="B901" s="308"/>
      <c r="C901" s="306"/>
      <c r="D901" s="307"/>
      <c r="E901" s="307"/>
      <c r="F901" s="309"/>
      <c r="G901" s="310"/>
      <c r="H901" s="207"/>
      <c r="I901" s="311"/>
      <c r="J901" s="405"/>
      <c r="K901" s="209"/>
    </row>
    <row r="902" spans="1:12" s="16" customFormat="1" ht="31.5" x14ac:dyDescent="0.2">
      <c r="A902" s="290"/>
      <c r="B902" s="298"/>
      <c r="C902" s="291"/>
      <c r="D902" s="292"/>
      <c r="E902" s="292"/>
      <c r="F902" s="299"/>
      <c r="G902" s="300"/>
      <c r="H902" s="299"/>
      <c r="I902" s="301"/>
      <c r="J902" s="408" t="s">
        <v>48</v>
      </c>
      <c r="L902" s="201" t="s">
        <v>34</v>
      </c>
    </row>
    <row r="903" spans="1:12" s="16" customFormat="1" ht="33" customHeight="1" x14ac:dyDescent="0.2">
      <c r="A903" s="79"/>
      <c r="B903" s="293"/>
      <c r="C903" s="294"/>
      <c r="D903" s="295" t="s">
        <v>72</v>
      </c>
      <c r="E903" s="296"/>
      <c r="F903" s="297"/>
      <c r="G903" s="80">
        <v>43576.916666666664</v>
      </c>
      <c r="H903" s="81"/>
      <c r="I903" s="230">
        <f>IFERROR(E903*VLOOKUP(D903,#REF!,5,FALSE),0)</f>
        <v>0</v>
      </c>
      <c r="J903" s="326"/>
      <c r="L903" s="304"/>
    </row>
    <row r="904" spans="1:12" s="16" customFormat="1" ht="33" customHeight="1" x14ac:dyDescent="0.2">
      <c r="A904" s="15"/>
      <c r="B904" s="229"/>
      <c r="C904" s="156"/>
      <c r="D904" s="195" t="s">
        <v>25</v>
      </c>
      <c r="E904" s="151"/>
      <c r="F904" s="155"/>
      <c r="G904" s="232">
        <v>43577</v>
      </c>
      <c r="H904" s="19"/>
      <c r="I904" s="233">
        <f>IFERROR(E904*VLOOKUP(D904,#REF!,5,FALSE),0)</f>
        <v>0</v>
      </c>
      <c r="J904" s="326"/>
    </row>
    <row r="905" spans="1:12" s="16" customFormat="1" x14ac:dyDescent="0.2">
      <c r="A905" s="15"/>
      <c r="B905" s="255" t="s">
        <v>131</v>
      </c>
      <c r="C905" s="224">
        <v>2792690</v>
      </c>
      <c r="D905" s="257">
        <v>22000098</v>
      </c>
      <c r="E905" s="257">
        <v>1600</v>
      </c>
      <c r="F905" s="269"/>
      <c r="G905" s="232">
        <f>IFERROR(IF(ISERROR(SEARCH("dfgg",$B904)),IF(H905="",G904+ROUNDUP(VLOOKUP(D905,Feuil2!$B$2:$C$205,2,FALSE)*6,0)/6/24,G904+ROUNDUP(VLOOKUP(D905,Feuil2!$B$2:$C$205,2,FALSE)*6,0)/6/24+$I$2),G904+(11/12/24)),"")</f>
        <v>43577.118055555555</v>
      </c>
      <c r="H905" s="303"/>
      <c r="I905" s="237"/>
      <c r="J905" s="326" t="s">
        <v>51</v>
      </c>
      <c r="L905" s="304">
        <v>43584</v>
      </c>
    </row>
    <row r="906" spans="1:12" s="16" customFormat="1" x14ac:dyDescent="0.2">
      <c r="A906" s="15"/>
      <c r="B906" s="255" t="s">
        <v>131</v>
      </c>
      <c r="C906" s="224">
        <v>3052458</v>
      </c>
      <c r="D906" s="257">
        <v>22000098</v>
      </c>
      <c r="E906" s="257">
        <v>1600</v>
      </c>
      <c r="F906" s="269"/>
      <c r="G906" s="232">
        <f>IFERROR(IF(ISERROR(SEARCH("dfgg",$B905)),IF(H906="",G905+ROUNDUP(VLOOKUP(D906,Feuil2!$B$2:$C$205,2,FALSE)*6,0)/6/24,G905+ROUNDUP(VLOOKUP(D906,Feuil2!$B$2:$C$205,2,FALSE)*6,0)/6/24+$I$2),G905+(11/12/24)),"")</f>
        <v>43577.236111111109</v>
      </c>
      <c r="H906" s="303"/>
      <c r="I906" s="237"/>
      <c r="J906" s="326" t="s">
        <v>51</v>
      </c>
      <c r="L906" s="304">
        <v>43584</v>
      </c>
    </row>
    <row r="907" spans="1:12" s="16" customFormat="1" x14ac:dyDescent="0.2">
      <c r="A907" s="15"/>
      <c r="B907" s="245"/>
      <c r="C907" s="246"/>
      <c r="D907" s="121" t="s">
        <v>141</v>
      </c>
      <c r="E907" s="120"/>
      <c r="F907" s="247"/>
      <c r="G907" s="232">
        <f>IFERROR(IF(ISERROR(SEARCH("dfgg",$B906)),IF(H907="",G906+ROUNDUP(VLOOKUP(D907,Feuil2!$B$2:$C$205,2,FALSE)*6,0)/6/24,G906+ROUNDUP(VLOOKUP(D907,Feuil2!$B$2:$C$205,2,FALSE)*6,0)/6/24+$I$2),G906+(11/12/24)),"")</f>
        <v>43577.25</v>
      </c>
      <c r="H907" s="303"/>
      <c r="I907" s="237"/>
      <c r="J907" s="326" t="s">
        <v>79</v>
      </c>
      <c r="L907" s="304" t="s">
        <v>79</v>
      </c>
    </row>
    <row r="908" spans="1:12" s="16" customFormat="1" x14ac:dyDescent="0.2">
      <c r="A908" s="15"/>
      <c r="B908" s="255" t="s">
        <v>57</v>
      </c>
      <c r="C908" s="224">
        <v>2956465</v>
      </c>
      <c r="D908" s="257">
        <v>22000109</v>
      </c>
      <c r="E908" s="257">
        <v>1600</v>
      </c>
      <c r="F908" s="269"/>
      <c r="G908" s="232">
        <f>IFERROR(IF(ISERROR(SEARCH("dfgg",$B907)),IF(H908="",G907+ROUNDUP(VLOOKUP(D908,Feuil2!$B$2:$C$205,2,FALSE)*6,0)/6/24,G907+ROUNDUP(VLOOKUP(D908,Feuil2!$B$2:$C$205,2,FALSE)*6,0)/6/24+$I$2),G907+(11/12/24)),"")</f>
        <v>43577.368055555555</v>
      </c>
      <c r="H908" s="303"/>
      <c r="I908" s="237"/>
      <c r="J908" s="326" t="s">
        <v>51</v>
      </c>
      <c r="L908" s="304">
        <v>43585</v>
      </c>
    </row>
    <row r="909" spans="1:12" s="16" customFormat="1" x14ac:dyDescent="0.2">
      <c r="A909" s="15"/>
      <c r="B909" s="255" t="s">
        <v>57</v>
      </c>
      <c r="C909" s="224">
        <v>2956466</v>
      </c>
      <c r="D909" s="257">
        <v>22000109</v>
      </c>
      <c r="E909" s="257">
        <v>1600</v>
      </c>
      <c r="F909" s="269"/>
      <c r="G909" s="232">
        <f>IFERROR(IF(ISERROR(SEARCH("dfgg",$B908)),IF(H909="",G908+ROUNDUP(VLOOKUP(D909,Feuil2!$B$2:$C$205,2,FALSE)*6,0)/6/24,G908+ROUNDUP(VLOOKUP(D909,Feuil2!$B$2:$C$205,2,FALSE)*6,0)/6/24+$I$2),G908+(11/12/24)),"")</f>
        <v>43577.486111111109</v>
      </c>
      <c r="H909" s="303"/>
      <c r="I909" s="237"/>
      <c r="J909" s="326" t="s">
        <v>51</v>
      </c>
      <c r="L909" s="304">
        <v>43585</v>
      </c>
    </row>
    <row r="910" spans="1:12" s="16" customFormat="1" x14ac:dyDescent="0.2">
      <c r="A910" s="15"/>
      <c r="B910" s="245"/>
      <c r="C910" s="246"/>
      <c r="D910" s="121" t="s">
        <v>141</v>
      </c>
      <c r="E910" s="120"/>
      <c r="F910" s="247"/>
      <c r="G910" s="232">
        <f>IFERROR(IF(ISERROR(SEARCH("dfgg",$B909)),IF(H910="",G909+ROUNDUP(VLOOKUP(D910,Feuil2!$B$2:$C$205,2,FALSE)*6,0)/6/24,G909+ROUNDUP(VLOOKUP(D910,Feuil2!$B$2:$C$205,2,FALSE)*6,0)/6/24+$I$2),G909+(11/12/24)),"")</f>
        <v>43577.5</v>
      </c>
      <c r="H910" s="303"/>
      <c r="I910" s="237"/>
      <c r="J910" s="326" t="s">
        <v>79</v>
      </c>
      <c r="L910" s="304" t="s">
        <v>79</v>
      </c>
    </row>
    <row r="911" spans="1:12" s="16" customFormat="1" x14ac:dyDescent="0.2">
      <c r="A911" s="15"/>
      <c r="B911" s="317" t="s">
        <v>57</v>
      </c>
      <c r="C911" s="224">
        <v>2956467</v>
      </c>
      <c r="D911" s="257">
        <v>22000109</v>
      </c>
      <c r="E911" s="257">
        <v>1600</v>
      </c>
      <c r="F911" s="269"/>
      <c r="G911" s="232">
        <f>IFERROR(IF(ISERROR(SEARCH("dfgg",$B910)),IF(H911="",G910+ROUNDUP(VLOOKUP(D911,Feuil2!$B$2:$C$205,2,FALSE)*6,0)/6/24,G910+ROUNDUP(VLOOKUP(D911,Feuil2!$B$2:$C$205,2,FALSE)*6,0)/6/24+$I$2),G910+(11/12/24)),"")</f>
        <v>43577.618055555555</v>
      </c>
      <c r="H911" s="303"/>
      <c r="I911" s="237"/>
      <c r="J911" s="326" t="s">
        <v>51</v>
      </c>
      <c r="L911" s="304">
        <v>43585</v>
      </c>
    </row>
    <row r="912" spans="1:12" s="16" customFormat="1" x14ac:dyDescent="0.2">
      <c r="A912" s="15"/>
      <c r="B912" s="255" t="s">
        <v>57</v>
      </c>
      <c r="C912" s="224">
        <v>2956468</v>
      </c>
      <c r="D912" s="257">
        <v>22000109</v>
      </c>
      <c r="E912" s="257">
        <v>1000</v>
      </c>
      <c r="F912" s="269"/>
      <c r="G912" s="232">
        <f>IFERROR(IF(ISERROR(SEARCH("dfgg",$B911)),IF(H912="",G911+ROUNDUP(VLOOKUP(D912,Feuil2!$B$2:$C$205,2,FALSE)*6,0)/6/24,G911+ROUNDUP(VLOOKUP(D912,Feuil2!$B$2:$C$205,2,FALSE)*6,0)/6/24+$I$2),G911+(11/12/24)),"")</f>
        <v>43577.736111111109</v>
      </c>
      <c r="H912" s="303"/>
      <c r="I912" s="237"/>
      <c r="J912" s="326" t="s">
        <v>51</v>
      </c>
      <c r="L912" s="304">
        <v>43585</v>
      </c>
    </row>
    <row r="913" spans="1:12" s="16" customFormat="1" x14ac:dyDescent="0.2">
      <c r="A913" s="15"/>
      <c r="B913" s="317" t="s">
        <v>133</v>
      </c>
      <c r="C913" s="224">
        <v>2975538</v>
      </c>
      <c r="D913" s="257">
        <v>22000436</v>
      </c>
      <c r="E913" s="257">
        <v>1600</v>
      </c>
      <c r="F913" s="269"/>
      <c r="G913" s="232">
        <f>IFERROR(IF(ISERROR(SEARCH("dfgg",$B912)),IF(H913="",G912+ROUNDUP(VLOOKUP(D913,Feuil2!$B$2:$C$205,2,FALSE)*6,0)/6/24,G912+ROUNDUP(VLOOKUP(D913,Feuil2!$B$2:$C$205,2,FALSE)*6,0)/6/24+$I$2),G912+(11/12/24)),"")</f>
        <v>43577.854166666664</v>
      </c>
      <c r="H913" s="303" t="s">
        <v>210</v>
      </c>
      <c r="I913" s="237"/>
      <c r="J913" s="326" t="s">
        <v>50</v>
      </c>
      <c r="L913" s="304">
        <v>43591</v>
      </c>
    </row>
    <row r="914" spans="1:12" s="16" customFormat="1" x14ac:dyDescent="0.2">
      <c r="A914" s="15"/>
      <c r="B914" s="238"/>
      <c r="C914" s="239"/>
      <c r="D914" s="276" t="s">
        <v>7</v>
      </c>
      <c r="E914" s="277"/>
      <c r="F914" s="278"/>
      <c r="G914" s="232">
        <f>IFERROR(IF(ISERROR(SEARCH("dfgg",$B913)),IF(H914="",G913+ROUNDUP(VLOOKUP(D914,Feuil2!$B$2:$C$205,2,FALSE)*6,0)/6/24,G913+ROUNDUP(VLOOKUP(D914,Feuil2!$B$2:$C$205,2,FALSE)*6,0)/6/24+$I$2),G913+(11/12/24)),"")</f>
        <v>43577.909722222219</v>
      </c>
      <c r="H914" s="71"/>
      <c r="I914" s="241"/>
      <c r="J914" s="326" t="s">
        <v>79</v>
      </c>
      <c r="L914" s="304" t="s">
        <v>79</v>
      </c>
    </row>
    <row r="915" spans="1:12" s="16" customFormat="1" ht="28.5" x14ac:dyDescent="0.2">
      <c r="A915" s="15"/>
      <c r="B915" s="238"/>
      <c r="C915" s="239"/>
      <c r="D915" s="125" t="s">
        <v>70</v>
      </c>
      <c r="E915" s="277"/>
      <c r="F915" s="278"/>
      <c r="G915" s="232">
        <v>43578.555555555555</v>
      </c>
      <c r="H915" s="71"/>
      <c r="I915" s="241"/>
      <c r="J915" s="326" t="s">
        <v>79</v>
      </c>
      <c r="L915" s="304" t="s">
        <v>79</v>
      </c>
    </row>
    <row r="916" spans="1:12" s="16" customFormat="1" x14ac:dyDescent="0.2">
      <c r="A916" s="15"/>
      <c r="B916" s="255" t="s">
        <v>60</v>
      </c>
      <c r="C916" s="224">
        <v>2956657</v>
      </c>
      <c r="D916" s="257">
        <v>22000475</v>
      </c>
      <c r="E916" s="257">
        <v>1000</v>
      </c>
      <c r="F916" s="269"/>
      <c r="G916" s="232">
        <f>IFERROR(IF(ISERROR(SEARCH("dfgg",$B915)),IF(H916="",G915+ROUNDUP(VLOOKUP(D916,Feuil2!$B$2:$C$205,2,FALSE)*6,0)/6/24,G915+ROUNDUP(VLOOKUP(D916,Feuil2!$B$2:$C$205,2,FALSE)*6,0)/6/24+$I$2),G915+(11/12/24)),"")</f>
        <v>43578.638888888891</v>
      </c>
      <c r="H916" s="303" t="s">
        <v>244</v>
      </c>
      <c r="I916" s="237" t="s">
        <v>67</v>
      </c>
      <c r="J916" s="326"/>
      <c r="L916" s="304"/>
    </row>
    <row r="917" spans="1:12" s="16" customFormat="1" x14ac:dyDescent="0.2">
      <c r="A917" s="15"/>
      <c r="B917" s="255" t="s">
        <v>60</v>
      </c>
      <c r="C917" s="224">
        <v>2956658</v>
      </c>
      <c r="D917" s="257">
        <v>22000475</v>
      </c>
      <c r="E917" s="257">
        <v>1000</v>
      </c>
      <c r="F917" s="269"/>
      <c r="G917" s="232">
        <f>IFERROR(IF(ISERROR(SEARCH("dfgg",$B916)),IF(H917="",G916+ROUNDUP(VLOOKUP(D917,Feuil2!$B$2:$C$205,2,FALSE)*6,0)/6/24,G916+ROUNDUP(VLOOKUP(D917,Feuil2!$B$2:$C$205,2,FALSE)*6,0)/6/24+$I$2),G916+(11/12/24)),"")</f>
        <v>43578.722222222226</v>
      </c>
      <c r="H917" s="303" t="s">
        <v>241</v>
      </c>
      <c r="I917" s="237" t="s">
        <v>67</v>
      </c>
      <c r="J917" s="326"/>
      <c r="L917" s="304"/>
    </row>
    <row r="918" spans="1:12" s="16" customFormat="1" x14ac:dyDescent="0.2">
      <c r="A918" s="15"/>
      <c r="B918" s="255" t="s">
        <v>60</v>
      </c>
      <c r="C918" s="224">
        <v>2956659</v>
      </c>
      <c r="D918" s="257">
        <v>22000475</v>
      </c>
      <c r="E918" s="257">
        <v>1000</v>
      </c>
      <c r="F918" s="269"/>
      <c r="G918" s="232">
        <f>IFERROR(IF(ISERROR(SEARCH("dfgg",$B917)),IF(H918="",G917+ROUNDUP(VLOOKUP(D918,Feuil2!$B$2:$C$205,2,FALSE)*6,0)/6/24,G917+ROUNDUP(VLOOKUP(D918,Feuil2!$B$2:$C$205,2,FALSE)*6,0)/6/24+$I$2),G917+(11/12/24)),"")</f>
        <v>43578.805555555562</v>
      </c>
      <c r="H918" s="303" t="s">
        <v>241</v>
      </c>
      <c r="I918" s="237" t="s">
        <v>67</v>
      </c>
      <c r="J918" s="326"/>
      <c r="L918" s="304"/>
    </row>
    <row r="919" spans="1:12" s="16" customFormat="1" x14ac:dyDescent="0.2">
      <c r="A919" s="15"/>
      <c r="B919" s="255" t="s">
        <v>60</v>
      </c>
      <c r="C919" s="224">
        <v>2956660</v>
      </c>
      <c r="D919" s="257">
        <v>22000475</v>
      </c>
      <c r="E919" s="257">
        <v>1000</v>
      </c>
      <c r="F919" s="269"/>
      <c r="G919" s="232">
        <f>IFERROR(IF(ISERROR(SEARCH("dfgg",$B918)),IF(H919="",G918+ROUNDUP(VLOOKUP(D919,Feuil2!$B$2:$C$205,2,FALSE)*6,0)/6/24,G918+ROUNDUP(VLOOKUP(D919,Feuil2!$B$2:$C$205,2,FALSE)*6,0)/6/24+$I$2),G918+(11/12/24)),"")</f>
        <v>43578.888888888898</v>
      </c>
      <c r="H919" s="303" t="s">
        <v>241</v>
      </c>
      <c r="I919" s="237" t="s">
        <v>67</v>
      </c>
      <c r="J919" s="326"/>
      <c r="L919" s="304"/>
    </row>
    <row r="920" spans="1:12" s="16" customFormat="1" x14ac:dyDescent="0.2">
      <c r="A920" s="15"/>
      <c r="B920" s="255" t="s">
        <v>60</v>
      </c>
      <c r="C920" s="224">
        <v>2956661</v>
      </c>
      <c r="D920" s="257">
        <v>22000475</v>
      </c>
      <c r="E920" s="257">
        <v>1000</v>
      </c>
      <c r="F920" s="269"/>
      <c r="G920" s="232">
        <f>IFERROR(IF(ISERROR(SEARCH("dfgg",$B919)),IF(H920="",G919+ROUNDUP(VLOOKUP(D920,Feuil2!$B$2:$C$205,2,FALSE)*6,0)/6/24,G919+ROUNDUP(VLOOKUP(D920,Feuil2!$B$2:$C$205,2,FALSE)*6,0)/6/24+$I$2),G919+(11/12/24)),"")</f>
        <v>43578.972222222234</v>
      </c>
      <c r="H920" s="303" t="s">
        <v>241</v>
      </c>
      <c r="I920" s="237" t="s">
        <v>67</v>
      </c>
      <c r="J920" s="326"/>
      <c r="L920" s="304"/>
    </row>
    <row r="921" spans="1:12" s="16" customFormat="1" x14ac:dyDescent="0.2">
      <c r="A921" s="15"/>
      <c r="B921" s="255" t="s">
        <v>60</v>
      </c>
      <c r="C921" s="224">
        <v>2956662</v>
      </c>
      <c r="D921" s="257">
        <v>22000475</v>
      </c>
      <c r="E921" s="257">
        <v>1000</v>
      </c>
      <c r="F921" s="269"/>
      <c r="G921" s="232">
        <f>IFERROR(IF(ISERROR(SEARCH("dfgg",$B920)),IF(H921="",G920+ROUNDUP(VLOOKUP(D921,Feuil2!$B$2:$C$205,2,FALSE)*6,0)/6/24,G920+ROUNDUP(VLOOKUP(D921,Feuil2!$B$2:$C$205,2,FALSE)*6,0)/6/24+$I$2),G920+(11/12/24)),"")</f>
        <v>43579.055555555569</v>
      </c>
      <c r="H921" s="303" t="s">
        <v>241</v>
      </c>
      <c r="I921" s="237" t="s">
        <v>67</v>
      </c>
      <c r="J921" s="326"/>
      <c r="L921" s="304"/>
    </row>
    <row r="922" spans="1:12" s="16" customFormat="1" x14ac:dyDescent="0.2">
      <c r="A922" s="15"/>
      <c r="B922" s="255" t="s">
        <v>60</v>
      </c>
      <c r="C922" s="224">
        <v>2956664</v>
      </c>
      <c r="D922" s="257">
        <v>22000475</v>
      </c>
      <c r="E922" s="257">
        <v>1000</v>
      </c>
      <c r="F922" s="269"/>
      <c r="G922" s="232">
        <f>IFERROR(IF(ISERROR(SEARCH("dfgg",$B921)),IF(H922="",G921+ROUNDUP(VLOOKUP(D922,Feuil2!$B$2:$C$205,2,FALSE)*6,0)/6/24,G921+ROUNDUP(VLOOKUP(D922,Feuil2!$B$2:$C$205,2,FALSE)*6,0)/6/24+$I$2),G921+(11/12/24)),"")</f>
        <v>43579.138888888905</v>
      </c>
      <c r="H922" s="303" t="s">
        <v>241</v>
      </c>
      <c r="I922" s="237" t="s">
        <v>67</v>
      </c>
      <c r="J922" s="326"/>
      <c r="L922" s="304"/>
    </row>
    <row r="923" spans="1:12" s="16" customFormat="1" x14ac:dyDescent="0.2">
      <c r="A923" s="15"/>
      <c r="B923" s="317" t="s">
        <v>60</v>
      </c>
      <c r="C923" s="224">
        <v>3016371</v>
      </c>
      <c r="D923" s="319">
        <v>22000475</v>
      </c>
      <c r="E923" s="257">
        <v>1000</v>
      </c>
      <c r="F923" s="302"/>
      <c r="G923" s="232">
        <f>IFERROR(IF(ISERROR(SEARCH("dfgg",$B922)),IF(H923="",G922+ROUNDUP(VLOOKUP(D923,Feuil2!$B$2:$C$205,2,FALSE)*6,0)/6/24,G922+ROUNDUP(VLOOKUP(D923,Feuil2!$B$2:$C$205,2,FALSE)*6,0)/6/24+$I$2),G922+(11/12/24)),"")</f>
        <v>43579.222222222241</v>
      </c>
      <c r="H923" s="320" t="s">
        <v>241</v>
      </c>
      <c r="I923" s="237" t="s">
        <v>67</v>
      </c>
      <c r="J923" s="326"/>
      <c r="L923" s="304"/>
    </row>
    <row r="924" spans="1:12" s="16" customFormat="1" x14ac:dyDescent="0.2">
      <c r="A924" s="15"/>
      <c r="B924" s="238"/>
      <c r="C924" s="239"/>
      <c r="D924" s="318" t="s">
        <v>7</v>
      </c>
      <c r="E924" s="277"/>
      <c r="F924" s="278"/>
      <c r="G924" s="232">
        <f>IFERROR(IF(ISERROR(SEARCH("dfgg",$B923)),IF(H924="",G923+ROUNDUP(VLOOKUP(D924,Feuil2!$B$2:$C$205,2,FALSE)*6,0)/6/24,G923+ROUNDUP(VLOOKUP(D924,Feuil2!$B$2:$C$205,2,FALSE)*6,0)/6/24+$I$2),G923+(11/12/24)),"")</f>
        <v>43579.277777777796</v>
      </c>
      <c r="H924" s="71"/>
      <c r="I924" s="241"/>
      <c r="J924" s="326"/>
      <c r="L924" s="304"/>
    </row>
    <row r="925" spans="1:12" s="16" customFormat="1" x14ac:dyDescent="0.2">
      <c r="A925" s="15"/>
      <c r="B925" s="312"/>
      <c r="C925" s="313"/>
      <c r="D925" s="314" t="s">
        <v>141</v>
      </c>
      <c r="E925" s="315"/>
      <c r="F925" s="316"/>
      <c r="G925" s="232">
        <f>IFERROR(IF(ISERROR(SEARCH("dfgg",$B924)),IF(H925="",G924+ROUNDUP(VLOOKUP(D925,Feuil2!$B$2:$C$205,2,FALSE)*6,0)/6/24,G924+ROUNDUP(VLOOKUP(D925,Feuil2!$B$2:$C$205,2,FALSE)*6,0)/6/24+$I$2),G924+(11/12/24)),"")</f>
        <v>43579.291666666686</v>
      </c>
      <c r="H925" s="303"/>
      <c r="I925" s="237"/>
      <c r="J925" s="326"/>
      <c r="L925" s="304"/>
    </row>
    <row r="926" spans="1:12" s="16" customFormat="1" x14ac:dyDescent="0.2">
      <c r="A926" s="15"/>
      <c r="B926" s="255" t="s">
        <v>87</v>
      </c>
      <c r="C926" s="224">
        <v>3136985</v>
      </c>
      <c r="D926" s="257">
        <v>22000262</v>
      </c>
      <c r="E926" s="257">
        <v>1600</v>
      </c>
      <c r="F926" s="269"/>
      <c r="G926" s="232">
        <f>IFERROR(IF(ISERROR(SEARCH("dfgg",$B925)),IF(H926="",G925+ROUNDUP(VLOOKUP(D926,Feuil2!$B$2:$C$205,2,FALSE)*6,0)/6/24,G925+ROUNDUP(VLOOKUP(D926,Feuil2!$B$2:$C$205,2,FALSE)*6,0)/6/24+$I$2),G925+(11/12/24)),"")</f>
        <v>43579.39583333335</v>
      </c>
      <c r="H926" s="303" t="s">
        <v>210</v>
      </c>
      <c r="I926" s="237" t="s">
        <v>67</v>
      </c>
      <c r="J926" s="326"/>
      <c r="L926" s="304"/>
    </row>
    <row r="927" spans="1:12" s="16" customFormat="1" ht="28.5" x14ac:dyDescent="0.2">
      <c r="A927" s="15"/>
      <c r="B927" s="238"/>
      <c r="C927" s="239"/>
      <c r="D927" s="125" t="s">
        <v>70</v>
      </c>
      <c r="E927" s="277"/>
      <c r="F927" s="278"/>
      <c r="G927" s="232">
        <f>IFERROR(IF(ISERROR(SEARCH("dfgg",$B926)),IF(H927="",G926+ROUNDUP(VLOOKUP(D927,Feuil2!$B$2:$C$205,2,FALSE)*6,0)/6/24,G926+ROUNDUP(VLOOKUP(D927,Feuil2!$B$2:$C$205,2,FALSE)*6,0)/6/24+$I$2),G926+(11/12/24)),"")</f>
        <v>43579.604166666686</v>
      </c>
      <c r="H927" s="71"/>
      <c r="I927" s="241"/>
      <c r="J927" s="326" t="s">
        <v>79</v>
      </c>
      <c r="L927" s="304" t="s">
        <v>79</v>
      </c>
    </row>
    <row r="928" spans="1:12" s="16" customFormat="1" x14ac:dyDescent="0.2">
      <c r="A928" s="15"/>
      <c r="B928" s="317" t="s">
        <v>60</v>
      </c>
      <c r="C928" s="224">
        <v>3016372</v>
      </c>
      <c r="D928" s="319">
        <v>22000475</v>
      </c>
      <c r="E928" s="257">
        <v>1000</v>
      </c>
      <c r="F928" s="302"/>
      <c r="G928" s="232">
        <f>IFERROR(IF(ISERROR(SEARCH("dfgg",$B927)),IF(H928="",G927+ROUNDUP(VLOOKUP(D928,Feuil2!$B$2:$C$205,2,FALSE)*6,0)/6/24,G927+ROUNDUP(VLOOKUP(D928,Feuil2!$B$2:$C$205,2,FALSE)*6,0)/6/24+$I$2),G927+(11/12/24)),"")</f>
        <v>43579.687500000022</v>
      </c>
      <c r="H928" s="320" t="s">
        <v>241</v>
      </c>
      <c r="I928" s="237" t="s">
        <v>67</v>
      </c>
      <c r="J928" s="326"/>
      <c r="L928" s="304"/>
    </row>
    <row r="929" spans="1:12" s="16" customFormat="1" x14ac:dyDescent="0.2">
      <c r="A929" s="15"/>
      <c r="B929" s="317" t="s">
        <v>60</v>
      </c>
      <c r="C929" s="224">
        <v>3016373</v>
      </c>
      <c r="D929" s="319">
        <v>22000475</v>
      </c>
      <c r="E929" s="257">
        <v>1000</v>
      </c>
      <c r="F929" s="302"/>
      <c r="G929" s="232">
        <f>IFERROR(IF(ISERROR(SEARCH("dfgg",$B928)),IF(H929="",G928+ROUNDUP(VLOOKUP(D929,Feuil2!$B$2:$C$205,2,FALSE)*6,0)/6/24,G928+ROUNDUP(VLOOKUP(D929,Feuil2!$B$2:$C$205,2,FALSE)*6,0)/6/24+$I$2),G928+(11/12/24)),"")</f>
        <v>43579.770833333358</v>
      </c>
      <c r="H929" s="320" t="s">
        <v>241</v>
      </c>
      <c r="I929" s="237" t="s">
        <v>67</v>
      </c>
      <c r="J929" s="326"/>
      <c r="L929" s="304"/>
    </row>
    <row r="930" spans="1:12" s="16" customFormat="1" x14ac:dyDescent="0.2">
      <c r="A930" s="15"/>
      <c r="B930" s="317" t="s">
        <v>60</v>
      </c>
      <c r="C930" s="224">
        <v>3016374</v>
      </c>
      <c r="D930" s="319">
        <v>22000475</v>
      </c>
      <c r="E930" s="257">
        <v>1000</v>
      </c>
      <c r="F930" s="302"/>
      <c r="G930" s="232">
        <f>IFERROR(IF(ISERROR(SEARCH("dfgg",$B929)),IF(H930="",G929+ROUNDUP(VLOOKUP(D930,Feuil2!$B$2:$C$205,2,FALSE)*6,0)/6/24,G929+ROUNDUP(VLOOKUP(D930,Feuil2!$B$2:$C$205,2,FALSE)*6,0)/6/24+$I$2),G929+(11/12/24)),"")</f>
        <v>43579.854166666693</v>
      </c>
      <c r="H930" s="320" t="s">
        <v>241</v>
      </c>
      <c r="I930" s="237"/>
      <c r="J930" s="326"/>
      <c r="L930" s="304"/>
    </row>
    <row r="931" spans="1:12" s="16" customFormat="1" x14ac:dyDescent="0.2">
      <c r="A931" s="15"/>
      <c r="B931" s="317" t="s">
        <v>60</v>
      </c>
      <c r="C931" s="224">
        <v>3016375</v>
      </c>
      <c r="D931" s="319">
        <v>22000475</v>
      </c>
      <c r="E931" s="257">
        <v>1000</v>
      </c>
      <c r="F931" s="302"/>
      <c r="G931" s="232">
        <f>IFERROR(IF(ISERROR(SEARCH("dfgg",$B930)),IF(H931="",G930+ROUNDUP(VLOOKUP(D931,Feuil2!$B$2:$C$205,2,FALSE)*6,0)/6/24,G930+ROUNDUP(VLOOKUP(D931,Feuil2!$B$2:$C$205,2,FALSE)*6,0)/6/24+$I$2),G930+(11/12/24)),"")</f>
        <v>43579.937500000029</v>
      </c>
      <c r="H931" s="320" t="s">
        <v>241</v>
      </c>
      <c r="I931" s="237"/>
      <c r="J931" s="326"/>
      <c r="L931" s="304"/>
    </row>
    <row r="932" spans="1:12" s="16" customFormat="1" x14ac:dyDescent="0.2">
      <c r="A932" s="15"/>
      <c r="B932" s="317" t="s">
        <v>60</v>
      </c>
      <c r="C932" s="224">
        <v>3031313</v>
      </c>
      <c r="D932" s="319">
        <v>22000475</v>
      </c>
      <c r="E932" s="257">
        <v>1000</v>
      </c>
      <c r="F932" s="302"/>
      <c r="G932" s="232">
        <f>IFERROR(IF(ISERROR(SEARCH("dfgg",$B931)),IF(H932="",G931+ROUNDUP(VLOOKUP(D932,Feuil2!$B$2:$C$205,2,FALSE)*6,0)/6/24,G931+ROUNDUP(VLOOKUP(D932,Feuil2!$B$2:$C$205,2,FALSE)*6,0)/6/24+$I$2),G931+(11/12/24)),"")</f>
        <v>43580.020833333365</v>
      </c>
      <c r="H932" s="320" t="s">
        <v>241</v>
      </c>
      <c r="I932" s="237"/>
      <c r="J932" s="326"/>
      <c r="L932" s="304"/>
    </row>
    <row r="933" spans="1:12" s="16" customFormat="1" x14ac:dyDescent="0.2">
      <c r="A933" s="15"/>
      <c r="B933" s="255" t="s">
        <v>60</v>
      </c>
      <c r="C933" s="224">
        <v>3031314</v>
      </c>
      <c r="D933" s="257">
        <v>22000475</v>
      </c>
      <c r="E933" s="257">
        <v>1000</v>
      </c>
      <c r="F933" s="269"/>
      <c r="G933" s="232">
        <f>IFERROR(IF(ISERROR(SEARCH("dfgg",$B932)),IF(H933="",G932+ROUNDUP(VLOOKUP(D933,Feuil2!$B$2:$C$205,2,FALSE)*6,0)/6/24,G932+ROUNDUP(VLOOKUP(D933,Feuil2!$B$2:$C$205,2,FALSE)*6,0)/6/24+$I$2),G932+(11/12/24)),"")</f>
        <v>43580.104166666701</v>
      </c>
      <c r="H933" s="303" t="s">
        <v>241</v>
      </c>
      <c r="I933" s="237"/>
      <c r="J933" s="326"/>
      <c r="L933" s="304"/>
    </row>
    <row r="934" spans="1:12" s="16" customFormat="1" x14ac:dyDescent="0.2">
      <c r="A934" s="15"/>
      <c r="B934" s="255" t="s">
        <v>60</v>
      </c>
      <c r="C934" s="224">
        <v>3031315</v>
      </c>
      <c r="D934" s="257">
        <v>22000475</v>
      </c>
      <c r="E934" s="257">
        <v>1000</v>
      </c>
      <c r="F934" s="269"/>
      <c r="G934" s="232">
        <f>IFERROR(IF(ISERROR(SEARCH("dfgg",$B933)),IF(H934="",G933+ROUNDUP(VLOOKUP(D934,Feuil2!$B$2:$C$205,2,FALSE)*6,0)/6/24,G933+ROUNDUP(VLOOKUP(D934,Feuil2!$B$2:$C$205,2,FALSE)*6,0)/6/24+$I$2),G933+(11/12/24)),"")</f>
        <v>43580.187500000036</v>
      </c>
      <c r="H934" s="303" t="s">
        <v>241</v>
      </c>
      <c r="I934" s="237"/>
      <c r="J934" s="326"/>
      <c r="L934" s="304"/>
    </row>
    <row r="935" spans="1:12" s="16" customFormat="1" x14ac:dyDescent="0.2">
      <c r="A935" s="15"/>
      <c r="B935" s="255" t="s">
        <v>60</v>
      </c>
      <c r="C935" s="224">
        <v>3031316</v>
      </c>
      <c r="D935" s="257">
        <v>22000475</v>
      </c>
      <c r="E935" s="257">
        <v>1000</v>
      </c>
      <c r="F935" s="269"/>
      <c r="G935" s="232">
        <f>IFERROR(IF(ISERROR(SEARCH("dfgg",$B934)),IF(H935="",G934+ROUNDUP(VLOOKUP(D935,Feuil2!$B$2:$C$205,2,FALSE)*6,0)/6/24,G934+ROUNDUP(VLOOKUP(D935,Feuil2!$B$2:$C$205,2,FALSE)*6,0)/6/24+$I$2),G934+(11/12/24)),"")</f>
        <v>43580.270833333372</v>
      </c>
      <c r="H935" s="303" t="s">
        <v>241</v>
      </c>
      <c r="I935" s="237"/>
      <c r="J935" s="326"/>
      <c r="L935" s="304"/>
    </row>
    <row r="936" spans="1:12" s="16" customFormat="1" x14ac:dyDescent="0.2">
      <c r="A936" s="15"/>
      <c r="B936" s="255" t="s">
        <v>60</v>
      </c>
      <c r="C936" s="224">
        <v>3031318</v>
      </c>
      <c r="D936" s="257">
        <v>22000475</v>
      </c>
      <c r="E936" s="257">
        <v>1000</v>
      </c>
      <c r="F936" s="269"/>
      <c r="G936" s="232">
        <f>IFERROR(IF(ISERROR(SEARCH("dfgg",$B935)),IF(H936="",G935+ROUNDUP(VLOOKUP(D936,Feuil2!$B$2:$C$205,2,FALSE)*6,0)/6/24,G935+ROUNDUP(VLOOKUP(D936,Feuil2!$B$2:$C$205,2,FALSE)*6,0)/6/24+$I$2),G935+(11/12/24)),"")</f>
        <v>43580.354166666708</v>
      </c>
      <c r="H936" s="303" t="s">
        <v>241</v>
      </c>
      <c r="I936" s="237" t="s">
        <v>245</v>
      </c>
      <c r="J936" s="326"/>
      <c r="L936" s="304"/>
    </row>
    <row r="937" spans="1:12" s="16" customFormat="1" x14ac:dyDescent="0.2">
      <c r="A937" s="15"/>
      <c r="B937" s="238"/>
      <c r="C937" s="239"/>
      <c r="D937" s="276" t="s">
        <v>7</v>
      </c>
      <c r="E937" s="277"/>
      <c r="F937" s="278"/>
      <c r="G937" s="232">
        <f>IFERROR(IF(ISERROR(SEARCH("dfgg",$B936)),IF(H937="",G936+ROUNDUP(VLOOKUP(D937,Feuil2!$B$2:$C$205,2,FALSE)*6,0)/6/24,G936+ROUNDUP(VLOOKUP(D937,Feuil2!$B$2:$C$205,2,FALSE)*6,0)/6/24+$I$2),G936+(11/12/24)),"")</f>
        <v>43580.409722222263</v>
      </c>
      <c r="H937" s="71"/>
      <c r="I937" s="241"/>
      <c r="J937" s="326"/>
      <c r="L937" s="304"/>
    </row>
    <row r="938" spans="1:12" s="16" customFormat="1" x14ac:dyDescent="0.2">
      <c r="A938" s="15"/>
      <c r="B938" s="255" t="s">
        <v>73</v>
      </c>
      <c r="C938" s="224">
        <v>2975533</v>
      </c>
      <c r="D938" s="257">
        <v>22000377</v>
      </c>
      <c r="E938" s="257">
        <v>1600</v>
      </c>
      <c r="F938" s="269"/>
      <c r="G938" s="232">
        <f>IFERROR(IF(ISERROR(SEARCH("dfgg",$B937)),IF(H938="",G937+ROUNDUP(VLOOKUP(D938,Feuil2!$B$2:$C$205,2,FALSE)*6,0)/6/24,G937+ROUNDUP(VLOOKUP(D938,Feuil2!$B$2:$C$205,2,FALSE)*6,0)/6/24+$I$2),G937+(11/12/24)),"")</f>
        <v>43580.520833333372</v>
      </c>
      <c r="H938" s="303"/>
      <c r="I938" s="237" t="s">
        <v>246</v>
      </c>
      <c r="J938" s="326" t="s">
        <v>51</v>
      </c>
      <c r="L938" s="304">
        <v>43584</v>
      </c>
    </row>
    <row r="939" spans="1:12" s="16" customFormat="1" x14ac:dyDescent="0.2">
      <c r="A939" s="15"/>
      <c r="B939" s="255" t="s">
        <v>73</v>
      </c>
      <c r="C939" s="224">
        <v>3031292</v>
      </c>
      <c r="D939" s="257">
        <v>22000377</v>
      </c>
      <c r="E939" s="257">
        <v>1600</v>
      </c>
      <c r="F939" s="269"/>
      <c r="G939" s="232">
        <f>IFERROR(IF(ISERROR(SEARCH("dfgg",$B938)),IF(H939="",G938+ROUNDUP(VLOOKUP(D939,Feuil2!$B$2:$C$205,2,FALSE)*6,0)/6/24,G938+ROUNDUP(VLOOKUP(D939,Feuil2!$B$2:$C$205,2,FALSE)*6,0)/6/24+$I$2),G938+(11/12/24)),"")</f>
        <v>43580.631944444482</v>
      </c>
      <c r="H939" s="303"/>
      <c r="I939" s="237" t="s">
        <v>246</v>
      </c>
      <c r="J939" s="326" t="s">
        <v>51</v>
      </c>
      <c r="L939" s="304">
        <v>43584</v>
      </c>
    </row>
    <row r="940" spans="1:12" s="16" customFormat="1" x14ac:dyDescent="0.2">
      <c r="A940" s="15"/>
      <c r="B940" s="255" t="s">
        <v>73</v>
      </c>
      <c r="C940" s="224">
        <v>3092314</v>
      </c>
      <c r="D940" s="257">
        <v>22000377</v>
      </c>
      <c r="E940" s="257">
        <v>1600</v>
      </c>
      <c r="F940" s="269"/>
      <c r="G940" s="232">
        <f>IFERROR(IF(ISERROR(SEARCH("dfgg",$B939)),IF(H940="",G939+ROUNDUP(VLOOKUP(D940,Feuil2!$B$2:$C$205,2,FALSE)*6,0)/6/24,G939+ROUNDUP(VLOOKUP(D940,Feuil2!$B$2:$C$205,2,FALSE)*6,0)/6/24+$I$2),G939+(11/12/24)),"")</f>
        <v>43580.743055555591</v>
      </c>
      <c r="H940" s="303"/>
      <c r="I940" s="237" t="s">
        <v>246</v>
      </c>
      <c r="J940" s="326" t="s">
        <v>51</v>
      </c>
      <c r="L940" s="304">
        <v>43584</v>
      </c>
    </row>
    <row r="941" spans="1:12" s="16" customFormat="1" x14ac:dyDescent="0.2">
      <c r="A941" s="15"/>
      <c r="B941" s="255" t="s">
        <v>73</v>
      </c>
      <c r="C941" s="224">
        <v>3137022</v>
      </c>
      <c r="D941" s="257">
        <v>22000377</v>
      </c>
      <c r="E941" s="257">
        <v>1600</v>
      </c>
      <c r="F941" s="269"/>
      <c r="G941" s="232">
        <f>IFERROR(IF(ISERROR(SEARCH("dfgg",$B940)),IF(H941="",G940+ROUNDUP(VLOOKUP(D941,Feuil2!$B$2:$C$205,2,FALSE)*6,0)/6/24,G940+ROUNDUP(VLOOKUP(D941,Feuil2!$B$2:$C$205,2,FALSE)*6,0)/6/24+$I$2),G940+(11/12/24)),"")</f>
        <v>43580.854166666701</v>
      </c>
      <c r="H941" s="303" t="s">
        <v>243</v>
      </c>
      <c r="I941" s="237" t="s">
        <v>246</v>
      </c>
      <c r="J941" s="326" t="s">
        <v>51</v>
      </c>
      <c r="L941" s="304">
        <v>43584</v>
      </c>
    </row>
    <row r="942" spans="1:12" s="16" customFormat="1" x14ac:dyDescent="0.2">
      <c r="A942" s="15"/>
      <c r="B942" s="238"/>
      <c r="C942" s="328"/>
      <c r="D942" s="318" t="s">
        <v>7</v>
      </c>
      <c r="E942" s="329"/>
      <c r="F942" s="346"/>
      <c r="G942" s="232">
        <f>IFERROR(IF(ISERROR(SEARCH("dfgg",$B941)),IF(H942="",G941+ROUNDUP(VLOOKUP(D942,Feuil2!$B$2:$C$205,2,FALSE)*6,0)/6/24,G941+ROUNDUP(VLOOKUP(D942,Feuil2!$B$2:$C$205,2,FALSE)*6,0)/6/24+$I$2),G941+(11/12/24)),"")</f>
        <v>43580.909722222255</v>
      </c>
      <c r="H942" s="71"/>
      <c r="I942" s="241"/>
      <c r="J942" s="326" t="s">
        <v>79</v>
      </c>
      <c r="L942" s="304" t="s">
        <v>79</v>
      </c>
    </row>
    <row r="943" spans="1:12" s="16" customFormat="1" x14ac:dyDescent="0.2">
      <c r="A943" s="15"/>
      <c r="B943" s="255" t="s">
        <v>76</v>
      </c>
      <c r="C943" s="224">
        <v>3016399</v>
      </c>
      <c r="D943" s="257">
        <v>22000478</v>
      </c>
      <c r="E943" s="257">
        <v>1000</v>
      </c>
      <c r="F943" s="269"/>
      <c r="G943" s="232">
        <f>IFERROR(IF(ISERROR(SEARCH("dfgg",$B942)),IF(H943="",G942+ROUNDUP(VLOOKUP(D943,Feuil2!$B$2:$C$205,2,FALSE)*6,0)/6/24,G942+ROUNDUP(VLOOKUP(D943,Feuil2!$B$2:$C$205,2,FALSE)*6,0)/6/24+$I$2),G942+(11/12/24)),"")</f>
        <v>43580.993055555591</v>
      </c>
      <c r="H943" s="303" t="s">
        <v>247</v>
      </c>
      <c r="I943" s="237"/>
      <c r="J943" s="326"/>
      <c r="L943" s="304"/>
    </row>
    <row r="944" spans="1:12" s="16" customFormat="1" x14ac:dyDescent="0.2">
      <c r="A944" s="15"/>
      <c r="B944" s="255" t="s">
        <v>76</v>
      </c>
      <c r="C944" s="224">
        <v>3016400</v>
      </c>
      <c r="D944" s="257">
        <v>22000478</v>
      </c>
      <c r="E944" s="257">
        <v>1000</v>
      </c>
      <c r="F944" s="269"/>
      <c r="G944" s="232">
        <f>IFERROR(IF(ISERROR(SEARCH("dfgg",$B943)),IF(H944="",G943+ROUNDUP(VLOOKUP(D944,Feuil2!$B$2:$C$205,2,FALSE)*6,0)/6/24,G943+ROUNDUP(VLOOKUP(D944,Feuil2!$B$2:$C$205,2,FALSE)*6,0)/6/24+$I$2),G943+(11/12/24)),"")</f>
        <v>43581.076388888927</v>
      </c>
      <c r="H944" s="303" t="s">
        <v>242</v>
      </c>
      <c r="I944" s="237"/>
      <c r="J944" s="326"/>
      <c r="L944" s="304"/>
    </row>
    <row r="945" spans="1:12" s="16" customFormat="1" x14ac:dyDescent="0.2">
      <c r="A945" s="15"/>
      <c r="B945" s="255" t="s">
        <v>76</v>
      </c>
      <c r="C945" s="224">
        <v>3016401</v>
      </c>
      <c r="D945" s="257">
        <v>22000478</v>
      </c>
      <c r="E945" s="257">
        <v>1000</v>
      </c>
      <c r="F945" s="269"/>
      <c r="G945" s="232">
        <f>IFERROR(IF(ISERROR(SEARCH("dfgg",$B944)),IF(H945="",G944+ROUNDUP(VLOOKUP(D945,Feuil2!$B$2:$C$205,2,FALSE)*6,0)/6/24,G944+ROUNDUP(VLOOKUP(D945,Feuil2!$B$2:$C$205,2,FALSE)*6,0)/6/24+$I$2),G944+(11/12/24)),"")</f>
        <v>43581.159722222263</v>
      </c>
      <c r="H945" s="303" t="s">
        <v>242</v>
      </c>
      <c r="I945" s="237"/>
      <c r="J945" s="326"/>
      <c r="L945" s="304"/>
    </row>
    <row r="946" spans="1:12" s="16" customFormat="1" x14ac:dyDescent="0.2">
      <c r="A946" s="15"/>
      <c r="B946" s="255" t="s">
        <v>76</v>
      </c>
      <c r="C946" s="224">
        <v>3016402</v>
      </c>
      <c r="D946" s="257">
        <v>22000478</v>
      </c>
      <c r="E946" s="257">
        <v>500</v>
      </c>
      <c r="F946" s="269"/>
      <c r="G946" s="232">
        <f>IFERROR(IF(ISERROR(SEARCH("dfgg",$B945)),IF(H946="",G945+ROUNDUP(VLOOKUP(D946,Feuil2!$B$2:$C$205,2,FALSE)*6,0)/6/24,G945+ROUNDUP(VLOOKUP(D946,Feuil2!$B$2:$C$205,2,FALSE)*6,0)/6/24+$I$2),G945+(11/12/24)),"")</f>
        <v>43581.243055555598</v>
      </c>
      <c r="H946" s="303" t="s">
        <v>242</v>
      </c>
      <c r="I946" s="237"/>
      <c r="J946" s="326"/>
      <c r="L946" s="304"/>
    </row>
    <row r="947" spans="1:12" s="16" customFormat="1" x14ac:dyDescent="0.2">
      <c r="A947" s="15"/>
      <c r="B947" s="238"/>
      <c r="C947" s="239"/>
      <c r="D947" s="318" t="s">
        <v>7</v>
      </c>
      <c r="E947" s="277"/>
      <c r="F947" s="278"/>
      <c r="G947" s="232">
        <f>IFERROR(IF(ISERROR(SEARCH("dfgg",$B946)),IF(H947="",G946+ROUNDUP(VLOOKUP(D947,Feuil2!$B$2:$C$205,2,FALSE)*6,0)/6/24,G946+ROUNDUP(VLOOKUP(D947,Feuil2!$B$2:$C$205,2,FALSE)*6,0)/6/24+$I$2),G946+(11/12/24)),"")</f>
        <v>43581.298611111153</v>
      </c>
      <c r="H947" s="71"/>
      <c r="I947" s="241"/>
      <c r="J947" s="326"/>
      <c r="L947" s="304"/>
    </row>
    <row r="948" spans="1:12" s="16" customFormat="1" x14ac:dyDescent="0.2">
      <c r="A948" s="15"/>
      <c r="B948" s="255" t="s">
        <v>170</v>
      </c>
      <c r="C948" s="224">
        <v>2932608</v>
      </c>
      <c r="D948" s="257">
        <v>22000472</v>
      </c>
      <c r="E948" s="257">
        <v>1600</v>
      </c>
      <c r="F948" s="269"/>
      <c r="G948" s="232">
        <f>IFERROR(IF(ISERROR(SEARCH("dfgg",$B947)),IF(H948="",G947+ROUNDUP(VLOOKUP(D948,Feuil2!$B$2:$C$205,2,FALSE)*6,0)/6/24,G947+ROUNDUP(VLOOKUP(D948,Feuil2!$B$2:$C$205,2,FALSE)*6,0)/6/24+$I$2),G947+(11/12/24)),"")</f>
        <v>43581.465277777817</v>
      </c>
      <c r="H948" s="303" t="s">
        <v>175</v>
      </c>
      <c r="I948" s="237"/>
      <c r="J948" s="326" t="s">
        <v>52</v>
      </c>
      <c r="L948" s="304">
        <v>43589</v>
      </c>
    </row>
    <row r="949" spans="1:12" s="16" customFormat="1" x14ac:dyDescent="0.2">
      <c r="A949" s="15"/>
      <c r="B949" s="255" t="s">
        <v>170</v>
      </c>
      <c r="C949" s="224">
        <v>2956603</v>
      </c>
      <c r="D949" s="257">
        <v>22000472</v>
      </c>
      <c r="E949" s="257">
        <v>1600</v>
      </c>
      <c r="F949" s="269"/>
      <c r="G949" s="232">
        <f>IFERROR(IF(ISERROR(SEARCH("dfgg",$B948)),IF(H949="",G948+ROUNDUP(VLOOKUP(D949,Feuil2!$B$2:$C$205,2,FALSE)*6,0)/6/24,G948+ROUNDUP(VLOOKUP(D949,Feuil2!$B$2:$C$205,2,FALSE)*6,0)/6/24+$I$2),G948+(11/12/24)),"")</f>
        <v>43581.631944444482</v>
      </c>
      <c r="H949" s="303" t="s">
        <v>175</v>
      </c>
      <c r="I949" s="237"/>
      <c r="J949" s="326" t="s">
        <v>52</v>
      </c>
      <c r="L949" s="304">
        <v>43591</v>
      </c>
    </row>
    <row r="950" spans="1:12" s="16" customFormat="1" x14ac:dyDescent="0.2">
      <c r="A950" s="15"/>
      <c r="B950" s="312"/>
      <c r="C950" s="313"/>
      <c r="D950" s="314" t="s">
        <v>141</v>
      </c>
      <c r="E950" s="315"/>
      <c r="F950" s="316"/>
      <c r="G950" s="232">
        <f>IFERROR(IF(ISERROR(SEARCH("dfgg",$B949)),IF(H950="",G949+ROUNDUP(VLOOKUP(D950,Feuil2!$B$2:$C$205,2,FALSE)*6,0)/6/24,G949+ROUNDUP(VLOOKUP(D950,Feuil2!$B$2:$C$205,2,FALSE)*6,0)/6/24+$I$2),G949+(11/12/24)),"")</f>
        <v>43581.645833333372</v>
      </c>
      <c r="H950" s="303"/>
      <c r="I950" s="237"/>
      <c r="J950" s="326" t="s">
        <v>79</v>
      </c>
      <c r="L950" s="304" t="s">
        <v>79</v>
      </c>
    </row>
    <row r="951" spans="1:12" s="16" customFormat="1" x14ac:dyDescent="0.2">
      <c r="A951" s="15"/>
      <c r="B951" s="255" t="s">
        <v>170</v>
      </c>
      <c r="C951" s="224">
        <v>2956604</v>
      </c>
      <c r="D951" s="257">
        <v>22000472</v>
      </c>
      <c r="E951" s="257">
        <v>1600</v>
      </c>
      <c r="F951" s="269"/>
      <c r="G951" s="232">
        <f>IFERROR(IF(ISERROR(SEARCH("dfgg",$B950)),IF(H951="",G950+ROUNDUP(VLOOKUP(D951,Feuil2!$B$2:$C$205,2,FALSE)*6,0)/6/24,G950+ROUNDUP(VLOOKUP(D951,Feuil2!$B$2:$C$205,2,FALSE)*6,0)/6/24+$I$2),G950+(11/12/24)),"")</f>
        <v>43581.812500000036</v>
      </c>
      <c r="H951" s="303" t="s">
        <v>175</v>
      </c>
      <c r="I951" s="237"/>
      <c r="J951" s="326" t="s">
        <v>52</v>
      </c>
      <c r="L951" s="304">
        <v>43591</v>
      </c>
    </row>
    <row r="952" spans="1:12" s="16" customFormat="1" x14ac:dyDescent="0.2">
      <c r="A952" s="15"/>
      <c r="B952" s="255" t="s">
        <v>170</v>
      </c>
      <c r="C952" s="224">
        <v>2956605</v>
      </c>
      <c r="D952" s="257">
        <v>22000472</v>
      </c>
      <c r="E952" s="257">
        <v>1600</v>
      </c>
      <c r="F952" s="269"/>
      <c r="G952" s="232">
        <f>IFERROR(IF(ISERROR(SEARCH("dfgg",$B951)),IF(H952="",G951+ROUNDUP(VLOOKUP(D952,Feuil2!$B$2:$C$205,2,FALSE)*6,0)/6/24,G951+ROUNDUP(VLOOKUP(D952,Feuil2!$B$2:$C$205,2,FALSE)*6,0)/6/24+$I$2),G951+(11/12/24)),"")</f>
        <v>43581.979166666701</v>
      </c>
      <c r="H952" s="303" t="s">
        <v>175</v>
      </c>
      <c r="I952" s="237"/>
      <c r="J952" s="326" t="s">
        <v>52</v>
      </c>
      <c r="L952" s="304">
        <v>43614</v>
      </c>
    </row>
    <row r="953" spans="1:12" x14ac:dyDescent="0.2">
      <c r="A953" s="15"/>
      <c r="B953" s="348"/>
      <c r="C953" s="349"/>
      <c r="D953" s="350" t="s">
        <v>7</v>
      </c>
      <c r="E953" s="349"/>
      <c r="F953" s="351"/>
      <c r="G953" s="232" t="str">
        <f>IFERROR(IF(ISERROR(SEARCH("dfgg",#REF!)),IF(H953="",#REF!+ROUNDUP(VLOOKUP(D953,Feuil2!$B$2:$C$205,2,FALSE)*6,0)/6/24,#REF!+ROUNDUP(VLOOKUP(D953,Feuil2!$B$2:$C$205,2,FALSE)*6,0)/6/24+$I$2),#REF!+(11/12/24)),"")</f>
        <v/>
      </c>
      <c r="H953" s="19"/>
      <c r="I953" s="233"/>
    </row>
    <row r="954" spans="1:12" s="16" customFormat="1" ht="30.75" customHeight="1" x14ac:dyDescent="0.2">
      <c r="A954" s="127"/>
      <c r="B954" s="248"/>
      <c r="C954" s="158" t="s">
        <v>61</v>
      </c>
      <c r="D954" s="249"/>
      <c r="E954" s="249"/>
      <c r="F954" s="250"/>
      <c r="G954" s="80">
        <v>43582.541666666664</v>
      </c>
      <c r="H954" s="19"/>
      <c r="I954" s="233"/>
      <c r="J954" s="326"/>
      <c r="K954" s="304" t="str">
        <f>IF(ISNA(VLOOKUP(C954,[1]Sheet1!$B:$AS,43,FALSE)),"",VLOOKUP(C954,[1]Sheet1!$B:$AS,43,FALSE))</f>
        <v/>
      </c>
      <c r="L954" s="16" t="str">
        <f>IF(ISNA(VLOOKUP(C954,[1]Sheet1!$B:$AS,44,FALSE)),"",VLOOKUP(C954,[1]Sheet1!$B:$AS,44,FALSE))</f>
        <v/>
      </c>
    </row>
    <row r="955" spans="1:12" s="16" customFormat="1" ht="12.75" x14ac:dyDescent="0.2">
      <c r="J955" s="326"/>
    </row>
    <row r="956" spans="1:12" ht="31.5" x14ac:dyDescent="0.2">
      <c r="A956" s="290"/>
      <c r="B956" s="345" t="s">
        <v>251</v>
      </c>
      <c r="C956" s="828">
        <v>18</v>
      </c>
      <c r="D956" s="343"/>
      <c r="E956" s="343"/>
      <c r="F956" s="344"/>
      <c r="G956" s="232" t="str">
        <f>IFERROR(IF(ISERROR(SEARCH("dfgg",$B979)),IF(H956="",G979+ROUNDUP(VLOOKUP(D956,Feuil2!$B$2:$C$205,2,FALSE)*6,0)/6/24,G979+ROUNDUP(VLOOKUP(D956,Feuil2!$B$2:$C$205,2,FALSE)*6,0)/6/24+$I$2),G979+(11/12/24)),"")</f>
        <v/>
      </c>
      <c r="H956" s="322"/>
      <c r="I956" s="323"/>
      <c r="J956" s="406" t="s">
        <v>34</v>
      </c>
      <c r="K956" s="202" t="s">
        <v>48</v>
      </c>
      <c r="L956" s="202" t="s">
        <v>248</v>
      </c>
    </row>
    <row r="957" spans="1:12" x14ac:dyDescent="0.2">
      <c r="A957" s="79"/>
      <c r="B957" s="293"/>
      <c r="C957" s="294"/>
      <c r="D957" s="295" t="s">
        <v>72</v>
      </c>
      <c r="E957" s="296"/>
      <c r="F957" s="297"/>
      <c r="G957" s="80">
        <v>43583.875</v>
      </c>
      <c r="H957" s="81"/>
      <c r="I957" s="230">
        <f>IFERROR(E957*VLOOKUP(D957,#REF!,5,FALSE),0)</f>
        <v>0</v>
      </c>
      <c r="L957" s="321"/>
    </row>
    <row r="958" spans="1:12" x14ac:dyDescent="0.2">
      <c r="A958" s="15"/>
      <c r="B958" s="229"/>
      <c r="C958" s="156"/>
      <c r="D958" s="195" t="s">
        <v>25</v>
      </c>
      <c r="E958" s="151"/>
      <c r="F958" s="155"/>
      <c r="G958" s="232">
        <v>43583.916666666664</v>
      </c>
      <c r="H958" s="19"/>
      <c r="I958" s="233">
        <f>IFERROR(E958*VLOOKUP(D958,#REF!,5,FALSE),0)</f>
        <v>0</v>
      </c>
    </row>
    <row r="959" spans="1:12" x14ac:dyDescent="0.2">
      <c r="A959" s="15"/>
      <c r="B959" s="317" t="s">
        <v>97</v>
      </c>
      <c r="C959" s="224">
        <v>2956535</v>
      </c>
      <c r="D959" s="319">
        <v>22000159</v>
      </c>
      <c r="E959" s="319">
        <v>1600</v>
      </c>
      <c r="F959" s="324" t="s">
        <v>260</v>
      </c>
      <c r="G959" s="232">
        <f>IFERROR(IF(ISERROR(SEARCH("dfgg",$B958)),IF(H959="",G958+ROUNDUP(VLOOKUP(D959,Feuil2!$B$2:$C$205,2,FALSE)*6,0)/6/24,G958+ROUNDUP(VLOOKUP(D959,Feuil2!$B$2:$C$205,2,FALSE)*6,0)/6/24+$I$2),G958+(11/12/24)),"")</f>
        <v>43584.034722222219</v>
      </c>
      <c r="H959" s="325" t="s">
        <v>254</v>
      </c>
      <c r="I959" s="237" t="s">
        <v>256</v>
      </c>
      <c r="J959" s="326">
        <v>43605</v>
      </c>
      <c r="K959" s="2" t="s">
        <v>52</v>
      </c>
      <c r="L959" s="321" t="s">
        <v>112</v>
      </c>
    </row>
    <row r="960" spans="1:12" x14ac:dyDescent="0.2">
      <c r="A960" s="363"/>
      <c r="B960" s="364" t="s">
        <v>97</v>
      </c>
      <c r="C960" s="365">
        <v>3031173</v>
      </c>
      <c r="D960" s="366">
        <v>22000159</v>
      </c>
      <c r="E960" s="366">
        <v>500</v>
      </c>
      <c r="F960" s="367"/>
      <c r="G960" s="232">
        <f>IFERROR(IF(ISERROR(SEARCH("dfgg",$B959)),IF(H960="",G959+ROUNDUP(VLOOKUP(D960,Feuil2!$B$2:$C$205,2,FALSE)*6,0)/6/24,G959+ROUNDUP(VLOOKUP(D960,Feuil2!$B$2:$C$205,2,FALSE)*6,0)/6/24+$I$2),G959+(11/12/24)),"")</f>
        <v>43584.152777777774</v>
      </c>
      <c r="H960" s="368" t="s">
        <v>257</v>
      </c>
      <c r="I960" s="362"/>
      <c r="J960" s="326">
        <v>43610</v>
      </c>
      <c r="K960" s="2" t="s">
        <v>52</v>
      </c>
      <c r="L960" s="321"/>
    </row>
    <row r="961" spans="1:12" x14ac:dyDescent="0.2">
      <c r="A961" s="363"/>
      <c r="B961" s="364" t="s">
        <v>249</v>
      </c>
      <c r="C961" s="365">
        <v>3134188</v>
      </c>
      <c r="D961" s="366">
        <v>22000053</v>
      </c>
      <c r="E961" s="366">
        <v>1100</v>
      </c>
      <c r="F961" s="367"/>
      <c r="G961" s="232">
        <f>IFERROR(IF(ISERROR(SEARCH("dfgg",$B960)),IF(H961="",G960+ROUNDUP(VLOOKUP(D961,Feuil2!$B$2:$C$205,2,FALSE)*6,0)/6/24,G960+ROUNDUP(VLOOKUP(D961,Feuil2!$B$2:$C$205,2,FALSE)*6,0)/6/24+$I$2),G960+(11/12/24)),"")</f>
        <v>43584.270833333328</v>
      </c>
      <c r="H961" s="368" t="s">
        <v>258</v>
      </c>
      <c r="I961" s="362" t="s">
        <v>259</v>
      </c>
      <c r="J961" s="326">
        <v>43591</v>
      </c>
      <c r="K961" s="2" t="s">
        <v>51</v>
      </c>
      <c r="L961" s="321"/>
    </row>
    <row r="962" spans="1:12" s="16" customFormat="1" x14ac:dyDescent="0.2">
      <c r="A962" s="15"/>
      <c r="B962" s="312"/>
      <c r="C962" s="313"/>
      <c r="D962" s="314" t="s">
        <v>141</v>
      </c>
      <c r="E962" s="315"/>
      <c r="F962" s="327"/>
      <c r="G962" s="232">
        <f>IFERROR(IF(ISERROR(SEARCH("dfgg",$B961)),IF(H962="",G961+ROUNDUP(VLOOKUP(D962,Feuil2!$B$2:$C$205,2,FALSE)*6,0)/6/24,G961+ROUNDUP(VLOOKUP(D962,Feuil2!$B$2:$C$205,2,FALSE)*6,0)/6/24+$I$2),G961+(11/12/24)),"")</f>
        <v>43584.284722222219</v>
      </c>
      <c r="H962" s="325"/>
      <c r="I962" s="237"/>
      <c r="J962" s="326" t="s">
        <v>79</v>
      </c>
      <c r="L962" s="321" t="s">
        <v>79</v>
      </c>
    </row>
    <row r="963" spans="1:12" x14ac:dyDescent="0.2">
      <c r="A963" s="15"/>
      <c r="B963" s="317" t="s">
        <v>101</v>
      </c>
      <c r="C963" s="224">
        <v>2975526</v>
      </c>
      <c r="D963" s="319">
        <v>22000266</v>
      </c>
      <c r="E963" s="319">
        <v>1600</v>
      </c>
      <c r="F963" s="324"/>
      <c r="G963" s="232">
        <f>IFERROR(IF(ISERROR(SEARCH("dfgg",$B962)),IF(H963="",G962+ROUNDUP(VLOOKUP(D963,Feuil2!$B$2:$C$205,2,FALSE)*6,0)/6/24,G962+ROUNDUP(VLOOKUP(D963,Feuil2!$B$2:$C$205,2,FALSE)*6,0)/6/24+$I$2),G962+(11/12/24)),"")</f>
        <v>43584.402777777774</v>
      </c>
      <c r="H963" s="325" t="s">
        <v>253</v>
      </c>
      <c r="I963" s="237" t="s">
        <v>256</v>
      </c>
      <c r="J963" s="326">
        <v>43598</v>
      </c>
      <c r="K963" s="2" t="s">
        <v>52</v>
      </c>
      <c r="L963" s="321"/>
    </row>
    <row r="964" spans="1:12" x14ac:dyDescent="0.2">
      <c r="A964" s="15"/>
      <c r="B964" s="317" t="s">
        <v>101</v>
      </c>
      <c r="C964" s="224">
        <v>2998715</v>
      </c>
      <c r="D964" s="319">
        <v>22000266</v>
      </c>
      <c r="E964" s="319">
        <v>1600</v>
      </c>
      <c r="F964" s="324"/>
      <c r="G964" s="232">
        <f>IFERROR(IF(ISERROR(SEARCH("dfgg",$B963)),IF(H964="",G963+ROUNDUP(VLOOKUP(D964,Feuil2!$B$2:$C$205,2,FALSE)*6,0)/6/24,G963+ROUNDUP(VLOOKUP(D964,Feuil2!$B$2:$C$205,2,FALSE)*6,0)/6/24+$I$2),G963+(11/12/24)),"")</f>
        <v>43584.520833333328</v>
      </c>
      <c r="H964" s="325" t="s">
        <v>253</v>
      </c>
      <c r="I964" s="237" t="s">
        <v>256</v>
      </c>
      <c r="J964" s="326">
        <v>43598</v>
      </c>
      <c r="K964" s="2" t="s">
        <v>52</v>
      </c>
      <c r="L964" s="321"/>
    </row>
    <row r="965" spans="1:12" x14ac:dyDescent="0.2">
      <c r="A965" s="15"/>
      <c r="B965" s="317" t="s">
        <v>101</v>
      </c>
      <c r="C965" s="224">
        <v>3016330</v>
      </c>
      <c r="D965" s="319">
        <v>22000266</v>
      </c>
      <c r="E965" s="319">
        <v>1600</v>
      </c>
      <c r="F965" s="324"/>
      <c r="G965" s="232">
        <f>IFERROR(IF(ISERROR(SEARCH("dfgg",$B964)),IF(H965="",G964+ROUNDUP(VLOOKUP(D965,Feuil2!$B$2:$C$205,2,FALSE)*6,0)/6/24,G964+ROUNDUP(VLOOKUP(D965,Feuil2!$B$2:$C$205,2,FALSE)*6,0)/6/24+$I$2),G964+(11/12/24)),"")</f>
        <v>43584.638888888883</v>
      </c>
      <c r="H965" s="325" t="s">
        <v>253</v>
      </c>
      <c r="I965" s="237" t="s">
        <v>256</v>
      </c>
      <c r="J965" s="326">
        <v>43599</v>
      </c>
      <c r="K965" s="2" t="s">
        <v>52</v>
      </c>
      <c r="L965" s="321"/>
    </row>
    <row r="966" spans="1:12" x14ac:dyDescent="0.2">
      <c r="A966" s="15"/>
      <c r="B966" s="317" t="s">
        <v>101</v>
      </c>
      <c r="C966" s="224">
        <v>3031174</v>
      </c>
      <c r="D966" s="319">
        <v>22000266</v>
      </c>
      <c r="E966" s="319">
        <v>1600</v>
      </c>
      <c r="F966" s="324"/>
      <c r="G966" s="232">
        <f>IFERROR(IF(ISERROR(SEARCH("dfgg",$B965)),IF(H966="",G965+ROUNDUP(VLOOKUP(D966,Feuil2!$B$2:$C$205,2,FALSE)*6,0)/6/24,G965+ROUNDUP(VLOOKUP(D966,Feuil2!$B$2:$C$205,2,FALSE)*6,0)/6/24+$I$2),G965+(11/12/24)),"")</f>
        <v>43584.756944444438</v>
      </c>
      <c r="H966" s="325" t="s">
        <v>253</v>
      </c>
      <c r="I966" s="237" t="s">
        <v>256</v>
      </c>
      <c r="J966" s="326">
        <v>43599</v>
      </c>
      <c r="K966" s="2" t="s">
        <v>52</v>
      </c>
      <c r="L966" s="321"/>
    </row>
    <row r="967" spans="1:12" x14ac:dyDescent="0.2">
      <c r="A967" s="15"/>
      <c r="B967" s="317" t="s">
        <v>101</v>
      </c>
      <c r="C967" s="224">
        <v>3069419</v>
      </c>
      <c r="D967" s="319">
        <v>22000266</v>
      </c>
      <c r="E967" s="319">
        <v>1600</v>
      </c>
      <c r="F967" s="324"/>
      <c r="G967" s="232">
        <f>IFERROR(IF(ISERROR(SEARCH("dfgg",$B966)),IF(H967="",G966+ROUNDUP(VLOOKUP(D967,Feuil2!$B$2:$C$205,2,FALSE)*6,0)/6/24,G966+ROUNDUP(VLOOKUP(D967,Feuil2!$B$2:$C$205,2,FALSE)*6,0)/6/24+$I$2),G966+(11/12/24)),"")</f>
        <v>43584.874999999993</v>
      </c>
      <c r="H967" s="325" t="s">
        <v>253</v>
      </c>
      <c r="I967" s="237" t="s">
        <v>256</v>
      </c>
      <c r="J967" s="326">
        <v>43600</v>
      </c>
      <c r="K967" s="2" t="s">
        <v>52</v>
      </c>
      <c r="L967" s="321"/>
    </row>
    <row r="968" spans="1:12" s="16" customFormat="1" x14ac:dyDescent="0.2">
      <c r="A968" s="15"/>
      <c r="B968" s="312"/>
      <c r="C968" s="313"/>
      <c r="D968" s="314" t="s">
        <v>141</v>
      </c>
      <c r="E968" s="315"/>
      <c r="F968" s="327"/>
      <c r="G968" s="232">
        <f>IFERROR(IF(ISERROR(SEARCH("dfgg",$B967)),IF(H968="",G967+ROUNDUP(VLOOKUP(D968,Feuil2!$B$2:$C$205,2,FALSE)*6,0)/6/24,G967+ROUNDUP(VLOOKUP(D968,Feuil2!$B$2:$C$205,2,FALSE)*6,0)/6/24+$I$2),G967+(11/12/24)),"")</f>
        <v>43584.888888888883</v>
      </c>
      <c r="H968" s="325"/>
      <c r="I968" s="237"/>
      <c r="J968" s="326"/>
      <c r="L968" s="321"/>
    </row>
    <row r="969" spans="1:12" s="16" customFormat="1" x14ac:dyDescent="0.2">
      <c r="A969" s="15"/>
      <c r="B969" s="356"/>
      <c r="C969" s="357"/>
      <c r="D969" s="358" t="s">
        <v>26</v>
      </c>
      <c r="E969" s="167"/>
      <c r="F969" s="359"/>
      <c r="G969" s="232">
        <f>IFERROR(IF(ISERROR(SEARCH("dfgg",$B968)),IF(H969="",G968+ROUNDUP(VLOOKUP(D969,Feuil2!$B$2:$C$205,2,FALSE)*6,0)/6/24,G968+ROUNDUP(VLOOKUP(D969,Feuil2!$B$2:$C$205,2,FALSE)*6,0)/6/24+$I$2),G968+(11/12/24)),"")</f>
        <v>43584.888888888883</v>
      </c>
      <c r="H969" s="71"/>
      <c r="I969" s="241">
        <f>IFERROR(E969*VLOOKUP(D969,#REF!,5,FALSE),0)</f>
        <v>0</v>
      </c>
      <c r="J969" s="326"/>
      <c r="L969" s="89"/>
    </row>
    <row r="970" spans="1:12" x14ac:dyDescent="0.2">
      <c r="A970" s="15"/>
      <c r="B970" s="317" t="s">
        <v>131</v>
      </c>
      <c r="C970" s="224">
        <v>3155139</v>
      </c>
      <c r="D970" s="319">
        <v>22000098</v>
      </c>
      <c r="E970" s="319">
        <v>1600</v>
      </c>
      <c r="F970" s="324"/>
      <c r="G970" s="232">
        <f>IFERROR(IF(ISERROR(SEARCH("dfgg",$B969)),IF(H970="",G969+ROUNDUP(VLOOKUP(D970,Feuil2!$B$2:$C$205,2,FALSE)*6,0)/6/24,G969+ROUNDUP(VLOOKUP(D970,Feuil2!$B$2:$C$205,2,FALSE)*6,0)/6/24+$I$2),G969+(11/12/24)),"")</f>
        <v>43585.006944444438</v>
      </c>
      <c r="H970" s="325"/>
      <c r="I970" s="237"/>
      <c r="J970" s="326">
        <v>43591</v>
      </c>
      <c r="K970" s="2" t="s">
        <v>51</v>
      </c>
      <c r="L970" s="321"/>
    </row>
    <row r="971" spans="1:12" s="16" customFormat="1" x14ac:dyDescent="0.2">
      <c r="A971" s="15"/>
      <c r="B971" s="312"/>
      <c r="C971" s="313"/>
      <c r="D971" s="314" t="s">
        <v>141</v>
      </c>
      <c r="E971" s="315"/>
      <c r="F971" s="327"/>
      <c r="G971" s="232">
        <f>IFERROR(IF(ISERROR(SEARCH("dfgg",$B970)),IF(H971="",G970+ROUNDUP(VLOOKUP(D971,Feuil2!$B$2:$C$205,2,FALSE)*6,0)/6/24,G970+ROUNDUP(VLOOKUP(D971,Feuil2!$B$2:$C$205,2,FALSE)*6,0)/6/24+$I$2),G970+(11/12/24)),"")</f>
        <v>43585.020833333328</v>
      </c>
      <c r="H971" s="325"/>
      <c r="I971" s="237"/>
      <c r="J971" s="326" t="s">
        <v>79</v>
      </c>
      <c r="L971" s="321" t="s">
        <v>79</v>
      </c>
    </row>
    <row r="972" spans="1:12" x14ac:dyDescent="0.2">
      <c r="A972" s="15"/>
      <c r="B972" s="317" t="s">
        <v>168</v>
      </c>
      <c r="C972" s="224">
        <v>3131777</v>
      </c>
      <c r="D972" s="319">
        <v>22000077</v>
      </c>
      <c r="E972" s="319">
        <v>1600</v>
      </c>
      <c r="F972" s="324"/>
      <c r="G972" s="232">
        <f>IFERROR(IF(ISERROR(SEARCH("dfgg",$B971)),IF(H972="",G971+ROUNDUP(VLOOKUP(D972,Feuil2!$B$2:$C$205,2,FALSE)*6,0)/6/24,G971+ROUNDUP(VLOOKUP(D972,Feuil2!$B$2:$C$205,2,FALSE)*6,0)/6/24+$I$2),G971+(11/12/24)),"")</f>
        <v>43585.138888888883</v>
      </c>
      <c r="H972" s="325"/>
      <c r="I972" s="237"/>
      <c r="J972" s="326">
        <v>43598</v>
      </c>
      <c r="K972" s="2" t="s">
        <v>51</v>
      </c>
      <c r="L972" s="321"/>
    </row>
    <row r="973" spans="1:12" s="16" customFormat="1" x14ac:dyDescent="0.2">
      <c r="A973" s="15"/>
      <c r="B973" s="347"/>
      <c r="C973" s="313"/>
      <c r="D973" s="314" t="s">
        <v>141</v>
      </c>
      <c r="E973" s="315"/>
      <c r="F973" s="327"/>
      <c r="G973" s="232">
        <f>IFERROR(IF(ISERROR(SEARCH("dfgg",$B972)),IF(H973="",G972+ROUNDUP(VLOOKUP(D973,Feuil2!$B$2:$C$205,2,FALSE)*6,0)/6/24,G972+ROUNDUP(VLOOKUP(D973,Feuil2!$B$2:$C$205,2,FALSE)*6,0)/6/24+$I$2),G972+(11/12/24)),"")</f>
        <v>43585.152777777774</v>
      </c>
      <c r="H973" s="361"/>
      <c r="I973" s="237"/>
      <c r="J973" s="326"/>
      <c r="L973" s="321"/>
    </row>
    <row r="974" spans="1:12" s="16" customFormat="1" x14ac:dyDescent="0.2">
      <c r="A974" s="15"/>
      <c r="B974" s="317" t="s">
        <v>99</v>
      </c>
      <c r="C974" s="224">
        <v>2975503</v>
      </c>
      <c r="D974" s="319">
        <v>22000108</v>
      </c>
      <c r="E974" s="319">
        <v>300</v>
      </c>
      <c r="F974" s="324"/>
      <c r="G974" s="232">
        <f>IFERROR(IF(ISERROR(SEARCH("dfgg",$B973)),IF(H974="",G973+ROUNDUP(VLOOKUP(D974,Feuil2!$B$2:$C$205,2,FALSE)*6,0)/6/24,G973+ROUNDUP(VLOOKUP(D974,Feuil2!$B$2:$C$205,2,FALSE)*6,0)/6/24+$I$2),G973+(11/12/24)),"")</f>
        <v>43585.270833333328</v>
      </c>
      <c r="H974" s="325" t="s">
        <v>253</v>
      </c>
      <c r="I974" s="237"/>
      <c r="J974" s="326">
        <v>43621</v>
      </c>
      <c r="K974" s="2" t="s">
        <v>52</v>
      </c>
      <c r="L974" s="321" t="s">
        <v>250</v>
      </c>
    </row>
    <row r="975" spans="1:12" s="16" customFormat="1" x14ac:dyDescent="0.2">
      <c r="A975" s="15"/>
      <c r="B975" s="317" t="s">
        <v>98</v>
      </c>
      <c r="C975" s="224">
        <v>3016355</v>
      </c>
      <c r="D975" s="319">
        <v>22000378</v>
      </c>
      <c r="E975" s="319">
        <v>1300</v>
      </c>
      <c r="F975" s="324"/>
      <c r="G975" s="232">
        <f>IFERROR(IF(ISERROR(SEARCH("dfgg",$B974)),IF(H975="",G974+ROUNDUP(VLOOKUP(D975,Feuil2!$B$2:$C$205,2,FALSE)*6,0)/6/24,G974+ROUNDUP(VLOOKUP(D975,Feuil2!$B$2:$C$205,2,FALSE)*6,0)/6/24+$I$2),G974+(11/12/24)),"")</f>
        <v>43585.388888888883</v>
      </c>
      <c r="H975" s="325" t="s">
        <v>255</v>
      </c>
      <c r="I975" s="237"/>
      <c r="J975" s="326">
        <v>43598</v>
      </c>
      <c r="K975" s="2" t="s">
        <v>51</v>
      </c>
      <c r="L975" s="321"/>
    </row>
    <row r="976" spans="1:12" s="16" customFormat="1" x14ac:dyDescent="0.2">
      <c r="A976" s="15"/>
      <c r="B976" s="360"/>
      <c r="C976" s="239"/>
      <c r="D976" s="318" t="s">
        <v>7</v>
      </c>
      <c r="E976" s="329"/>
      <c r="F976" s="346"/>
      <c r="G976" s="232">
        <f>IFERROR(IF(ISERROR(SEARCH("dfgg",$B975)),IF(H976="",G975+ROUNDUP(VLOOKUP(D976,Feuil2!$B$2:$C$205,2,FALSE)*6,0)/6/24,G975+ROUNDUP(VLOOKUP(D976,Feuil2!$B$2:$C$205,2,FALSE)*6,0)/6/24+$I$2),G975+(11/12/24)),"")</f>
        <v>43585.444444444438</v>
      </c>
      <c r="H976" s="71"/>
      <c r="I976" s="241"/>
      <c r="J976" s="326"/>
      <c r="L976" s="321"/>
    </row>
    <row r="977" spans="1:12" x14ac:dyDescent="0.2">
      <c r="A977" s="15"/>
      <c r="B977" s="317" t="s">
        <v>40</v>
      </c>
      <c r="C977" s="224">
        <v>3031042</v>
      </c>
      <c r="D977" s="319">
        <v>22000142</v>
      </c>
      <c r="E977" s="319">
        <v>1600</v>
      </c>
      <c r="F977" s="324"/>
      <c r="G977" s="232">
        <f>IFERROR(IF(ISERROR(SEARCH("dfgg",$B976)),IF(H977="",G976+ROUNDUP(VLOOKUP(D977,Feuil2!$B$2:$C$205,2,FALSE)*6,0)/6/24,G976+ROUNDUP(VLOOKUP(D977,Feuil2!$B$2:$C$205,2,FALSE)*6,0)/6/24+$I$2),G976+(11/12/24)),"")</f>
        <v>43585.562499999993</v>
      </c>
      <c r="H977" s="325" t="s">
        <v>253</v>
      </c>
      <c r="I977" s="237"/>
      <c r="J977" s="326">
        <v>43592</v>
      </c>
      <c r="K977" s="2" t="s">
        <v>52</v>
      </c>
      <c r="L977" s="321"/>
    </row>
    <row r="978" spans="1:12" x14ac:dyDescent="0.2">
      <c r="A978" s="15"/>
      <c r="B978" s="317" t="s">
        <v>40</v>
      </c>
      <c r="C978" s="224">
        <v>3031043</v>
      </c>
      <c r="D978" s="319">
        <v>22000142</v>
      </c>
      <c r="E978" s="319">
        <v>1600</v>
      </c>
      <c r="F978" s="324"/>
      <c r="G978" s="232">
        <f>IFERROR(IF(ISERROR(SEARCH("dfgg",$B977)),IF(H978="",G977+ROUNDUP(VLOOKUP(D978,Feuil2!$B$2:$C$205,2,FALSE)*6,0)/6/24,G977+ROUNDUP(VLOOKUP(D978,Feuil2!$B$2:$C$205,2,FALSE)*6,0)/6/24+$I$2),G977+(11/12/24)),"")</f>
        <v>43585.680555555547</v>
      </c>
      <c r="H978" s="325" t="s">
        <v>253</v>
      </c>
      <c r="I978" s="237"/>
      <c r="J978" s="326">
        <v>43595</v>
      </c>
      <c r="K978" s="2" t="s">
        <v>52</v>
      </c>
      <c r="L978" s="321"/>
    </row>
    <row r="979" spans="1:12" s="16" customFormat="1" x14ac:dyDescent="0.2">
      <c r="A979" s="15"/>
      <c r="B979" s="238"/>
      <c r="C979" s="239"/>
      <c r="D979" s="318" t="s">
        <v>7</v>
      </c>
      <c r="E979" s="329"/>
      <c r="F979" s="330"/>
      <c r="G979" s="232">
        <f>IFERROR(IF(ISERROR(SEARCH("dfgg",$B978)),IF(H979="",G978+ROUNDUP(VLOOKUP(D979,Feuil2!$B$2:$C$205,2,FALSE)*6,0)/6/24,G978+ROUNDUP(VLOOKUP(D979,Feuil2!$B$2:$C$205,2,FALSE)*6,0)/6/24+$I$2),G978+(11/12/24)),"")</f>
        <v>43585.736111111102</v>
      </c>
      <c r="H979" s="71"/>
      <c r="I979" s="241"/>
      <c r="J979" s="326"/>
      <c r="L979" s="321"/>
    </row>
    <row r="980" spans="1:12" s="16" customFormat="1" x14ac:dyDescent="0.2">
      <c r="A980" s="127"/>
      <c r="B980" s="352"/>
      <c r="C980" s="353" t="s">
        <v>252</v>
      </c>
      <c r="D980" s="354"/>
      <c r="E980" s="354"/>
      <c r="F980" s="355"/>
      <c r="G980" s="335">
        <v>43585.625</v>
      </c>
      <c r="H980" s="71"/>
      <c r="I980" s="241"/>
      <c r="J980" s="326"/>
      <c r="K980" s="321" t="str">
        <f>IF(ISNA(VLOOKUP(C980,[1]Sheet1!$B:$AS,43,FALSE)),"",VLOOKUP(C980,[1]Sheet1!$B:$AS,43,FALSE))</f>
        <v/>
      </c>
      <c r="L980" s="89" t="str">
        <f>IF(ISNA(VLOOKUP(C980,[1]Sheet1!$B:$AS,44,FALSE)),"",VLOOKUP(C980,[1]Sheet1!$B:$AS,44,FALSE))</f>
        <v/>
      </c>
    </row>
    <row r="981" spans="1:12" s="16" customFormat="1" x14ac:dyDescent="0.2">
      <c r="A981" s="127"/>
      <c r="B981" s="331"/>
      <c r="C981" s="332" t="s">
        <v>61</v>
      </c>
      <c r="D981" s="333"/>
      <c r="E981" s="333"/>
      <c r="F981" s="334"/>
      <c r="G981" s="335">
        <v>43585.875</v>
      </c>
      <c r="H981" s="71"/>
      <c r="I981" s="241"/>
      <c r="J981" s="326"/>
      <c r="K981" s="321" t="str">
        <f>IF(ISNA(VLOOKUP(C981,[1]Sheet1!$B:$AS,43,FALSE)),"",VLOOKUP(C981,[1]Sheet1!$B:$AS,43,FALSE))</f>
        <v/>
      </c>
      <c r="L981" s="89" t="str">
        <f>IF(ISNA(VLOOKUP(C981,[1]Sheet1!$B:$AS,44,FALSE)),"",VLOOKUP(C981,[1]Sheet1!$B:$AS,44,FALSE))</f>
        <v/>
      </c>
    </row>
    <row r="982" spans="1:12" s="16" customFormat="1" x14ac:dyDescent="0.2">
      <c r="A982" s="79"/>
      <c r="B982" s="336"/>
      <c r="C982" s="337"/>
      <c r="D982" s="338" t="s">
        <v>28</v>
      </c>
      <c r="E982" s="339"/>
      <c r="F982" s="340"/>
      <c r="G982" s="335">
        <v>43587.25</v>
      </c>
      <c r="H982" s="341"/>
      <c r="I982" s="342">
        <f>IFERROR(E982*VLOOKUP(D982,#REF!,5,FALSE),0)</f>
        <v>0</v>
      </c>
      <c r="J982" s="326"/>
      <c r="K982" s="89"/>
      <c r="L982" s="321"/>
    </row>
    <row r="983" spans="1:12" s="16" customFormat="1" x14ac:dyDescent="0.2">
      <c r="A983" s="15"/>
      <c r="B983" s="238"/>
      <c r="C983" s="328"/>
      <c r="D983" s="318" t="s">
        <v>7</v>
      </c>
      <c r="E983" s="329"/>
      <c r="F983" s="330"/>
      <c r="G983" s="252">
        <f>IFERROR(IF(ISERROR(SEARCH("dfgg",$B982)),IF(H983="",G982+ROUNDUP(VLOOKUP(D983,Feuil2!$B$2:$C$205,2,FALSE)*6,0)/6/24,G982+ROUNDUP(VLOOKUP(D983,Feuil2!$B$2:$C$205,2,FALSE)*6,0)/6/24+$I$2),G982+(11/12/24)),"")</f>
        <v>43587.305555555555</v>
      </c>
      <c r="H983" s="71"/>
      <c r="I983" s="237"/>
      <c r="J983" s="326"/>
      <c r="K983" s="89"/>
      <c r="L983" s="321"/>
    </row>
    <row r="984" spans="1:12" x14ac:dyDescent="0.2">
      <c r="A984" s="15"/>
      <c r="B984" s="317" t="s">
        <v>120</v>
      </c>
      <c r="C984" s="224">
        <v>2975481</v>
      </c>
      <c r="D984" s="319">
        <v>22000105</v>
      </c>
      <c r="E984" s="319">
        <v>1600</v>
      </c>
      <c r="F984" s="324"/>
      <c r="G984" s="232">
        <f>IFERROR(IF(ISERROR(SEARCH("dfgg",$B983)),IF(H984="",G983+ROUNDUP(VLOOKUP(D984,Feuil2!$B$2:$C$205,2,FALSE)*6,0)/6/24,G983+ROUNDUP(VLOOKUP(D984,Feuil2!$B$2:$C$205,2,FALSE)*6,0)/6/24+$I$2),G983+(11/12/24)),"")</f>
        <v>43587.409722222219</v>
      </c>
      <c r="H984" s="325" t="s">
        <v>253</v>
      </c>
      <c r="I984" s="237"/>
      <c r="J984" s="326">
        <v>43592</v>
      </c>
      <c r="K984" s="2" t="s">
        <v>52</v>
      </c>
      <c r="L984" s="321"/>
    </row>
    <row r="985" spans="1:12" x14ac:dyDescent="0.2">
      <c r="A985" s="15"/>
      <c r="B985" s="317" t="s">
        <v>120</v>
      </c>
      <c r="C985" s="224">
        <v>2975482</v>
      </c>
      <c r="D985" s="319">
        <v>22000105</v>
      </c>
      <c r="E985" s="319">
        <v>1600</v>
      </c>
      <c r="F985" s="324"/>
      <c r="G985" s="232">
        <f>IFERROR(IF(ISERROR(SEARCH("dfgg",$B984)),IF(H985="",G984+ROUNDUP(VLOOKUP(D985,Feuil2!$B$2:$C$205,2,FALSE)*6,0)/6/24,G984+ROUNDUP(VLOOKUP(D985,Feuil2!$B$2:$C$205,2,FALSE)*6,0)/6/24+$I$2),G984+(11/12/24)),"")</f>
        <v>43587.513888888883</v>
      </c>
      <c r="H985" s="325" t="s">
        <v>253</v>
      </c>
      <c r="I985" s="237"/>
      <c r="J985" s="326">
        <v>43592</v>
      </c>
      <c r="K985" s="2" t="s">
        <v>52</v>
      </c>
      <c r="L985" s="321"/>
    </row>
    <row r="986" spans="1:12" s="16" customFormat="1" x14ac:dyDescent="0.2">
      <c r="A986" s="15"/>
      <c r="B986" s="312"/>
      <c r="C986" s="246" t="s">
        <v>163</v>
      </c>
      <c r="D986" s="314" t="s">
        <v>141</v>
      </c>
      <c r="E986" s="315"/>
      <c r="F986" s="327"/>
      <c r="G986" s="232">
        <f>IFERROR(IF(ISERROR(SEARCH("dfgg",$B985)),IF(H986="",G985+ROUNDUP(VLOOKUP(D986,Feuil2!$B$2:$C$205,2,FALSE)*6,0)/6/24,G985+ROUNDUP(VLOOKUP(D986,Feuil2!$B$2:$C$205,2,FALSE)*6,0)/6/24+$I$2),G985+(11/12/24)),"")</f>
        <v>43587.527777777774</v>
      </c>
      <c r="H986" s="325"/>
      <c r="I986" s="237"/>
      <c r="J986" s="326" t="s">
        <v>79</v>
      </c>
      <c r="L986" s="321" t="s">
        <v>79</v>
      </c>
    </row>
    <row r="987" spans="1:12" x14ac:dyDescent="0.2">
      <c r="A987" s="15"/>
      <c r="B987" s="317" t="s">
        <v>106</v>
      </c>
      <c r="C987" s="224">
        <v>2975536</v>
      </c>
      <c r="D987" s="319">
        <v>22000390</v>
      </c>
      <c r="E987" s="319">
        <v>1600</v>
      </c>
      <c r="F987" s="324"/>
      <c r="G987" s="232">
        <f>IFERROR(IF(ISERROR(SEARCH("dfgg",$B986)),IF(H987="",G986+ROUNDUP(VLOOKUP(D987,Feuil2!$B$2:$C$205,2,FALSE)*6,0)/6/24,G986+ROUNDUP(VLOOKUP(D987,Feuil2!$B$2:$C$205,2,FALSE)*6,0)/6/24+$I$2),G986+(11/12/24)),"")</f>
        <v>43587.631944444438</v>
      </c>
      <c r="H987" s="325" t="s">
        <v>253</v>
      </c>
      <c r="I987" s="237"/>
      <c r="J987" s="326">
        <v>43598</v>
      </c>
      <c r="K987" s="2" t="s">
        <v>52</v>
      </c>
      <c r="L987" s="321"/>
    </row>
    <row r="988" spans="1:12" x14ac:dyDescent="0.2">
      <c r="A988" s="15"/>
      <c r="B988" s="317" t="s">
        <v>106</v>
      </c>
      <c r="C988" s="224">
        <v>3052692</v>
      </c>
      <c r="D988" s="319">
        <v>22000390</v>
      </c>
      <c r="E988" s="319">
        <v>1600</v>
      </c>
      <c r="F988" s="324"/>
      <c r="G988" s="232">
        <f>IFERROR(IF(ISERROR(SEARCH("dfgg",$B987)),IF(H988="",G987+ROUNDUP(VLOOKUP(D988,Feuil2!$B$2:$C$205,2,FALSE)*6,0)/6/24,G987+ROUNDUP(VLOOKUP(D988,Feuil2!$B$2:$C$205,2,FALSE)*6,0)/6/24+$I$2),G987+(11/12/24)),"")</f>
        <v>43587.736111111102</v>
      </c>
      <c r="H988" s="325" t="s">
        <v>253</v>
      </c>
      <c r="I988" s="237"/>
      <c r="J988" s="326">
        <v>43614</v>
      </c>
      <c r="K988" s="2" t="s">
        <v>52</v>
      </c>
      <c r="L988" s="321"/>
    </row>
    <row r="989" spans="1:12" s="16" customFormat="1" x14ac:dyDescent="0.2">
      <c r="A989" s="15"/>
      <c r="B989" s="312"/>
      <c r="C989" s="313"/>
      <c r="D989" s="314" t="s">
        <v>141</v>
      </c>
      <c r="E989" s="315"/>
      <c r="F989" s="327"/>
      <c r="G989" s="232">
        <f>IFERROR(IF(ISERROR(SEARCH("dfgg",$B988)),IF(H989="",G988+ROUNDUP(VLOOKUP(D989,Feuil2!$B$2:$C$205,2,FALSE)*6,0)/6/24,G988+ROUNDUP(VLOOKUP(D989,Feuil2!$B$2:$C$205,2,FALSE)*6,0)/6/24+$I$2),G988+(11/12/24)),"")</f>
        <v>43587.749999999993</v>
      </c>
      <c r="H989" s="325"/>
      <c r="I989" s="237"/>
      <c r="J989" s="326" t="s">
        <v>79</v>
      </c>
      <c r="L989" s="321" t="s">
        <v>79</v>
      </c>
    </row>
    <row r="990" spans="1:12" x14ac:dyDescent="0.2">
      <c r="A990" s="15"/>
      <c r="B990" s="317" t="s">
        <v>17</v>
      </c>
      <c r="C990" s="224">
        <v>2827332</v>
      </c>
      <c r="D990" s="319">
        <v>22000474</v>
      </c>
      <c r="E990" s="319">
        <v>1600</v>
      </c>
      <c r="F990" s="324"/>
      <c r="G990" s="232">
        <f>IFERROR(IF(ISERROR(SEARCH("dfgg",$B989)),IF(H990="",G989+ROUNDUP(VLOOKUP(D990,Feuil2!$B$2:$C$205,2,FALSE)*6,0)/6/24,G989+ROUNDUP(VLOOKUP(D990,Feuil2!$B$2:$C$205,2,FALSE)*6,0)/6/24+$I$2),G989+(11/12/24)),"")</f>
        <v>43587.861111111102</v>
      </c>
      <c r="H990" s="325" t="s">
        <v>67</v>
      </c>
      <c r="I990" s="237"/>
      <c r="J990" s="326">
        <v>43592</v>
      </c>
      <c r="K990" s="2" t="s">
        <v>51</v>
      </c>
      <c r="L990" s="321"/>
    </row>
    <row r="991" spans="1:12" x14ac:dyDescent="0.2">
      <c r="A991" s="15"/>
      <c r="B991" s="317" t="s">
        <v>17</v>
      </c>
      <c r="C991" s="224">
        <v>2975544</v>
      </c>
      <c r="D991" s="319">
        <v>22000474</v>
      </c>
      <c r="E991" s="319">
        <v>1600</v>
      </c>
      <c r="F991" s="324"/>
      <c r="G991" s="232">
        <f>IFERROR(IF(ISERROR(SEARCH("dfgg",$B990)),IF(H991="",G990+ROUNDUP(VLOOKUP(D991,Feuil2!$B$2:$C$205,2,FALSE)*6,0)/6/24,G990+ROUNDUP(VLOOKUP(D991,Feuil2!$B$2:$C$205,2,FALSE)*6,0)/6/24+$I$2),G990+(11/12/24)),"")</f>
        <v>43587.972222222212</v>
      </c>
      <c r="H991" s="325" t="s">
        <v>67</v>
      </c>
      <c r="I991" s="237"/>
      <c r="J991" s="326">
        <v>43592</v>
      </c>
      <c r="K991" s="2" t="s">
        <v>51</v>
      </c>
      <c r="L991" s="321"/>
    </row>
    <row r="992" spans="1:12" s="16" customFormat="1" x14ac:dyDescent="0.2">
      <c r="A992" s="15"/>
      <c r="B992" s="356"/>
      <c r="C992" s="357"/>
      <c r="D992" s="358" t="s">
        <v>29</v>
      </c>
      <c r="E992" s="167"/>
      <c r="F992" s="359"/>
      <c r="G992" s="232"/>
      <c r="H992" s="71"/>
      <c r="I992" s="241">
        <f>IFERROR(E992*VLOOKUP(D992,#REF!,5,FALSE),0)</f>
        <v>0</v>
      </c>
      <c r="J992" s="326"/>
      <c r="L992" s="89"/>
    </row>
    <row r="993" spans="1:12" x14ac:dyDescent="0.2">
      <c r="A993" s="15"/>
      <c r="B993" s="317" t="s">
        <v>17</v>
      </c>
      <c r="C993" s="224">
        <v>2975545</v>
      </c>
      <c r="D993" s="319">
        <v>22000474</v>
      </c>
      <c r="E993" s="319">
        <v>1600</v>
      </c>
      <c r="F993" s="324"/>
      <c r="G993" s="232">
        <v>43588.097222222219</v>
      </c>
      <c r="H993" s="325" t="s">
        <v>67</v>
      </c>
      <c r="I993" s="237"/>
      <c r="J993" s="326">
        <v>43592</v>
      </c>
      <c r="K993" s="2" t="s">
        <v>51</v>
      </c>
      <c r="L993" s="321"/>
    </row>
    <row r="994" spans="1:12" x14ac:dyDescent="0.2">
      <c r="A994" s="15"/>
      <c r="B994" s="317" t="s">
        <v>17</v>
      </c>
      <c r="C994" s="224">
        <v>2975546</v>
      </c>
      <c r="D994" s="319">
        <v>22000474</v>
      </c>
      <c r="E994" s="319">
        <v>1600</v>
      </c>
      <c r="F994" s="324"/>
      <c r="G994" s="232">
        <f>IFERROR(IF(ISERROR(SEARCH("dfgg",$B993)),IF(H994="",G993+ROUNDUP(VLOOKUP(D994,Feuil2!$B$2:$C$205,2,FALSE)*6,0)/6/24,G993+ROUNDUP(VLOOKUP(D994,Feuil2!$B$2:$C$205,2,FALSE)*6,0)/6/24+$I$2),G993+(11/12/24)),"")</f>
        <v>43588.208333333328</v>
      </c>
      <c r="H994" s="325" t="s">
        <v>67</v>
      </c>
      <c r="I994" s="237"/>
      <c r="J994" s="326">
        <v>43592</v>
      </c>
      <c r="K994" s="2" t="s">
        <v>51</v>
      </c>
      <c r="L994" s="321"/>
    </row>
    <row r="995" spans="1:12" x14ac:dyDescent="0.2">
      <c r="A995" s="15"/>
      <c r="B995" s="317" t="s">
        <v>17</v>
      </c>
      <c r="C995" s="224">
        <v>2975547</v>
      </c>
      <c r="D995" s="319">
        <v>22000474</v>
      </c>
      <c r="E995" s="319">
        <v>1600</v>
      </c>
      <c r="F995" s="324"/>
      <c r="G995" s="232">
        <f>IFERROR(IF(ISERROR(SEARCH("dfgg",$B994)),IF(H995="",G994+ROUNDUP(VLOOKUP(D995,Feuil2!$B$2:$C$205,2,FALSE)*6,0)/6/24,G994+ROUNDUP(VLOOKUP(D995,Feuil2!$B$2:$C$205,2,FALSE)*6,0)/6/24+$I$2),G994+(11/12/24)),"")</f>
        <v>43588.319444444438</v>
      </c>
      <c r="H995" s="325" t="s">
        <v>67</v>
      </c>
      <c r="I995" s="237"/>
      <c r="J995" s="326">
        <v>43592</v>
      </c>
      <c r="K995" s="2" t="s">
        <v>51</v>
      </c>
      <c r="L995" s="321"/>
    </row>
    <row r="996" spans="1:12" s="16" customFormat="1" x14ac:dyDescent="0.2">
      <c r="A996" s="15"/>
      <c r="B996" s="312"/>
      <c r="C996" s="313"/>
      <c r="D996" s="314" t="s">
        <v>141</v>
      </c>
      <c r="E996" s="315"/>
      <c r="F996" s="327"/>
      <c r="G996" s="232">
        <f>IFERROR(IF(ISERROR(SEARCH("dfgg",$B995)),IF(H996="",G995+ROUNDUP(VLOOKUP(D996,Feuil2!$B$2:$C$205,2,FALSE)*6,0)/6/24,G995+ROUNDUP(VLOOKUP(D996,Feuil2!$B$2:$C$205,2,FALSE)*6,0)/6/24+$I$2),G995+(11/12/24)),"")</f>
        <v>43588.333333333328</v>
      </c>
      <c r="H996" s="325"/>
      <c r="I996" s="237"/>
      <c r="J996" s="326" t="s">
        <v>79</v>
      </c>
      <c r="L996" s="321" t="s">
        <v>79</v>
      </c>
    </row>
    <row r="997" spans="1:12" x14ac:dyDescent="0.2">
      <c r="A997" s="15"/>
      <c r="B997" s="317" t="s">
        <v>17</v>
      </c>
      <c r="C997" s="224">
        <v>2975548</v>
      </c>
      <c r="D997" s="319">
        <v>22000474</v>
      </c>
      <c r="E997" s="319">
        <v>1600</v>
      </c>
      <c r="F997" s="324"/>
      <c r="G997" s="232">
        <f>IFERROR(IF(ISERROR(SEARCH("dfgg",$B996)),IF(H997="",G996+ROUNDUP(VLOOKUP(D997,Feuil2!$B$2:$C$205,2,FALSE)*6,0)/6/24,G996+ROUNDUP(VLOOKUP(D997,Feuil2!$B$2:$C$205,2,FALSE)*6,0)/6/24+$I$2),G996+(11/12/24)),"")</f>
        <v>43588.444444444438</v>
      </c>
      <c r="H997" s="325" t="s">
        <v>67</v>
      </c>
      <c r="I997" s="237"/>
      <c r="J997" s="326">
        <v>43592</v>
      </c>
      <c r="K997" s="2" t="s">
        <v>51</v>
      </c>
      <c r="L997" s="321"/>
    </row>
    <row r="998" spans="1:12" s="16" customFormat="1" x14ac:dyDescent="0.2">
      <c r="A998" s="15"/>
      <c r="B998" s="356"/>
      <c r="C998" s="357"/>
      <c r="D998" s="358" t="s">
        <v>126</v>
      </c>
      <c r="E998" s="167"/>
      <c r="F998" s="359"/>
      <c r="G998" s="232">
        <f>IFERROR(IF(ISERROR(SEARCH("dfgg",$B997)),IF(H998="",G997+ROUNDUP(VLOOKUP(D998,Feuil2!$B$2:$C$205,2,FALSE)*6,0)/6/24,G997+ROUNDUP(VLOOKUP(D998,Feuil2!$B$2:$C$205,2,FALSE)*6,0)/6/24+$I$2),G997+(11/12/24)),"")</f>
        <v>43588.444444444438</v>
      </c>
      <c r="H998" s="71"/>
      <c r="I998" s="241">
        <f>IFERROR(E998*VLOOKUP(D998,#REF!,5,FALSE),0)</f>
        <v>0</v>
      </c>
      <c r="J998" s="326"/>
      <c r="L998" s="89"/>
    </row>
    <row r="999" spans="1:12" x14ac:dyDescent="0.2">
      <c r="A999" s="15"/>
      <c r="B999" s="317" t="s">
        <v>17</v>
      </c>
      <c r="C999" s="224">
        <v>3031299</v>
      </c>
      <c r="D999" s="319">
        <v>22000474</v>
      </c>
      <c r="E999" s="319">
        <v>1600</v>
      </c>
      <c r="F999" s="324"/>
      <c r="G999" s="232">
        <f>IFERROR(IF(ISERROR(SEARCH("dfgg",$B998)),IF(H999="",G998+ROUNDUP(VLOOKUP(D999,Feuil2!$B$2:$C$205,2,FALSE)*6,0)/6/24,G998+ROUNDUP(VLOOKUP(D999,Feuil2!$B$2:$C$205,2,FALSE)*6,0)/6/24+$I$2),G998+(11/12/24)),"")</f>
        <v>43588.555555555547</v>
      </c>
      <c r="H999" s="325" t="s">
        <v>67</v>
      </c>
      <c r="I999" s="237"/>
      <c r="J999" s="326">
        <v>43592</v>
      </c>
      <c r="K999" s="2" t="s">
        <v>51</v>
      </c>
      <c r="L999" s="321"/>
    </row>
    <row r="1000" spans="1:12" s="16" customFormat="1" x14ac:dyDescent="0.2">
      <c r="A1000" s="15"/>
      <c r="B1000" s="312"/>
      <c r="C1000" s="313"/>
      <c r="D1000" s="314" t="s">
        <v>141</v>
      </c>
      <c r="E1000" s="315"/>
      <c r="F1000" s="327"/>
      <c r="G1000" s="232">
        <f>IFERROR(IF(ISERROR(SEARCH("dfgg",$B999)),IF(H1000="",G999+ROUNDUP(VLOOKUP(D1000,Feuil2!$B$2:$C$205,2,FALSE)*6,0)/6/24,G999+ROUNDUP(VLOOKUP(D1000,Feuil2!$B$2:$C$205,2,FALSE)*6,0)/6/24+$I$2),G999+(11/12/24)),"")</f>
        <v>43588.569444444438</v>
      </c>
      <c r="H1000" s="325"/>
      <c r="I1000" s="237"/>
      <c r="J1000" s="326" t="s">
        <v>79</v>
      </c>
      <c r="L1000" s="321" t="s">
        <v>79</v>
      </c>
    </row>
    <row r="1001" spans="1:12" x14ac:dyDescent="0.2">
      <c r="A1001" s="15"/>
      <c r="B1001" s="317" t="s">
        <v>17</v>
      </c>
      <c r="C1001" s="224">
        <v>3031300</v>
      </c>
      <c r="D1001" s="319">
        <v>22000474</v>
      </c>
      <c r="E1001" s="319">
        <v>1600</v>
      </c>
      <c r="F1001" s="324"/>
      <c r="G1001" s="232">
        <f>IFERROR(IF(ISERROR(SEARCH("dfgg",$B1000)),IF(H1001="",G1000+ROUNDUP(VLOOKUP(D1001,Feuil2!$B$2:$C$205,2,FALSE)*6,0)/6/24,G1000+ROUNDUP(VLOOKUP(D1001,Feuil2!$B$2:$C$205,2,FALSE)*6,0)/6/24+$I$2),G1000+(11/12/24)),"")</f>
        <v>43588.680555555547</v>
      </c>
      <c r="H1001" s="325"/>
      <c r="I1001" s="237"/>
      <c r="J1001" s="326">
        <v>43592</v>
      </c>
      <c r="K1001" s="2" t="s">
        <v>51</v>
      </c>
      <c r="L1001" s="321"/>
    </row>
    <row r="1002" spans="1:12" s="16" customFormat="1" x14ac:dyDescent="0.2">
      <c r="A1002" s="15"/>
      <c r="B1002" s="238"/>
      <c r="C1002" s="239"/>
      <c r="D1002" s="125" t="s">
        <v>7</v>
      </c>
      <c r="E1002" s="329"/>
      <c r="F1002" s="346"/>
      <c r="G1002" s="232">
        <f>IFERROR(IF(ISERROR(SEARCH("dfgg",$B1001)),IF(H1002="",G1001+ROUNDUP(VLOOKUP(D1002,Feuil2!$B$2:$C$205,2,FALSE)*6,0)/6/24,G1001+ROUNDUP(VLOOKUP(D1002,Feuil2!$B$2:$C$205,2,FALSE)*6,0)/6/24+$I$2),G1001+(11/12/24)),"")</f>
        <v>43588.736111111102</v>
      </c>
      <c r="H1002" s="71"/>
      <c r="I1002" s="237"/>
      <c r="J1002" s="326"/>
      <c r="L1002" s="321"/>
    </row>
    <row r="1003" spans="1:12" s="16" customFormat="1" x14ac:dyDescent="0.2">
      <c r="A1003" s="15"/>
      <c r="B1003" s="381" t="s">
        <v>76</v>
      </c>
      <c r="C1003" s="224">
        <v>3016405</v>
      </c>
      <c r="D1003" s="96">
        <v>22000478</v>
      </c>
      <c r="E1003" s="319">
        <v>1000</v>
      </c>
      <c r="F1003" s="382"/>
      <c r="G1003" s="232">
        <f>IFERROR(IF(ISERROR(SEARCH("dfgg",$B1002)),IF(H1003="",G1002+ROUNDUP(VLOOKUP(D1003,Feuil2!$B$2:$C$205,2,FALSE)*6,0)/6/24,G1002+ROUNDUP(VLOOKUP(D1003,Feuil2!$B$2:$C$205,2,FALSE)*6,0)/6/24+$I$2),G1002+(11/12/24)),"")</f>
        <v>43588.819444444438</v>
      </c>
      <c r="H1003" s="71" t="s">
        <v>269</v>
      </c>
      <c r="I1003" s="237" t="s">
        <v>268</v>
      </c>
      <c r="J1003" s="326"/>
      <c r="L1003" s="321"/>
    </row>
    <row r="1004" spans="1:12" s="16" customFormat="1" x14ac:dyDescent="0.2">
      <c r="A1004" s="15"/>
      <c r="B1004" s="381" t="s">
        <v>76</v>
      </c>
      <c r="C1004" s="224">
        <v>3016406</v>
      </c>
      <c r="D1004" s="96">
        <v>22000478</v>
      </c>
      <c r="E1004" s="319">
        <v>1000</v>
      </c>
      <c r="F1004" s="382"/>
      <c r="G1004" s="232">
        <f>IFERROR(IF(ISERROR(SEARCH("dfgg",$B1003)),IF(H1004="",G1003+ROUNDUP(VLOOKUP(D1004,Feuil2!$B$2:$C$205,2,FALSE)*6,0)/6/24,G1003+ROUNDUP(VLOOKUP(D1004,Feuil2!$B$2:$C$205,2,FALSE)*6,0)/6/24+$I$2),G1003+(11/12/24)),"")</f>
        <v>43588.902777777774</v>
      </c>
      <c r="H1004" s="377" t="s">
        <v>270</v>
      </c>
      <c r="I1004" s="237" t="s">
        <v>268</v>
      </c>
      <c r="J1004" s="326"/>
      <c r="L1004" s="321"/>
    </row>
    <row r="1005" spans="1:12" s="16" customFormat="1" x14ac:dyDescent="0.2">
      <c r="A1005" s="15"/>
      <c r="B1005" s="381" t="s">
        <v>76</v>
      </c>
      <c r="C1005" s="224">
        <v>3016407</v>
      </c>
      <c r="D1005" s="96">
        <v>22000478</v>
      </c>
      <c r="E1005" s="319">
        <v>1000</v>
      </c>
      <c r="F1005" s="382"/>
      <c r="G1005" s="232">
        <f>IFERROR(IF(ISERROR(SEARCH("dfgg",$B1004)),IF(H1005="",G1004+ROUNDUP(VLOOKUP(D1005,Feuil2!$B$2:$C$205,2,FALSE)*6,0)/6/24,G1004+ROUNDUP(VLOOKUP(D1005,Feuil2!$B$2:$C$205,2,FALSE)*6,0)/6/24+$I$2),G1004+(11/12/24)),"")</f>
        <v>43588.986111111109</v>
      </c>
      <c r="H1005" s="377" t="s">
        <v>270</v>
      </c>
      <c r="I1005" s="237" t="s">
        <v>268</v>
      </c>
      <c r="J1005" s="326"/>
      <c r="L1005" s="321"/>
    </row>
    <row r="1006" spans="1:12" s="16" customFormat="1" x14ac:dyDescent="0.2">
      <c r="A1006" s="127"/>
      <c r="B1006" s="331"/>
      <c r="C1006" s="332" t="s">
        <v>61</v>
      </c>
      <c r="D1006" s="333"/>
      <c r="E1006" s="333"/>
      <c r="F1006" s="334"/>
      <c r="G1006" s="80">
        <v>43589.208333333336</v>
      </c>
      <c r="H1006" s="71"/>
      <c r="I1006" s="241"/>
      <c r="J1006" s="326"/>
      <c r="K1006" s="321" t="str">
        <f>IF(ISNA(VLOOKUP(C1006,[1]Sheet1!$B:$AS,43,FALSE)),"",VLOOKUP(C1006,[1]Sheet1!$B:$AS,43,FALSE))</f>
        <v/>
      </c>
      <c r="L1006" s="89" t="str">
        <f>IF(ISNA(VLOOKUP(C1006,[1]Sheet1!$B:$AS,44,FALSE)),"",VLOOKUP(C1006,[1]Sheet1!$B:$AS,44,FALSE))</f>
        <v/>
      </c>
    </row>
    <row r="1007" spans="1:12" ht="12.75" x14ac:dyDescent="0.2">
      <c r="A1007" s="369"/>
      <c r="B1007" s="27"/>
      <c r="D1007" s="370"/>
      <c r="E1007" s="370"/>
      <c r="F1007" s="27"/>
      <c r="G1007" s="27"/>
      <c r="H1007" s="27"/>
    </row>
    <row r="1008" spans="1:12" ht="31.5" x14ac:dyDescent="0.2">
      <c r="A1008" s="290"/>
      <c r="B1008" s="345" t="s">
        <v>251</v>
      </c>
      <c r="C1008" s="828">
        <v>19</v>
      </c>
      <c r="D1008" s="371"/>
      <c r="E1008" s="371"/>
      <c r="F1008" s="372"/>
      <c r="G1008" s="232" t="str">
        <f>IFERROR(IF(ISERROR(SEARCH("dfgg",$B1067)),IF(H1008="",G1067+ROUNDUP(VLOOKUP(D1008,Feuil2!$B$2:$C$205,2,FALSE)*6,0)/6/24,G1067+ROUNDUP(VLOOKUP(D1008,Feuil2!$B$2:$C$205,2,FALSE)*6,0)/6/24+$I$2),G1067+(11/12/24)),"")</f>
        <v/>
      </c>
      <c r="H1008" s="373"/>
      <c r="I1008" s="133"/>
      <c r="J1008" s="409" t="s">
        <v>34</v>
      </c>
      <c r="K1008" s="374" t="s">
        <v>48</v>
      </c>
      <c r="L1008" s="374" t="s">
        <v>248</v>
      </c>
    </row>
    <row r="1009" spans="1:12" x14ac:dyDescent="0.2">
      <c r="A1009" s="79"/>
      <c r="B1009" s="293"/>
      <c r="C1009" s="294"/>
      <c r="D1009" s="295" t="s">
        <v>72</v>
      </c>
      <c r="E1009" s="296"/>
      <c r="F1009" s="297"/>
      <c r="G1009" s="80">
        <v>43590.875</v>
      </c>
      <c r="H1009" s="81"/>
      <c r="I1009" s="82">
        <f>IFERROR(E1009*VLOOKUP(D1009,#REF!,5,FALSE),0)</f>
        <v>0</v>
      </c>
      <c r="L1009" s="375"/>
    </row>
    <row r="1010" spans="1:12" x14ac:dyDescent="0.2">
      <c r="A1010" s="15"/>
      <c r="B1010" s="229"/>
      <c r="C1010" s="156"/>
      <c r="D1010" s="195" t="s">
        <v>25</v>
      </c>
      <c r="E1010" s="151"/>
      <c r="F1010" s="155"/>
      <c r="G1010" s="232">
        <v>43591.020833333336</v>
      </c>
      <c r="H1010" s="2"/>
      <c r="I1010" s="26">
        <f>IFERROR(E1010*VLOOKUP(D1010,#REF!,5,FALSE),0)</f>
        <v>0</v>
      </c>
    </row>
    <row r="1011" spans="1:12" x14ac:dyDescent="0.2">
      <c r="A1011" s="15"/>
      <c r="B1011" s="234" t="s">
        <v>76</v>
      </c>
      <c r="C1011" s="224">
        <v>3016411</v>
      </c>
      <c r="D1011" s="96">
        <v>22000478</v>
      </c>
      <c r="E1011" s="96">
        <v>1000</v>
      </c>
      <c r="F1011" s="376"/>
      <c r="G1011" s="232">
        <f>IFERROR(IF(ISERROR(SEARCH("dfgg",$B1010)),IF(H1011="",G1010+ROUNDUP(VLOOKUP(D1011,Feuil2!$B$2:$C$205,2,FALSE)*6,0)/6/24,G1010+ROUNDUP(VLOOKUP(D1011,Feuil2!$B$2:$C$205,2,FALSE)*6,0)/6/24+$I$2),G1010+(11/12/24)),"")</f>
        <v>43591.104166666672</v>
      </c>
      <c r="H1011" s="19" t="s">
        <v>271</v>
      </c>
      <c r="I1011" s="28"/>
      <c r="L1011" s="375"/>
    </row>
    <row r="1012" spans="1:12" x14ac:dyDescent="0.2">
      <c r="A1012" s="15"/>
      <c r="B1012" s="234" t="s">
        <v>76</v>
      </c>
      <c r="C1012" s="224">
        <v>3016412</v>
      </c>
      <c r="D1012" s="96">
        <v>22000478</v>
      </c>
      <c r="E1012" s="96">
        <v>1000</v>
      </c>
      <c r="F1012" s="376"/>
      <c r="G1012" s="232">
        <f>IFERROR(IF(ISERROR(SEARCH("dfgg",$B1011)),IF(H1012="",G1011+ROUNDUP(VLOOKUP(D1012,Feuil2!$B$2:$C$205,2,FALSE)*6,0)/6/24,G1011+ROUNDUP(VLOOKUP(D1012,Feuil2!$B$2:$C$205,2,FALSE)*6,0)/6/24+$I$2),G1011+(11/12/24)),"")</f>
        <v>43591.187500000007</v>
      </c>
      <c r="H1012" s="377" t="s">
        <v>272</v>
      </c>
      <c r="I1012" s="28"/>
      <c r="L1012" s="375"/>
    </row>
    <row r="1013" spans="1:12" x14ac:dyDescent="0.2">
      <c r="A1013" s="15"/>
      <c r="B1013" s="234" t="s">
        <v>76</v>
      </c>
      <c r="C1013" s="224">
        <v>3016413</v>
      </c>
      <c r="D1013" s="96">
        <v>22000478</v>
      </c>
      <c r="E1013" s="96">
        <v>1000</v>
      </c>
      <c r="F1013" s="376"/>
      <c r="G1013" s="232">
        <f>IFERROR(IF(ISERROR(SEARCH("dfgg",$B1012)),IF(H1013="",G1012+ROUNDUP(VLOOKUP(D1013,Feuil2!$B$2:$C$205,2,FALSE)*6,0)/6/24,G1012+ROUNDUP(VLOOKUP(D1013,Feuil2!$B$2:$C$205,2,FALSE)*6,0)/6/24+$I$2),G1012+(11/12/24)),"")</f>
        <v>43591.270833333343</v>
      </c>
      <c r="H1013" s="377" t="s">
        <v>272</v>
      </c>
      <c r="I1013" s="28"/>
      <c r="L1013" s="375"/>
    </row>
    <row r="1014" spans="1:12" x14ac:dyDescent="0.2">
      <c r="A1014" s="15"/>
      <c r="B1014" s="234" t="s">
        <v>76</v>
      </c>
      <c r="C1014" s="224">
        <v>3016414</v>
      </c>
      <c r="D1014" s="96">
        <v>22000478</v>
      </c>
      <c r="E1014" s="96">
        <v>1000</v>
      </c>
      <c r="F1014" s="376"/>
      <c r="G1014" s="232">
        <f>IFERROR(IF(ISERROR(SEARCH("dfgg",$B1013)),IF(H1014="",G1013+ROUNDUP(VLOOKUP(D1014,Feuil2!$B$2:$C$205,2,FALSE)*6,0)/6/24,G1013+ROUNDUP(VLOOKUP(D1014,Feuil2!$B$2:$C$205,2,FALSE)*6,0)/6/24+$I$2),G1013+(11/12/24)),"")</f>
        <v>43591.354166666679</v>
      </c>
      <c r="H1014" s="377" t="s">
        <v>272</v>
      </c>
      <c r="I1014" s="28"/>
      <c r="L1014" s="375"/>
    </row>
    <row r="1015" spans="1:12" s="16" customFormat="1" x14ac:dyDescent="0.2">
      <c r="A1015" s="15"/>
      <c r="B1015" s="234" t="s">
        <v>76</v>
      </c>
      <c r="C1015" s="224">
        <v>3016415</v>
      </c>
      <c r="D1015" s="96">
        <v>22000478</v>
      </c>
      <c r="E1015" s="96">
        <v>1000</v>
      </c>
      <c r="F1015" s="383"/>
      <c r="G1015" s="252">
        <f>IFERROR(IF(ISERROR(SEARCH("dfgg",$B1014)),IF(H1015="",G1014+ROUNDUP(VLOOKUP(D1015,Feuil2!$B$2:$C$205,2,FALSE)*6,0)/6/24,G1014+ROUNDUP(VLOOKUP(D1015,Feuil2!$B$2:$C$205,2,FALSE)*6,0)/6/24+$I$2),G1014+(11/12/24)),"")</f>
        <v>43591.437500000015</v>
      </c>
      <c r="H1015" s="384" t="s">
        <v>272</v>
      </c>
      <c r="I1015" s="28"/>
      <c r="J1015" s="326"/>
      <c r="L1015" s="375"/>
    </row>
    <row r="1016" spans="1:12" x14ac:dyDescent="0.2">
      <c r="A1016" s="15"/>
      <c r="B1016" s="234" t="s">
        <v>76</v>
      </c>
      <c r="C1016" s="224">
        <v>3016403</v>
      </c>
      <c r="D1016" s="96">
        <v>22000478</v>
      </c>
      <c r="E1016" s="96">
        <v>1000</v>
      </c>
      <c r="F1016" s="383"/>
      <c r="G1016" s="252">
        <f>IFERROR(IF(ISERROR(SEARCH("dfgg",$B1015)),IF(H1016="",G1015+ROUNDUP(VLOOKUP(D1016,Feuil2!$B$2:$C$205,2,FALSE)*6,0)/6/24,G1015+ROUNDUP(VLOOKUP(D1016,Feuil2!$B$2:$C$205,2,FALSE)*6,0)/6/24+$I$2),G1015+(11/12/24)),"")</f>
        <v>43591.52083333335</v>
      </c>
      <c r="H1016" s="384" t="s">
        <v>272</v>
      </c>
      <c r="I1016" s="28"/>
      <c r="L1016" s="375"/>
    </row>
    <row r="1017" spans="1:12" s="16" customFormat="1" ht="31.5" x14ac:dyDescent="0.2">
      <c r="A1017" s="15"/>
      <c r="B1017" s="234" t="s">
        <v>76</v>
      </c>
      <c r="C1017" s="224">
        <v>3016404</v>
      </c>
      <c r="D1017" s="96">
        <v>22000478</v>
      </c>
      <c r="E1017" s="96">
        <v>500</v>
      </c>
      <c r="F1017" s="383"/>
      <c r="G1017" s="252">
        <f>IFERROR(IF(ISERROR(SEARCH("dfgg",$B1016)),IF(H1017="",G1016+ROUNDUP(VLOOKUP(D1017,Feuil2!$B$2:$C$205,2,FALSE)*6,0)/6/24,G1016+ROUNDUP(VLOOKUP(D1017,Feuil2!$B$2:$C$205,2,FALSE)*6,0)/6/24+$I$2),G1016+(11/12/24)),"")</f>
        <v>43591.604166666686</v>
      </c>
      <c r="H1017" s="384" t="s">
        <v>273</v>
      </c>
      <c r="I1017" s="28"/>
      <c r="J1017" s="326"/>
      <c r="L1017" s="375"/>
    </row>
    <row r="1018" spans="1:12" s="16" customFormat="1" x14ac:dyDescent="0.2">
      <c r="A1018" s="15"/>
      <c r="B1018" s="238"/>
      <c r="C1018" s="239"/>
      <c r="D1018" s="125" t="s">
        <v>7</v>
      </c>
      <c r="E1018" s="124"/>
      <c r="F1018" s="378"/>
      <c r="G1018" s="232">
        <f>IFERROR(IF(ISERROR(SEARCH("dfgg",$B1017)),IF(H1018="",G1017+ROUNDUP(VLOOKUP(D1018,Feuil2!$B$2:$C$205,2,FALSE)*6,0)/6/24,G1017+ROUNDUP(VLOOKUP(D1018,Feuil2!$B$2:$C$205,2,FALSE)*6,0)/6/24+$I$2),G1017+(11/12/24)),"")</f>
        <v>43591.659722222241</v>
      </c>
      <c r="H1018" s="71"/>
      <c r="I1018" s="28"/>
      <c r="J1018" s="326"/>
      <c r="L1018" s="375"/>
    </row>
    <row r="1019" spans="1:12" x14ac:dyDescent="0.2">
      <c r="A1019" s="15"/>
      <c r="B1019" s="234" t="s">
        <v>100</v>
      </c>
      <c r="C1019" s="224">
        <v>3069416</v>
      </c>
      <c r="D1019" s="96">
        <v>22000155</v>
      </c>
      <c r="E1019" s="96">
        <v>1600</v>
      </c>
      <c r="F1019" s="376"/>
      <c r="G1019" s="232">
        <f>IFERROR(IF(ISERROR(SEARCH("dfgg",$B1018)),IF(H1019="",G1018+ROUNDUP(VLOOKUP(D1019,Feuil2!$B$2:$C$205,2,FALSE)*6,0)/6/24,G1018+ROUNDUP(VLOOKUP(D1019,Feuil2!$B$2:$C$205,2,FALSE)*6,0)/6/24+$I$2),G1018+(11/12/24)),"")</f>
        <v>43591.777777777796</v>
      </c>
      <c r="H1019" s="377" t="s">
        <v>175</v>
      </c>
      <c r="I1019" s="28"/>
      <c r="J1019" s="326" t="s">
        <v>262</v>
      </c>
      <c r="K1019" s="2" t="s">
        <v>52</v>
      </c>
      <c r="L1019" s="375"/>
    </row>
    <row r="1020" spans="1:12" x14ac:dyDescent="0.2">
      <c r="A1020" s="15"/>
      <c r="B1020" s="234" t="s">
        <v>100</v>
      </c>
      <c r="C1020" s="224">
        <v>3069417</v>
      </c>
      <c r="D1020" s="96">
        <v>22000155</v>
      </c>
      <c r="E1020" s="96">
        <v>1600</v>
      </c>
      <c r="F1020" s="376"/>
      <c r="G1020" s="232">
        <f>IFERROR(IF(ISERROR(SEARCH("dfgg",$B1019)),IF(H1020="",G1019+ROUNDUP(VLOOKUP(D1020,Feuil2!$B$2:$C$205,2,FALSE)*6,0)/6/24,G1019+ROUNDUP(VLOOKUP(D1020,Feuil2!$B$2:$C$205,2,FALSE)*6,0)/6/24+$I$2),G1019+(11/12/24)),"")</f>
        <v>43591.89583333335</v>
      </c>
      <c r="H1020" s="377" t="s">
        <v>175</v>
      </c>
      <c r="I1020" s="28"/>
      <c r="J1020" s="326" t="s">
        <v>262</v>
      </c>
      <c r="K1020" s="2" t="s">
        <v>52</v>
      </c>
      <c r="L1020" s="375"/>
    </row>
    <row r="1021" spans="1:12" x14ac:dyDescent="0.2">
      <c r="A1021" s="15"/>
      <c r="B1021" s="234" t="s">
        <v>100</v>
      </c>
      <c r="C1021" s="224">
        <v>3069418</v>
      </c>
      <c r="D1021" s="96">
        <v>22000155</v>
      </c>
      <c r="E1021" s="96">
        <v>1600</v>
      </c>
      <c r="F1021" s="376"/>
      <c r="G1021" s="232">
        <f>IFERROR(IF(ISERROR(SEARCH("dfgg",$B1020)),IF(H1021="",G1020+ROUNDUP(VLOOKUP(D1021,Feuil2!$B$2:$C$205,2,FALSE)*6,0)/6/24,G1020+ROUNDUP(VLOOKUP(D1021,Feuil2!$B$2:$C$205,2,FALSE)*6,0)/6/24+$I$2),G1020+(11/12/24)),"")</f>
        <v>43592.013888888905</v>
      </c>
      <c r="H1021" s="377" t="s">
        <v>175</v>
      </c>
      <c r="I1021" s="28"/>
      <c r="J1021" s="326" t="s">
        <v>262</v>
      </c>
      <c r="K1021" s="2" t="s">
        <v>52</v>
      </c>
      <c r="L1021" s="375"/>
    </row>
    <row r="1022" spans="1:12" s="16" customFormat="1" x14ac:dyDescent="0.2">
      <c r="A1022" s="15"/>
      <c r="B1022" s="238"/>
      <c r="C1022" s="239"/>
      <c r="D1022" s="125" t="s">
        <v>7</v>
      </c>
      <c r="E1022" s="124"/>
      <c r="F1022" s="378"/>
      <c r="G1022" s="232">
        <f>IFERROR(IF(ISERROR(SEARCH("dfgg",$B1021)),IF(H1022="",G1021+ROUNDUP(VLOOKUP(D1022,Feuil2!$B$2:$C$205,2,FALSE)*6,0)/6/24,G1021+ROUNDUP(VLOOKUP(D1022,Feuil2!$B$2:$C$205,2,FALSE)*6,0)/6/24+$I$2),G1021+(11/12/24)),"")</f>
        <v>43592.06944444446</v>
      </c>
      <c r="H1022" s="71"/>
      <c r="I1022" s="28"/>
      <c r="J1022" s="326"/>
      <c r="L1022" s="375"/>
    </row>
    <row r="1023" spans="1:12" x14ac:dyDescent="0.2">
      <c r="A1023" s="15"/>
      <c r="B1023" s="234" t="s">
        <v>166</v>
      </c>
      <c r="C1023" s="224">
        <v>2975458</v>
      </c>
      <c r="D1023" s="96">
        <v>22000058</v>
      </c>
      <c r="E1023" s="96">
        <v>1300</v>
      </c>
      <c r="F1023" s="376"/>
      <c r="G1023" s="232">
        <f>IFERROR(IF(ISERROR(SEARCH("dfgg",$B1022)),IF(H1023="",G1022+ROUNDUP(VLOOKUP(D1023,Feuil2!$B$2:$C$205,2,FALSE)*6,0)/6/24,G1022+ROUNDUP(VLOOKUP(D1023,Feuil2!$B$2:$C$205,2,FALSE)*6,0)/6/24+$I$2),G1022+(11/12/24)),"")</f>
        <v>43592.173611111124</v>
      </c>
      <c r="H1023" s="377"/>
      <c r="I1023" s="28"/>
      <c r="J1023" s="326" t="s">
        <v>263</v>
      </c>
      <c r="K1023" s="2" t="s">
        <v>51</v>
      </c>
      <c r="L1023" s="375"/>
    </row>
    <row r="1024" spans="1:12" s="16" customFormat="1" x14ac:dyDescent="0.2">
      <c r="A1024" s="15"/>
      <c r="B1024" s="245"/>
      <c r="C1024" s="246"/>
      <c r="D1024" s="121" t="s">
        <v>141</v>
      </c>
      <c r="E1024" s="120"/>
      <c r="F1024" s="379"/>
      <c r="G1024" s="335">
        <v>43592.520833333336</v>
      </c>
      <c r="H1024" s="377"/>
      <c r="I1024" s="28"/>
      <c r="J1024" s="326" t="s">
        <v>79</v>
      </c>
      <c r="L1024" s="375" t="s">
        <v>79</v>
      </c>
    </row>
    <row r="1025" spans="1:12" x14ac:dyDescent="0.2">
      <c r="A1025" s="15"/>
      <c r="B1025" s="234" t="s">
        <v>103</v>
      </c>
      <c r="C1025" s="224">
        <v>2975434</v>
      </c>
      <c r="D1025" s="385">
        <v>22000044</v>
      </c>
      <c r="E1025" s="96">
        <v>1600</v>
      </c>
      <c r="F1025" s="376"/>
      <c r="G1025" s="252">
        <f>IFERROR(IF(ISERROR(SEARCH("dfgg",$B1024)),IF(H1025="",G1024+ROUNDUP(VLOOKUP(D1025,Feuil2!$B$2:$C$205,2,FALSE)*6,0)/6/24,G1024+ROUNDUP(VLOOKUP(D1025,Feuil2!$B$2:$C$205,2,FALSE)*6,0)/6/24+$I$2),G1024+(11/12/24)),"")</f>
        <v>43592.6875</v>
      </c>
      <c r="H1025" s="377"/>
      <c r="I1025" s="28"/>
      <c r="J1025" s="326" t="s">
        <v>263</v>
      </c>
      <c r="K1025" s="2" t="s">
        <v>51</v>
      </c>
      <c r="L1025" s="375"/>
    </row>
    <row r="1026" spans="1:12" x14ac:dyDescent="0.2">
      <c r="A1026" s="15"/>
      <c r="B1026" s="234" t="s">
        <v>103</v>
      </c>
      <c r="C1026" s="224">
        <v>3030697</v>
      </c>
      <c r="D1026" s="96">
        <v>22000044</v>
      </c>
      <c r="E1026" s="96">
        <v>1600</v>
      </c>
      <c r="F1026" s="376"/>
      <c r="G1026" s="232">
        <f>IFERROR(IF(ISERROR(SEARCH("dfgg",$B1025)),IF(H1026="",G1025+ROUNDUP(VLOOKUP(D1026,Feuil2!$B$2:$C$205,2,FALSE)*6,0)/6/24,G1025+ROUNDUP(VLOOKUP(D1026,Feuil2!$B$2:$C$205,2,FALSE)*6,0)/6/24+$I$2),G1025+(11/12/24)),"")</f>
        <v>43592.854166666664</v>
      </c>
      <c r="H1026" s="377"/>
      <c r="I1026" s="28"/>
      <c r="J1026" s="326" t="s">
        <v>263</v>
      </c>
      <c r="K1026" s="2" t="s">
        <v>51</v>
      </c>
      <c r="L1026" s="375"/>
    </row>
    <row r="1027" spans="1:12" s="16" customFormat="1" x14ac:dyDescent="0.2">
      <c r="A1027" s="15"/>
      <c r="B1027" s="245"/>
      <c r="C1027" s="246"/>
      <c r="D1027" s="121" t="s">
        <v>141</v>
      </c>
      <c r="E1027" s="120"/>
      <c r="F1027" s="379"/>
      <c r="G1027" s="232">
        <f>IFERROR(IF(ISERROR(SEARCH("dfgg",$B1026)),IF(H1027="",G1026+ROUNDUP(VLOOKUP(D1027,Feuil2!$B$2:$C$205,2,FALSE)*6,0)/6/24,G1026+ROUNDUP(VLOOKUP(D1027,Feuil2!$B$2:$C$205,2,FALSE)*6,0)/6/24+$I$2),G1026+(11/12/24)),"")</f>
        <v>43592.868055555555</v>
      </c>
      <c r="H1027" s="377"/>
      <c r="I1027" s="28"/>
      <c r="J1027" s="326" t="s">
        <v>79</v>
      </c>
      <c r="L1027" s="375" t="s">
        <v>79</v>
      </c>
    </row>
    <row r="1028" spans="1:12" x14ac:dyDescent="0.2">
      <c r="A1028" s="15"/>
      <c r="B1028" s="234" t="s">
        <v>21</v>
      </c>
      <c r="C1028" s="224">
        <v>2975475</v>
      </c>
      <c r="D1028" s="96">
        <v>22000084</v>
      </c>
      <c r="E1028" s="96">
        <v>1600</v>
      </c>
      <c r="F1028" s="376"/>
      <c r="G1028" s="232">
        <f>IFERROR(IF(ISERROR(SEARCH("dfgg",$B1027)),IF(H1028="",G1027+ROUNDUP(VLOOKUP(D1028,Feuil2!$B$2:$C$205,2,FALSE)*6,0)/6/24,G1027+ROUNDUP(VLOOKUP(D1028,Feuil2!$B$2:$C$205,2,FALSE)*6,0)/6/24+$I$2),G1027+(11/12/24)),"")</f>
        <v>43592.972222222219</v>
      </c>
      <c r="H1028" s="377" t="s">
        <v>274</v>
      </c>
      <c r="I1028" s="28"/>
      <c r="L1028" s="375"/>
    </row>
    <row r="1029" spans="1:12" x14ac:dyDescent="0.2">
      <c r="A1029" s="15"/>
      <c r="B1029" s="234" t="s">
        <v>21</v>
      </c>
      <c r="C1029" s="224">
        <v>2975476</v>
      </c>
      <c r="D1029" s="96">
        <v>22000084</v>
      </c>
      <c r="E1029" s="96">
        <v>1600</v>
      </c>
      <c r="F1029" s="376"/>
      <c r="G1029" s="232">
        <f>IFERROR(IF(ISERROR(SEARCH("dfgg",$B1028)),IF(H1029="",G1028+ROUNDUP(VLOOKUP(D1029,Feuil2!$B$2:$C$205,2,FALSE)*6,0)/6/24,G1028+ROUNDUP(VLOOKUP(D1029,Feuil2!$B$2:$C$205,2,FALSE)*6,0)/6/24+$I$2),G1028+(11/12/24)),"")</f>
        <v>43593.076388888883</v>
      </c>
      <c r="H1029" s="377" t="s">
        <v>274</v>
      </c>
      <c r="I1029" s="28"/>
      <c r="L1029" s="375"/>
    </row>
    <row r="1030" spans="1:12" s="16" customFormat="1" x14ac:dyDescent="0.2">
      <c r="A1030" s="15"/>
      <c r="B1030" s="245"/>
      <c r="C1030" s="246"/>
      <c r="D1030" s="121" t="s">
        <v>141</v>
      </c>
      <c r="E1030" s="120"/>
      <c r="F1030" s="379"/>
      <c r="G1030" s="232">
        <f>IFERROR(IF(ISERROR(SEARCH("dfgg",$B1029)),IF(H1030="",G1029+ROUNDUP(VLOOKUP(D1030,Feuil2!$B$2:$C$205,2,FALSE)*6,0)/6/24,G1029+ROUNDUP(VLOOKUP(D1030,Feuil2!$B$2:$C$205,2,FALSE)*6,0)/6/24+$I$2),G1029+(11/12/24)),"")</f>
        <v>43593.090277777774</v>
      </c>
      <c r="H1030" s="377"/>
      <c r="I1030" s="28"/>
      <c r="J1030" s="326" t="s">
        <v>79</v>
      </c>
      <c r="L1030" s="375" t="s">
        <v>79</v>
      </c>
    </row>
    <row r="1031" spans="1:12" x14ac:dyDescent="0.2">
      <c r="A1031" s="15"/>
      <c r="B1031" s="234" t="s">
        <v>20</v>
      </c>
      <c r="C1031" s="224">
        <v>2975506</v>
      </c>
      <c r="D1031" s="96">
        <v>22000137</v>
      </c>
      <c r="E1031" s="96">
        <v>1600</v>
      </c>
      <c r="F1031" s="376"/>
      <c r="G1031" s="232">
        <f>IFERROR(IF(ISERROR(SEARCH("dfgg",$B1030)),IF(H1031="",G1030+ROUNDUP(VLOOKUP(D1031,Feuil2!$B$2:$C$205,2,FALSE)*6,0)/6/24,G1030+ROUNDUP(VLOOKUP(D1031,Feuil2!$B$2:$C$205,2,FALSE)*6,0)/6/24+$I$2),G1030+(11/12/24)),"")</f>
        <v>43593.194444444438</v>
      </c>
      <c r="H1031" s="377"/>
      <c r="I1031" s="28"/>
      <c r="J1031" s="326" t="s">
        <v>264</v>
      </c>
      <c r="K1031" s="2" t="s">
        <v>51</v>
      </c>
      <c r="L1031" s="375"/>
    </row>
    <row r="1032" spans="1:12" s="16" customFormat="1" x14ac:dyDescent="0.2">
      <c r="A1032" s="15"/>
      <c r="B1032" s="238"/>
      <c r="C1032" s="239"/>
      <c r="D1032" s="125" t="s">
        <v>7</v>
      </c>
      <c r="E1032" s="124"/>
      <c r="F1032" s="378"/>
      <c r="G1032" s="232">
        <f>IFERROR(IF(ISERROR(SEARCH("dfgg",$B1031)),IF(H1032="",G1031+ROUNDUP(VLOOKUP(D1032,Feuil2!$B$2:$C$205,2,FALSE)*6,0)/6/24,G1031+ROUNDUP(VLOOKUP(D1032,Feuil2!$B$2:$C$205,2,FALSE)*6,0)/6/24+$I$2),G1031+(11/12/24)),"")</f>
        <v>43593.249999999993</v>
      </c>
      <c r="H1032" s="71"/>
      <c r="I1032" s="28"/>
      <c r="J1032" s="326"/>
      <c r="L1032" s="375"/>
    </row>
    <row r="1033" spans="1:12" x14ac:dyDescent="0.2">
      <c r="A1033" s="15"/>
      <c r="B1033" s="234" t="s">
        <v>22</v>
      </c>
      <c r="C1033" s="224">
        <v>2913286</v>
      </c>
      <c r="D1033" s="96">
        <v>22000160</v>
      </c>
      <c r="E1033" s="96">
        <v>1600</v>
      </c>
      <c r="F1033" s="376"/>
      <c r="G1033" s="232">
        <f>IFERROR(IF(ISERROR(SEARCH("dfgg",$B1032)),IF(H1033="",G1032+ROUNDUP(VLOOKUP(D1033,Feuil2!$B$2:$C$205,2,FALSE)*6,0)/6/24,G1032+ROUNDUP(VLOOKUP(D1033,Feuil2!$B$2:$C$205,2,FALSE)*6,0)/6/24+$I$2),G1032+(11/12/24)),"")</f>
        <v>43593.354166666657</v>
      </c>
      <c r="H1033" s="377" t="s">
        <v>175</v>
      </c>
      <c r="I1033" s="28"/>
      <c r="J1033" s="326" t="s">
        <v>265</v>
      </c>
      <c r="K1033" s="2" t="s">
        <v>52</v>
      </c>
      <c r="L1033" s="375"/>
    </row>
    <row r="1034" spans="1:12" x14ac:dyDescent="0.2">
      <c r="A1034" s="15"/>
      <c r="B1034" s="234" t="s">
        <v>22</v>
      </c>
      <c r="C1034" s="224">
        <v>2913287</v>
      </c>
      <c r="D1034" s="96">
        <v>22000160</v>
      </c>
      <c r="E1034" s="96">
        <v>1600</v>
      </c>
      <c r="F1034" s="376"/>
      <c r="G1034" s="232">
        <f>IFERROR(IF(ISERROR(SEARCH("dfgg",$B1033)),IF(H1034="",G1033+ROUNDUP(VLOOKUP(D1034,Feuil2!$B$2:$C$205,2,FALSE)*6,0)/6/24,G1033+ROUNDUP(VLOOKUP(D1034,Feuil2!$B$2:$C$205,2,FALSE)*6,0)/6/24+$I$2),G1033+(11/12/24)),"")</f>
        <v>43593.458333333321</v>
      </c>
      <c r="H1034" s="377" t="s">
        <v>175</v>
      </c>
      <c r="I1034" s="28"/>
      <c r="J1034" s="326" t="s">
        <v>265</v>
      </c>
      <c r="K1034" s="2" t="s">
        <v>52</v>
      </c>
      <c r="L1034" s="375"/>
    </row>
    <row r="1035" spans="1:12" s="16" customFormat="1" x14ac:dyDescent="0.2">
      <c r="A1035" s="15"/>
      <c r="B1035" s="245"/>
      <c r="C1035" s="246"/>
      <c r="D1035" s="121" t="s">
        <v>141</v>
      </c>
      <c r="E1035" s="120"/>
      <c r="F1035" s="379"/>
      <c r="G1035" s="232">
        <f>IFERROR(IF(ISERROR(SEARCH("dfgg",$B1034)),IF(H1035="",G1034+ROUNDUP(VLOOKUP(D1035,Feuil2!$B$2:$C$205,2,FALSE)*6,0)/6/24,G1034+ROUNDUP(VLOOKUP(D1035,Feuil2!$B$2:$C$205,2,FALSE)*6,0)/6/24+$I$2),G1034+(11/12/24)),"")</f>
        <v>43593.472222222212</v>
      </c>
      <c r="H1035" s="377"/>
      <c r="I1035" s="28"/>
      <c r="J1035" s="326" t="s">
        <v>79</v>
      </c>
      <c r="L1035" s="375" t="s">
        <v>79</v>
      </c>
    </row>
    <row r="1036" spans="1:12" x14ac:dyDescent="0.2">
      <c r="A1036" s="15"/>
      <c r="B1036" s="234" t="s">
        <v>22</v>
      </c>
      <c r="C1036" s="224">
        <v>3016333</v>
      </c>
      <c r="D1036" s="96">
        <v>22000160</v>
      </c>
      <c r="E1036" s="96">
        <v>1600</v>
      </c>
      <c r="F1036" s="376"/>
      <c r="G1036" s="232">
        <f>IFERROR(IF(ISERROR(SEARCH("dfgg",$B1035)),IF(H1036="",G1035+ROUNDUP(VLOOKUP(D1036,Feuil2!$B$2:$C$205,2,FALSE)*6,0)/6/24,G1035+ROUNDUP(VLOOKUP(D1036,Feuil2!$B$2:$C$205,2,FALSE)*6,0)/6/24+$I$2),G1035+(11/12/24)),"")</f>
        <v>43593.576388888876</v>
      </c>
      <c r="H1036" s="377" t="s">
        <v>175</v>
      </c>
      <c r="I1036" s="28"/>
      <c r="J1036" s="326" t="s">
        <v>265</v>
      </c>
      <c r="K1036" s="2" t="s">
        <v>52</v>
      </c>
      <c r="L1036" s="375"/>
    </row>
    <row r="1037" spans="1:12" x14ac:dyDescent="0.2">
      <c r="A1037" s="15"/>
      <c r="B1037" s="234" t="s">
        <v>22</v>
      </c>
      <c r="C1037" s="224">
        <v>3016334</v>
      </c>
      <c r="D1037" s="96">
        <v>22000160</v>
      </c>
      <c r="E1037" s="96">
        <v>1600</v>
      </c>
      <c r="F1037" s="376"/>
      <c r="G1037" s="232">
        <f>IFERROR(IF(ISERROR(SEARCH("dfgg",$B1036)),IF(H1037="",G1036+ROUNDUP(VLOOKUP(D1037,Feuil2!$B$2:$C$205,2,FALSE)*6,0)/6/24,G1036+ROUNDUP(VLOOKUP(D1037,Feuil2!$B$2:$C$205,2,FALSE)*6,0)/6/24+$I$2),G1036+(11/12/24)),"")</f>
        <v>43593.68055555554</v>
      </c>
      <c r="H1037" s="377" t="s">
        <v>175</v>
      </c>
      <c r="I1037" s="28"/>
      <c r="J1037" s="326" t="s">
        <v>265</v>
      </c>
      <c r="K1037" s="2" t="s">
        <v>52</v>
      </c>
      <c r="L1037" s="375"/>
    </row>
    <row r="1038" spans="1:12" s="16" customFormat="1" x14ac:dyDescent="0.2">
      <c r="A1038" s="15"/>
      <c r="B1038" s="245"/>
      <c r="C1038" s="246"/>
      <c r="D1038" s="121" t="s">
        <v>141</v>
      </c>
      <c r="E1038" s="120"/>
      <c r="F1038" s="379"/>
      <c r="G1038" s="232">
        <f>IFERROR(IF(ISERROR(SEARCH("dfgg",$B1037)),IF(H1038="",G1037+ROUNDUP(VLOOKUP(D1038,Feuil2!$B$2:$C$205,2,FALSE)*6,0)/6/24,G1037+ROUNDUP(VLOOKUP(D1038,Feuil2!$B$2:$C$205,2,FALSE)*6,0)/6/24+$I$2),G1037+(11/12/24)),"")</f>
        <v>43593.694444444431</v>
      </c>
      <c r="H1038" s="377"/>
      <c r="I1038" s="28"/>
      <c r="J1038" s="326" t="s">
        <v>79</v>
      </c>
      <c r="L1038" s="375" t="s">
        <v>79</v>
      </c>
    </row>
    <row r="1039" spans="1:12" x14ac:dyDescent="0.2">
      <c r="A1039" s="15"/>
      <c r="B1039" s="234" t="s">
        <v>22</v>
      </c>
      <c r="C1039" s="224">
        <v>3016335</v>
      </c>
      <c r="D1039" s="96">
        <v>22000160</v>
      </c>
      <c r="E1039" s="96">
        <v>1600</v>
      </c>
      <c r="F1039" s="376"/>
      <c r="G1039" s="232">
        <f>IFERROR(IF(ISERROR(SEARCH("dfgg",$B1038)),IF(H1039="",G1038+ROUNDUP(VLOOKUP(D1039,Feuil2!$B$2:$C$205,2,FALSE)*6,0)/6/24,G1038+ROUNDUP(VLOOKUP(D1039,Feuil2!$B$2:$C$205,2,FALSE)*6,0)/6/24+$I$2),G1038+(11/12/24)),"")</f>
        <v>43593.798611111095</v>
      </c>
      <c r="H1039" s="377" t="s">
        <v>175</v>
      </c>
      <c r="I1039" s="28"/>
      <c r="J1039" s="326" t="s">
        <v>265</v>
      </c>
      <c r="K1039" s="2" t="s">
        <v>52</v>
      </c>
      <c r="L1039" s="375"/>
    </row>
    <row r="1040" spans="1:12" x14ac:dyDescent="0.2">
      <c r="A1040" s="15"/>
      <c r="B1040" s="234" t="s">
        <v>22</v>
      </c>
      <c r="C1040" s="224">
        <v>3016336</v>
      </c>
      <c r="D1040" s="96">
        <v>22000160</v>
      </c>
      <c r="E1040" s="96">
        <v>1600</v>
      </c>
      <c r="F1040" s="376"/>
      <c r="G1040" s="232">
        <f>IFERROR(IF(ISERROR(SEARCH("dfgg",$B1039)),IF(H1040="",G1039+ROUNDUP(VLOOKUP(D1040,Feuil2!$B$2:$C$205,2,FALSE)*6,0)/6/24,G1039+ROUNDUP(VLOOKUP(D1040,Feuil2!$B$2:$C$205,2,FALSE)*6,0)/6/24+$I$2),G1039+(11/12/24)),"")</f>
        <v>43593.902777777759</v>
      </c>
      <c r="H1040" s="377" t="s">
        <v>175</v>
      </c>
      <c r="I1040" s="28"/>
      <c r="J1040" s="326" t="s">
        <v>265</v>
      </c>
      <c r="K1040" s="2" t="s">
        <v>52</v>
      </c>
      <c r="L1040" s="375"/>
    </row>
    <row r="1041" spans="1:12" s="16" customFormat="1" x14ac:dyDescent="0.2">
      <c r="A1041" s="15"/>
      <c r="B1041" s="245"/>
      <c r="C1041" s="246"/>
      <c r="D1041" s="121" t="s">
        <v>141</v>
      </c>
      <c r="E1041" s="120"/>
      <c r="F1041" s="379"/>
      <c r="G1041" s="232">
        <f>IFERROR(IF(ISERROR(SEARCH("dfgg",$B1040)),IF(H1041="",G1040+ROUNDUP(VLOOKUP(D1041,Feuil2!$B$2:$C$205,2,FALSE)*6,0)/6/24,G1040+ROUNDUP(VLOOKUP(D1041,Feuil2!$B$2:$C$205,2,FALSE)*6,0)/6/24+$I$2),G1040+(11/12/24)),"")</f>
        <v>43593.91666666665</v>
      </c>
      <c r="H1041" s="377"/>
      <c r="I1041" s="28"/>
      <c r="J1041" s="326" t="s">
        <v>79</v>
      </c>
      <c r="L1041" s="375" t="s">
        <v>79</v>
      </c>
    </row>
    <row r="1042" spans="1:12" x14ac:dyDescent="0.2">
      <c r="A1042" s="15"/>
      <c r="B1042" s="234" t="s">
        <v>42</v>
      </c>
      <c r="C1042" s="224">
        <v>3031437</v>
      </c>
      <c r="D1042" s="96">
        <v>22000547</v>
      </c>
      <c r="E1042" s="96">
        <v>1600</v>
      </c>
      <c r="F1042" s="376"/>
      <c r="G1042" s="232">
        <f>IFERROR(IF(ISERROR(SEARCH("dfgg",$B1041)),IF(H1042="",G1041+ROUNDUP(VLOOKUP(D1042,Feuil2!$B$2:$C$205,2,FALSE)*6,0)/6/24,G1041+ROUNDUP(VLOOKUP(D1042,Feuil2!$B$2:$C$205,2,FALSE)*6,0)/6/24+$I$2),G1041+(11/12/24)),"")</f>
        <v>43594.020833333314</v>
      </c>
      <c r="H1042" s="377"/>
      <c r="I1042" s="28"/>
      <c r="J1042" s="326" t="s">
        <v>266</v>
      </c>
      <c r="K1042" s="2" t="s">
        <v>51</v>
      </c>
      <c r="L1042" s="375"/>
    </row>
    <row r="1043" spans="1:12" s="16" customFormat="1" x14ac:dyDescent="0.2">
      <c r="A1043" s="15"/>
      <c r="B1043" s="238"/>
      <c r="C1043" s="239"/>
      <c r="D1043" s="125" t="s">
        <v>7</v>
      </c>
      <c r="E1043" s="124"/>
      <c r="F1043" s="378"/>
      <c r="G1043" s="232">
        <f>IFERROR(IF(ISERROR(SEARCH("dfgg",$B1042)),IF(H1043="",G1042+ROUNDUP(VLOOKUP(D1043,Feuil2!$B$2:$C$205,2,FALSE)*6,0)/6/24,G1042+ROUNDUP(VLOOKUP(D1043,Feuil2!$B$2:$C$205,2,FALSE)*6,0)/6/24+$I$2),G1042+(11/12/24)),"")</f>
        <v>43594.076388888869</v>
      </c>
      <c r="H1043" s="71"/>
      <c r="I1043" s="28"/>
      <c r="J1043" s="326"/>
      <c r="L1043" s="375"/>
    </row>
    <row r="1044" spans="1:12" x14ac:dyDescent="0.2">
      <c r="A1044" s="15"/>
      <c r="B1044" s="234" t="s">
        <v>45</v>
      </c>
      <c r="C1044" s="224">
        <v>2975588</v>
      </c>
      <c r="D1044" s="96">
        <v>22000576</v>
      </c>
      <c r="E1044" s="96">
        <v>1600</v>
      </c>
      <c r="F1044" s="376"/>
      <c r="G1044" s="232">
        <f>IFERROR(IF(ISERROR(SEARCH("dfgg",$B1043)),IF(H1044="",G1043+ROUNDUP(VLOOKUP(D1044,Feuil2!$B$2:$C$205,2,FALSE)*6,0)/6/24,G1043+ROUNDUP(VLOOKUP(D1044,Feuil2!$B$2:$C$205,2,FALSE)*6,0)/6/24+$I$2),G1043+(11/12/24)),"")</f>
        <v>43594.180555555533</v>
      </c>
      <c r="H1044" s="377"/>
      <c r="I1044" s="28"/>
      <c r="J1044" s="326" t="s">
        <v>264</v>
      </c>
      <c r="K1044" s="2" t="s">
        <v>51</v>
      </c>
      <c r="L1044" s="375"/>
    </row>
    <row r="1045" spans="1:12" x14ac:dyDescent="0.2">
      <c r="A1045" s="15"/>
      <c r="B1045" s="234" t="s">
        <v>45</v>
      </c>
      <c r="C1045" s="224">
        <v>3031445</v>
      </c>
      <c r="D1045" s="96">
        <v>22000576</v>
      </c>
      <c r="E1045" s="96">
        <v>1600</v>
      </c>
      <c r="F1045" s="376"/>
      <c r="G1045" s="232">
        <f>IFERROR(IF(ISERROR(SEARCH("dfgg",$B1044)),IF(H1045="",G1044+ROUNDUP(VLOOKUP(D1045,Feuil2!$B$2:$C$205,2,FALSE)*6,0)/6/24,G1044+ROUNDUP(VLOOKUP(D1045,Feuil2!$B$2:$C$205,2,FALSE)*6,0)/6/24+$I$2),G1044+(11/12/24)),"")</f>
        <v>43594.284722222197</v>
      </c>
      <c r="H1045" s="377"/>
      <c r="I1045" s="28"/>
      <c r="J1045" s="326" t="s">
        <v>264</v>
      </c>
      <c r="K1045" s="2" t="s">
        <v>51</v>
      </c>
      <c r="L1045" s="375"/>
    </row>
    <row r="1046" spans="1:12" x14ac:dyDescent="0.2">
      <c r="A1046" s="15"/>
      <c r="B1046" s="234" t="s">
        <v>45</v>
      </c>
      <c r="C1046" s="224">
        <v>3031446</v>
      </c>
      <c r="D1046" s="96">
        <v>22000576</v>
      </c>
      <c r="E1046" s="96">
        <v>1600</v>
      </c>
      <c r="F1046" s="376"/>
      <c r="G1046" s="232">
        <f>IFERROR(IF(ISERROR(SEARCH("dfgg",$B1045)),IF(H1046="",G1045+ROUNDUP(VLOOKUP(D1046,Feuil2!$B$2:$C$205,2,FALSE)*6,0)/6/24,G1045+ROUNDUP(VLOOKUP(D1046,Feuil2!$B$2:$C$205,2,FALSE)*6,0)/6/24+$I$2),G1045+(11/12/24)),"")</f>
        <v>43594.388888888861</v>
      </c>
      <c r="H1046" s="377"/>
      <c r="I1046" s="28"/>
      <c r="J1046" s="326" t="s">
        <v>264</v>
      </c>
      <c r="K1046" s="2" t="s">
        <v>51</v>
      </c>
      <c r="L1046" s="375"/>
    </row>
    <row r="1047" spans="1:12" s="16" customFormat="1" x14ac:dyDescent="0.2">
      <c r="A1047" s="15"/>
      <c r="B1047" s="238"/>
      <c r="C1047" s="239"/>
      <c r="D1047" s="125" t="s">
        <v>7</v>
      </c>
      <c r="E1047" s="124"/>
      <c r="F1047" s="378"/>
      <c r="G1047" s="232">
        <f>IFERROR(IF(ISERROR(SEARCH("dfgg",$B1046)),IF(H1047="",G1046+ROUNDUP(VLOOKUP(D1047,Feuil2!$B$2:$C$205,2,FALSE)*6,0)/6/24,G1046+ROUNDUP(VLOOKUP(D1047,Feuil2!$B$2:$C$205,2,FALSE)*6,0)/6/24+$I$2),G1046+(11/12/24)),"")</f>
        <v>43594.444444444416</v>
      </c>
      <c r="H1047" s="71"/>
      <c r="I1047" s="28"/>
      <c r="J1047" s="326"/>
      <c r="L1047" s="375"/>
    </row>
    <row r="1048" spans="1:12" ht="28.5" x14ac:dyDescent="0.2">
      <c r="A1048" s="15"/>
      <c r="B1048" s="234" t="s">
        <v>19</v>
      </c>
      <c r="C1048" s="224">
        <v>3030718</v>
      </c>
      <c r="D1048" s="96">
        <v>22000076</v>
      </c>
      <c r="E1048" s="96" t="s">
        <v>275</v>
      </c>
      <c r="F1048" s="376"/>
      <c r="G1048" s="232">
        <f>IFERROR(IF(ISERROR(SEARCH("dfgg",$B1047)),IF(H1048="",G1047+ROUNDUP(VLOOKUP(D1048,Feuil2!$B$2:$C$205,2,FALSE)*6,0)/6/24,G1047+ROUNDUP(VLOOKUP(D1048,Feuil2!$B$2:$C$205,2,FALSE)*6,0)/6/24+$I$2),G1047+(11/12/24)),"")</f>
        <v>43594.624999999971</v>
      </c>
      <c r="H1048" s="377"/>
      <c r="I1048" s="28"/>
      <c r="J1048" s="326" t="s">
        <v>265</v>
      </c>
      <c r="K1048" s="2" t="s">
        <v>51</v>
      </c>
      <c r="L1048" s="375"/>
    </row>
    <row r="1049" spans="1:12" x14ac:dyDescent="0.2">
      <c r="A1049" s="15"/>
      <c r="B1049" s="234" t="s">
        <v>261</v>
      </c>
      <c r="C1049" s="224">
        <v>3069437</v>
      </c>
      <c r="D1049" s="96">
        <v>22000394</v>
      </c>
      <c r="E1049" s="96">
        <v>600</v>
      </c>
      <c r="F1049" s="376"/>
      <c r="G1049" s="232"/>
      <c r="H1049" s="377" t="s">
        <v>175</v>
      </c>
      <c r="I1049" s="28"/>
      <c r="J1049" s="326" t="s">
        <v>262</v>
      </c>
      <c r="K1049" s="2" t="s">
        <v>52</v>
      </c>
      <c r="L1049" s="375"/>
    </row>
    <row r="1050" spans="1:12" s="16" customFormat="1" x14ac:dyDescent="0.2">
      <c r="A1050" s="15"/>
      <c r="B1050" s="238"/>
      <c r="C1050" s="239"/>
      <c r="D1050" s="125" t="s">
        <v>7</v>
      </c>
      <c r="E1050" s="124"/>
      <c r="F1050" s="378"/>
      <c r="G1050" s="232">
        <v>43594.854166666664</v>
      </c>
      <c r="H1050" s="71"/>
      <c r="I1050" s="28"/>
      <c r="J1050" s="326"/>
      <c r="L1050" s="375"/>
    </row>
    <row r="1051" spans="1:12" x14ac:dyDescent="0.2">
      <c r="A1051" s="15"/>
      <c r="B1051" s="234" t="s">
        <v>46</v>
      </c>
      <c r="C1051" s="224">
        <v>2975583</v>
      </c>
      <c r="D1051" s="96">
        <v>22000548</v>
      </c>
      <c r="E1051" s="96">
        <v>1600</v>
      </c>
      <c r="F1051" s="376"/>
      <c r="G1051" s="232">
        <f>IFERROR(IF(ISERROR(SEARCH("dfgg",$B1050)),IF(H1051="",G1050+ROUNDUP(VLOOKUP(D1051,Feuil2!$B$2:$C$205,2,FALSE)*6,0)/6/24,G1050+ROUNDUP(VLOOKUP(D1051,Feuil2!$B$2:$C$205,2,FALSE)*6,0)/6/24+$I$2),G1050+(11/12/24)),"")</f>
        <v>43594.958333333328</v>
      </c>
      <c r="H1051" s="377"/>
      <c r="I1051" s="28"/>
      <c r="J1051" s="326" t="s">
        <v>266</v>
      </c>
      <c r="K1051" s="2" t="s">
        <v>51</v>
      </c>
      <c r="L1051" s="375"/>
    </row>
    <row r="1052" spans="1:12" x14ac:dyDescent="0.2">
      <c r="A1052" s="15"/>
      <c r="B1052" s="234" t="s">
        <v>46</v>
      </c>
      <c r="C1052" s="224">
        <v>2975584</v>
      </c>
      <c r="D1052" s="96">
        <v>22000548</v>
      </c>
      <c r="E1052" s="96">
        <v>1600</v>
      </c>
      <c r="F1052" s="376"/>
      <c r="G1052" s="232">
        <f>IFERROR(IF(ISERROR(SEARCH("dfgg",$B1051)),IF(H1052="",G1051+ROUNDUP(VLOOKUP(D1052,Feuil2!$B$2:$C$205,2,FALSE)*6,0)/6/24,G1051+ROUNDUP(VLOOKUP(D1052,Feuil2!$B$2:$C$205,2,FALSE)*6,0)/6/24+$I$2),G1051+(11/12/24)),"")</f>
        <v>43595.062499999993</v>
      </c>
      <c r="H1052" s="377"/>
      <c r="I1052" s="28"/>
      <c r="J1052" s="326" t="s">
        <v>266</v>
      </c>
      <c r="K1052" s="2" t="s">
        <v>51</v>
      </c>
      <c r="L1052" s="375"/>
    </row>
    <row r="1053" spans="1:12" x14ac:dyDescent="0.2">
      <c r="A1053" s="15"/>
      <c r="B1053" s="234" t="s">
        <v>46</v>
      </c>
      <c r="C1053" s="224">
        <v>2975585</v>
      </c>
      <c r="D1053" s="96">
        <v>22000548</v>
      </c>
      <c r="E1053" s="96">
        <v>1600</v>
      </c>
      <c r="F1053" s="376"/>
      <c r="G1053" s="232">
        <f>IFERROR(IF(ISERROR(SEARCH("dfgg",$B1052)),IF(H1053="",G1052+ROUNDUP(VLOOKUP(D1053,Feuil2!$B$2:$C$205,2,FALSE)*6,0)/6/24,G1052+ROUNDUP(VLOOKUP(D1053,Feuil2!$B$2:$C$205,2,FALSE)*6,0)/6/24+$I$2),G1052+(11/12/24)),"")</f>
        <v>43595.166666666657</v>
      </c>
      <c r="H1053" s="377"/>
      <c r="I1053" s="28"/>
      <c r="J1053" s="326" t="s">
        <v>266</v>
      </c>
      <c r="K1053" s="2" t="s">
        <v>51</v>
      </c>
      <c r="L1053" s="375"/>
    </row>
    <row r="1054" spans="1:12" s="16" customFormat="1" x14ac:dyDescent="0.2">
      <c r="A1054" s="15"/>
      <c r="B1054" s="238"/>
      <c r="C1054" s="239"/>
      <c r="D1054" s="125" t="s">
        <v>7</v>
      </c>
      <c r="E1054" s="124"/>
      <c r="F1054" s="378"/>
      <c r="G1054" s="232">
        <f>IFERROR(IF(ISERROR(SEARCH("dfgg",$B1053)),IF(H1054="",G1053+ROUNDUP(VLOOKUP(D1054,Feuil2!$B$2:$C$205,2,FALSE)*6,0)/6/24,G1053+ROUNDUP(VLOOKUP(D1054,Feuil2!$B$2:$C$205,2,FALSE)*6,0)/6/24+$I$2),G1053+(11/12/24)),"")</f>
        <v>43595.222222222212</v>
      </c>
      <c r="H1054" s="71"/>
      <c r="I1054" s="28"/>
      <c r="J1054" s="326"/>
      <c r="L1054" s="375"/>
    </row>
    <row r="1055" spans="1:12" s="16" customFormat="1" x14ac:dyDescent="0.2">
      <c r="A1055" s="15"/>
      <c r="B1055" s="381" t="s">
        <v>17</v>
      </c>
      <c r="C1055" s="224">
        <v>3031302</v>
      </c>
      <c r="D1055" s="96">
        <v>22000474</v>
      </c>
      <c r="E1055" s="96">
        <v>1600</v>
      </c>
      <c r="F1055" s="383"/>
      <c r="G1055" s="232">
        <f>IFERROR(IF(ISERROR(SEARCH("dfgg",$B1054)),IF(H1055="",G1054+ROUNDUP(VLOOKUP(D1055,Feuil2!$B$2:$C$205,2,FALSE)*6,0)/6/24,G1054+ROUNDUP(VLOOKUP(D1055,Feuil2!$B$2:$C$205,2,FALSE)*6,0)/6/24+$I$2),G1054+(11/12/24)),"")</f>
        <v>43595.333333333321</v>
      </c>
      <c r="H1055" s="386"/>
      <c r="I1055" s="28"/>
      <c r="J1055" s="326"/>
      <c r="L1055" s="375"/>
    </row>
    <row r="1056" spans="1:12" x14ac:dyDescent="0.2">
      <c r="A1056" s="15"/>
      <c r="B1056" s="234" t="s">
        <v>104</v>
      </c>
      <c r="C1056" s="224">
        <v>2998509</v>
      </c>
      <c r="D1056" s="96">
        <v>22000080</v>
      </c>
      <c r="E1056" s="96">
        <v>1600</v>
      </c>
      <c r="F1056" s="376"/>
      <c r="G1056" s="232">
        <f>IFERROR(IF(ISERROR(SEARCH("dfgg",$B1054)),IF(H1056="",G1054+ROUNDUP(VLOOKUP(D1056,Feuil2!$B$2:$C$205,2,FALSE)*6,0)/6/24,G1054+ROUNDUP(VLOOKUP(D1056,Feuil2!$B$2:$C$205,2,FALSE)*6,0)/6/24+$I$2),G1054+(11/12/24)),"")</f>
        <v>43595.326388888876</v>
      </c>
      <c r="H1056" s="377"/>
      <c r="I1056" s="28"/>
      <c r="J1056" s="326" t="s">
        <v>267</v>
      </c>
      <c r="K1056" s="2" t="s">
        <v>51</v>
      </c>
      <c r="L1056" s="375"/>
    </row>
    <row r="1057" spans="1:12" x14ac:dyDescent="0.2">
      <c r="A1057" s="15"/>
      <c r="B1057" s="234" t="s">
        <v>104</v>
      </c>
      <c r="C1057" s="224">
        <v>2998510</v>
      </c>
      <c r="D1057" s="96">
        <v>22000080</v>
      </c>
      <c r="E1057" s="96">
        <v>1600</v>
      </c>
      <c r="F1057" s="376"/>
      <c r="G1057" s="232">
        <f>IFERROR(IF(ISERROR(SEARCH("dfgg",$B1056)),IF(H1057="",G1056+ROUNDUP(VLOOKUP(D1057,Feuil2!$B$2:$C$205,2,FALSE)*6,0)/6/24,G1056+ROUNDUP(VLOOKUP(D1057,Feuil2!$B$2:$C$205,2,FALSE)*6,0)/6/24+$I$2),G1056+(11/12/24)),"")</f>
        <v>43595.43055555554</v>
      </c>
      <c r="H1057" s="377"/>
      <c r="I1057" s="28"/>
      <c r="J1057" s="326" t="s">
        <v>267</v>
      </c>
      <c r="K1057" s="2" t="s">
        <v>51</v>
      </c>
      <c r="L1057" s="375"/>
    </row>
    <row r="1058" spans="1:12" x14ac:dyDescent="0.2">
      <c r="A1058" s="15"/>
      <c r="B1058" s="234" t="s">
        <v>104</v>
      </c>
      <c r="C1058" s="224">
        <v>2998511</v>
      </c>
      <c r="D1058" s="96">
        <v>22000080</v>
      </c>
      <c r="E1058" s="96">
        <v>1600</v>
      </c>
      <c r="F1058" s="376"/>
      <c r="G1058" s="232">
        <f>IFERROR(IF(ISERROR(SEARCH("dfgg",$B1057)),IF(H1058="",G1057+ROUNDUP(VLOOKUP(D1058,Feuil2!$B$2:$C$205,2,FALSE)*6,0)/6/24,G1057+ROUNDUP(VLOOKUP(D1058,Feuil2!$B$2:$C$205,2,FALSE)*6,0)/6/24+$I$2),G1057+(11/12/24)),"")</f>
        <v>43595.534722222204</v>
      </c>
      <c r="H1058" s="377"/>
      <c r="I1058" s="28"/>
      <c r="J1058" s="326" t="s">
        <v>267</v>
      </c>
      <c r="K1058" s="2" t="s">
        <v>51</v>
      </c>
      <c r="L1058" s="375"/>
    </row>
    <row r="1059" spans="1:12" x14ac:dyDescent="0.2">
      <c r="A1059" s="15"/>
      <c r="B1059" s="234" t="s">
        <v>104</v>
      </c>
      <c r="C1059" s="224">
        <v>2998512</v>
      </c>
      <c r="D1059" s="96">
        <v>22000080</v>
      </c>
      <c r="E1059" s="96">
        <v>1600</v>
      </c>
      <c r="F1059" s="376"/>
      <c r="G1059" s="232">
        <f>IFERROR(IF(ISERROR(SEARCH("dfgg",$B1058)),IF(H1059="",G1058+ROUNDUP(VLOOKUP(D1059,Feuil2!$B$2:$C$205,2,FALSE)*6,0)/6/24,G1058+ROUNDUP(VLOOKUP(D1059,Feuil2!$B$2:$C$205,2,FALSE)*6,0)/6/24+$I$2),G1058+(11/12/24)),"")</f>
        <v>43595.638888888869</v>
      </c>
      <c r="H1059" s="377"/>
      <c r="I1059" s="28"/>
      <c r="J1059" s="326" t="s">
        <v>267</v>
      </c>
      <c r="K1059" s="2" t="s">
        <v>51</v>
      </c>
      <c r="L1059" s="375"/>
    </row>
    <row r="1060" spans="1:12" x14ac:dyDescent="0.2">
      <c r="A1060" s="15"/>
      <c r="B1060" s="234" t="s">
        <v>104</v>
      </c>
      <c r="C1060" s="224">
        <v>2998513</v>
      </c>
      <c r="D1060" s="96">
        <v>22000080</v>
      </c>
      <c r="E1060" s="96">
        <v>1600</v>
      </c>
      <c r="F1060" s="376"/>
      <c r="G1060" s="232">
        <f>IFERROR(IF(ISERROR(SEARCH("dfgg",$B1059)),IF(H1060="",G1059+ROUNDUP(VLOOKUP(D1060,Feuil2!$B$2:$C$205,2,FALSE)*6,0)/6/24,G1059+ROUNDUP(VLOOKUP(D1060,Feuil2!$B$2:$C$205,2,FALSE)*6,0)/6/24+$I$2),G1059+(11/12/24)),"")</f>
        <v>43595.743055555533</v>
      </c>
      <c r="H1060" s="377"/>
      <c r="I1060" s="28"/>
      <c r="J1060" s="326" t="s">
        <v>267</v>
      </c>
      <c r="K1060" s="2" t="s">
        <v>51</v>
      </c>
      <c r="L1060" s="375"/>
    </row>
    <row r="1061" spans="1:12" s="16" customFormat="1" x14ac:dyDescent="0.2">
      <c r="A1061" s="15"/>
      <c r="B1061" s="238"/>
      <c r="C1061" s="239"/>
      <c r="D1061" s="125" t="s">
        <v>7</v>
      </c>
      <c r="E1061" s="124"/>
      <c r="F1061" s="378"/>
      <c r="G1061" s="232">
        <f>IFERROR(IF(ISERROR(SEARCH("dfgg",$B1060)),IF(H1061="",G1060+ROUNDUP(VLOOKUP(D1061,Feuil2!$B$2:$C$205,2,FALSE)*6,0)/6/24,G1060+ROUNDUP(VLOOKUP(D1061,Feuil2!$B$2:$C$205,2,FALSE)*6,0)/6/24+$I$2),G1060+(11/12/24)),"")</f>
        <v>43595.798611111088</v>
      </c>
      <c r="H1061" s="71"/>
      <c r="I1061" s="28"/>
      <c r="J1061" s="326"/>
      <c r="L1061" s="375"/>
    </row>
    <row r="1062" spans="1:12" x14ac:dyDescent="0.2">
      <c r="A1062" s="15"/>
      <c r="B1062" s="234" t="s">
        <v>40</v>
      </c>
      <c r="C1062" s="224">
        <v>3016294</v>
      </c>
      <c r="D1062" s="96">
        <v>22000142</v>
      </c>
      <c r="E1062" s="96">
        <v>1600</v>
      </c>
      <c r="F1062" s="376"/>
      <c r="G1062" s="232">
        <f>IFERROR(IF(ISERROR(SEARCH("dfgg",$B1061)),IF(H1062="",G1061+ROUNDUP(VLOOKUP(D1062,Feuil2!$B$2:$C$205,2,FALSE)*6,0)/6/24,G1061+ROUNDUP(VLOOKUP(D1062,Feuil2!$B$2:$C$205,2,FALSE)*6,0)/6/24+$I$2),G1061+(11/12/24)),"")</f>
        <v>43595.916666666642</v>
      </c>
      <c r="H1062" s="377" t="s">
        <v>175</v>
      </c>
      <c r="I1062" s="28"/>
      <c r="J1062" s="326" t="s">
        <v>265</v>
      </c>
      <c r="K1062" s="2" t="s">
        <v>52</v>
      </c>
      <c r="L1062" s="375"/>
    </row>
    <row r="1063" spans="1:12" x14ac:dyDescent="0.2">
      <c r="A1063" s="15"/>
      <c r="B1063" s="234" t="s">
        <v>40</v>
      </c>
      <c r="C1063" s="224">
        <v>3031041</v>
      </c>
      <c r="D1063" s="96">
        <v>22000142</v>
      </c>
      <c r="E1063" s="96">
        <v>1600</v>
      </c>
      <c r="F1063" s="376"/>
      <c r="G1063" s="232">
        <f>IFERROR(IF(ISERROR(SEARCH("dfgg",$B1062)),IF(H1063="",G1062+ROUNDUP(VLOOKUP(D1063,Feuil2!$B$2:$C$205,2,FALSE)*6,0)/6/24,G1062+ROUNDUP(VLOOKUP(D1063,Feuil2!$B$2:$C$205,2,FALSE)*6,0)/6/24+$I$2),G1062+(11/12/24)),"")</f>
        <v>43596.034722222197</v>
      </c>
      <c r="H1063" s="377" t="s">
        <v>175</v>
      </c>
      <c r="I1063" s="28"/>
      <c r="J1063" s="326" t="s">
        <v>265</v>
      </c>
      <c r="K1063" s="2" t="s">
        <v>52</v>
      </c>
      <c r="L1063" s="375"/>
    </row>
    <row r="1064" spans="1:12" s="16" customFormat="1" x14ac:dyDescent="0.2">
      <c r="A1064" s="15"/>
      <c r="B1064" s="245"/>
      <c r="C1064" s="246"/>
      <c r="D1064" s="121" t="s">
        <v>141</v>
      </c>
      <c r="E1064" s="120"/>
      <c r="F1064" s="379"/>
      <c r="G1064" s="232">
        <f>IFERROR(IF(ISERROR(SEARCH("dfgg",$B1063)),IF(H1064="",G1063+ROUNDUP(VLOOKUP(D1064,Feuil2!$B$2:$C$205,2,FALSE)*6,0)/6/24,G1063+ROUNDUP(VLOOKUP(D1064,Feuil2!$B$2:$C$205,2,FALSE)*6,0)/6/24+$I$2),G1063+(11/12/24)),"")</f>
        <v>43596.048611111088</v>
      </c>
      <c r="H1064" s="377"/>
      <c r="I1064" s="28"/>
      <c r="J1064" s="326" t="s">
        <v>79</v>
      </c>
      <c r="L1064" s="375" t="s">
        <v>79</v>
      </c>
    </row>
    <row r="1065" spans="1:12" x14ac:dyDescent="0.2">
      <c r="A1065" s="15"/>
      <c r="B1065" s="234" t="s">
        <v>40</v>
      </c>
      <c r="C1065" s="224">
        <v>3031045</v>
      </c>
      <c r="D1065" s="96">
        <v>22000142</v>
      </c>
      <c r="E1065" s="96">
        <v>1600</v>
      </c>
      <c r="F1065" s="376"/>
      <c r="G1065" s="232">
        <f>IFERROR(IF(ISERROR(SEARCH("dfgg",$B1064)),IF(H1065="",G1064+ROUNDUP(VLOOKUP(D1065,Feuil2!$B$2:$C$205,2,FALSE)*6,0)/6/24,G1064+ROUNDUP(VLOOKUP(D1065,Feuil2!$B$2:$C$205,2,FALSE)*6,0)/6/24+$I$2),G1064+(11/12/24)),"")</f>
        <v>43596.166666666642</v>
      </c>
      <c r="H1065" s="377" t="s">
        <v>175</v>
      </c>
      <c r="I1065" s="28"/>
      <c r="J1065" s="326" t="s">
        <v>265</v>
      </c>
      <c r="K1065" s="2" t="s">
        <v>52</v>
      </c>
      <c r="L1065" s="375"/>
    </row>
    <row r="1066" spans="1:12" x14ac:dyDescent="0.2">
      <c r="A1066" s="15"/>
      <c r="B1066" s="234" t="s">
        <v>40</v>
      </c>
      <c r="C1066" s="224">
        <v>3031046</v>
      </c>
      <c r="D1066" s="96">
        <v>22000142</v>
      </c>
      <c r="E1066" s="96">
        <v>1600</v>
      </c>
      <c r="F1066" s="376"/>
      <c r="G1066" s="232">
        <f>IFERROR(IF(ISERROR(SEARCH("dfgg",$B1065)),IF(H1066="",G1065+ROUNDUP(VLOOKUP(D1066,Feuil2!$B$2:$C$205,2,FALSE)*6,0)/6/24,G1065+ROUNDUP(VLOOKUP(D1066,Feuil2!$B$2:$C$205,2,FALSE)*6,0)/6/24+$I$2),G1065+(11/12/24)),"")</f>
        <v>43596.284722222197</v>
      </c>
      <c r="H1066" s="377" t="s">
        <v>175</v>
      </c>
      <c r="I1066" s="28"/>
      <c r="J1066" s="326" t="s">
        <v>265</v>
      </c>
      <c r="K1066" s="2" t="s">
        <v>52</v>
      </c>
      <c r="L1066" s="375"/>
    </row>
    <row r="1067" spans="1:12" x14ac:dyDescent="0.2">
      <c r="A1067" s="15"/>
      <c r="B1067" s="234" t="s">
        <v>40</v>
      </c>
      <c r="C1067" s="224">
        <v>3031047</v>
      </c>
      <c r="D1067" s="96">
        <v>22000142</v>
      </c>
      <c r="E1067" s="96">
        <v>1600</v>
      </c>
      <c r="F1067" s="376"/>
      <c r="G1067" s="232">
        <f>IFERROR(IF(ISERROR(SEARCH("dfgg",$B1066)),IF(H1067="",G1066+ROUNDUP(VLOOKUP(D1067,Feuil2!$B$2:$C$205,2,FALSE)*6,0)/6/24,G1066+ROUNDUP(VLOOKUP(D1067,Feuil2!$B$2:$C$205,2,FALSE)*6,0)/6/24+$I$2),G1066+(11/12/24)),"")</f>
        <v>43596.402777777752</v>
      </c>
      <c r="H1067" s="377" t="s">
        <v>175</v>
      </c>
      <c r="I1067" s="28"/>
      <c r="J1067" s="326" t="s">
        <v>265</v>
      </c>
      <c r="K1067" s="2" t="s">
        <v>52</v>
      </c>
      <c r="L1067" s="375"/>
    </row>
    <row r="1068" spans="1:12" x14ac:dyDescent="0.2">
      <c r="A1068" s="127"/>
      <c r="B1068" s="331"/>
      <c r="C1068" s="332" t="s">
        <v>61</v>
      </c>
      <c r="D1068" s="333"/>
      <c r="E1068" s="333"/>
      <c r="F1068" s="380"/>
      <c r="G1068" s="80">
        <v>43596.541666666664</v>
      </c>
      <c r="H1068" s="19"/>
      <c r="I1068" s="26"/>
      <c r="K1068" s="375" t="str">
        <f>IF(ISNA(VLOOKUP(C1068,[1]Sheet1!$B:$AS,43,FALSE)),"",VLOOKUP(C1068,[1]Sheet1!$B:$AS,43,FALSE))</f>
        <v/>
      </c>
      <c r="L1068" s="2" t="str">
        <f>IF(ISNA(VLOOKUP(C1068,[1]Sheet1!$B:$AS,44,FALSE)),"",VLOOKUP(C1068,[1]Sheet1!$B:$AS,44,FALSE))</f>
        <v/>
      </c>
    </row>
    <row r="1069" spans="1:12" ht="31.5" x14ac:dyDescent="0.2">
      <c r="A1069" s="290"/>
      <c r="B1069" s="345" t="s">
        <v>251</v>
      </c>
      <c r="C1069" s="828">
        <v>20</v>
      </c>
      <c r="D1069" s="371"/>
      <c r="E1069" s="371"/>
      <c r="F1069" s="372"/>
      <c r="G1069" s="232" t="str">
        <f>IFERROR(IF(ISERROR(SEARCH("dfgg",#REF!)),IF(H1069="",#REF!+ROUNDUP(VLOOKUP(D1069,Feuil2!$B$2:$C$205,2,FALSE)*6,0)/6/24,#REF!+ROUNDUP(VLOOKUP(D1069,Feuil2!$B$2:$C$205,2,FALSE)*6,0)/6/24+$I$2),#REF!+(11/12/24)),"")</f>
        <v/>
      </c>
      <c r="H1069" s="373"/>
      <c r="I1069" s="133"/>
      <c r="J1069" s="409" t="s">
        <v>34</v>
      </c>
      <c r="K1069" s="374" t="s">
        <v>48</v>
      </c>
      <c r="L1069" s="374" t="s">
        <v>248</v>
      </c>
    </row>
    <row r="1070" spans="1:12" x14ac:dyDescent="0.2">
      <c r="A1070" s="79"/>
      <c r="B1070" s="293"/>
      <c r="C1070" s="294"/>
      <c r="D1070" s="295" t="s">
        <v>72</v>
      </c>
      <c r="E1070" s="296"/>
      <c r="F1070" s="297"/>
      <c r="G1070" s="80">
        <v>43597.875</v>
      </c>
      <c r="H1070" s="81" t="s">
        <v>71</v>
      </c>
      <c r="I1070" s="82">
        <f>IFERROR(E1070*VLOOKUP(D1070,#REF!,5,FALSE),0)</f>
        <v>0</v>
      </c>
    </row>
    <row r="1071" spans="1:12" x14ac:dyDescent="0.2">
      <c r="A1071" s="15"/>
      <c r="B1071" s="229"/>
      <c r="C1071" s="156"/>
      <c r="D1071" s="195" t="s">
        <v>25</v>
      </c>
      <c r="E1071" s="151"/>
      <c r="F1071" s="155"/>
      <c r="G1071" s="232">
        <v>43597.729166666664</v>
      </c>
      <c r="H1071" s="81" t="s">
        <v>71</v>
      </c>
      <c r="I1071" s="26">
        <f>IFERROR(E1071*VLOOKUP(D1071,#REF!,5,FALSE),0)</f>
        <v>0</v>
      </c>
    </row>
    <row r="1072" spans="1:12" x14ac:dyDescent="0.2">
      <c r="A1072" s="15"/>
      <c r="B1072" s="234" t="s">
        <v>201</v>
      </c>
      <c r="C1072" s="224">
        <v>3155141</v>
      </c>
      <c r="D1072" s="96">
        <v>22000102</v>
      </c>
      <c r="E1072" s="96">
        <v>1600</v>
      </c>
      <c r="F1072" s="376"/>
      <c r="G1072" s="232">
        <f>IFERROR(IF(ISERROR(SEARCH("dfgg",$B1071)),IF(H1072="",G1071+ROUNDUP(VLOOKUP(D1072,Feuil2!$B$2:$C$205,2,FALSE)*6,0)/6/24,G1071+ROUNDUP(VLOOKUP(D1072,Feuil2!$B$2:$C$205,2,FALSE)*6,0)/6/24+$I$2),G1071+(11/12/24)),"")</f>
        <v>43597.847222222219</v>
      </c>
      <c r="H1072" s="81" t="s">
        <v>71</v>
      </c>
      <c r="I1072" s="28"/>
    </row>
    <row r="1073" spans="1:12" x14ac:dyDescent="0.2">
      <c r="A1073" s="15"/>
      <c r="B1073" s="234" t="s">
        <v>77</v>
      </c>
      <c r="C1073" s="224">
        <v>3194075</v>
      </c>
      <c r="D1073" s="96">
        <v>22000443</v>
      </c>
      <c r="E1073" s="96">
        <v>1500</v>
      </c>
      <c r="F1073" s="376"/>
      <c r="G1073" s="232">
        <f>IFERROR(IF(ISERROR(SEARCH("dfgg",$B1072)),IF(H1073="",G1072+ROUNDUP(VLOOKUP(D1073,Feuil2!$B$2:$C$205,2,FALSE)*6,0)/6/24,G1072+ROUNDUP(VLOOKUP(D1073,Feuil2!$B$2:$C$205,2,FALSE)*6,0)/6/24+$I$2),G1072+(11/12/24)),"")</f>
        <v>43597.965277777774</v>
      </c>
      <c r="H1073" s="81" t="s">
        <v>71</v>
      </c>
      <c r="I1073" s="28"/>
    </row>
    <row r="1074" spans="1:12" x14ac:dyDescent="0.2">
      <c r="A1074" s="15"/>
      <c r="B1074" s="234" t="s">
        <v>77</v>
      </c>
      <c r="C1074" s="224">
        <v>3194076</v>
      </c>
      <c r="D1074" s="96">
        <v>22000443</v>
      </c>
      <c r="E1074" s="96">
        <v>1500</v>
      </c>
      <c r="F1074" s="376"/>
      <c r="G1074" s="232">
        <f>IFERROR(IF(ISERROR(SEARCH("dfgg",$B1073)),IF(H1074="",G1073+ROUNDUP(VLOOKUP(D1074,Feuil2!$B$2:$C$205,2,FALSE)*6,0)/6/24,G1073+ROUNDUP(VLOOKUP(D1074,Feuil2!$B$2:$C$205,2,FALSE)*6,0)/6/24+$I$2),G1073+(11/12/24)),"")</f>
        <v>43598.083333333328</v>
      </c>
      <c r="H1074" s="81" t="s">
        <v>71</v>
      </c>
      <c r="I1074" s="28"/>
    </row>
    <row r="1075" spans="1:12" s="16" customFormat="1" x14ac:dyDescent="0.2">
      <c r="A1075" s="15"/>
      <c r="B1075" s="245"/>
      <c r="C1075" s="246"/>
      <c r="D1075" s="121" t="s">
        <v>141</v>
      </c>
      <c r="E1075" s="120"/>
      <c r="F1075" s="379"/>
      <c r="G1075" s="232">
        <f>IFERROR(IF(ISERROR(SEARCH("dfgg",$B1074)),IF(H1075="",G1074+ROUNDUP(VLOOKUP(D1075,Feuil2!$B$2:$C$205,2,FALSE)*6,0)/6/24,G1074+ROUNDUP(VLOOKUP(D1075,Feuil2!$B$2:$C$205,2,FALSE)*6,0)/6/24+$I$2),G1074+(11/12/24)),"")</f>
        <v>43598.097222222219</v>
      </c>
      <c r="H1075" s="386"/>
      <c r="I1075" s="28"/>
      <c r="J1075" s="326" t="s">
        <v>79</v>
      </c>
      <c r="L1075" s="375" t="s">
        <v>79</v>
      </c>
    </row>
    <row r="1076" spans="1:12" s="16" customFormat="1" x14ac:dyDescent="0.2">
      <c r="A1076" s="15"/>
      <c r="B1076" s="234" t="s">
        <v>100</v>
      </c>
      <c r="C1076" s="224">
        <v>2998703</v>
      </c>
      <c r="D1076" s="96">
        <v>22000155</v>
      </c>
      <c r="E1076" s="96">
        <v>1600</v>
      </c>
      <c r="F1076" s="376"/>
      <c r="G1076" s="232">
        <f>IFERROR(IF(ISERROR(SEARCH("dfgg",$B1075)),IF(H1076="",G1075+ROUNDUP(VLOOKUP(D1076,Feuil2!$B$2:$C$205,2,FALSE)*6,0)/6/24,G1075+ROUNDUP(VLOOKUP(D1076,Feuil2!$B$2:$C$205,2,FALSE)*6,0)/6/24+$I$2),G1075+(11/12/24)),"")</f>
        <v>43598.215277777774</v>
      </c>
      <c r="H1076" s="19" t="s">
        <v>71</v>
      </c>
      <c r="I1076" s="28"/>
      <c r="J1076" s="326"/>
    </row>
    <row r="1077" spans="1:12" s="16" customFormat="1" x14ac:dyDescent="0.2">
      <c r="A1077" s="15"/>
      <c r="B1077" s="238"/>
      <c r="C1077" s="239"/>
      <c r="D1077" s="125" t="s">
        <v>7</v>
      </c>
      <c r="E1077" s="124"/>
      <c r="F1077" s="378"/>
      <c r="G1077" s="232">
        <f>IFERROR(IF(ISERROR(SEARCH("dfgg",$B1076)),IF(H1077="",G1076+ROUNDUP(VLOOKUP(D1077,Feuil2!$B$2:$C$205,2,FALSE)*6,0)/6/24,G1076+ROUNDUP(VLOOKUP(D1077,Feuil2!$B$2:$C$205,2,FALSE)*6,0)/6/24+$I$2),G1076+(11/12/24)),"")</f>
        <v>43598.270833333328</v>
      </c>
      <c r="H1077" s="71"/>
      <c r="I1077" s="28"/>
      <c r="J1077" s="326"/>
      <c r="L1077" s="375"/>
    </row>
    <row r="1078" spans="1:12" s="16" customFormat="1" x14ac:dyDescent="0.2">
      <c r="A1078" s="15"/>
      <c r="B1078" s="234" t="s">
        <v>41</v>
      </c>
      <c r="C1078" s="224">
        <v>2715738</v>
      </c>
      <c r="D1078" s="96">
        <v>22000537</v>
      </c>
      <c r="E1078" s="96">
        <v>1600</v>
      </c>
      <c r="F1078" s="376"/>
      <c r="G1078" s="232">
        <f>IFERROR(IF(ISERROR(SEARCH("dfgg",$B1077)),IF(H1078="",G1077+ROUNDUP(VLOOKUP(D1078,Feuil2!$B$2:$C$205,2,FALSE)*6,0)/6/24,G1077+ROUNDUP(VLOOKUP(D1078,Feuil2!$B$2:$C$205,2,FALSE)*6,0)/6/24+$I$2),G1077+(11/12/24)),"")</f>
        <v>43598.409722222219</v>
      </c>
      <c r="H1078" s="19" t="s">
        <v>71</v>
      </c>
      <c r="I1078" s="28"/>
      <c r="J1078" s="326"/>
    </row>
    <row r="1079" spans="1:12" s="16" customFormat="1" x14ac:dyDescent="0.2">
      <c r="A1079" s="15"/>
      <c r="B1079" s="234" t="s">
        <v>41</v>
      </c>
      <c r="C1079" s="224">
        <v>2715739</v>
      </c>
      <c r="D1079" s="96">
        <v>22000537</v>
      </c>
      <c r="E1079" s="96">
        <v>1600</v>
      </c>
      <c r="F1079" s="376"/>
      <c r="G1079" s="232">
        <f>IFERROR(IF(ISERROR(SEARCH("dfgg",$B1078)),IF(H1079="",G1078+ROUNDUP(VLOOKUP(D1079,Feuil2!$B$2:$C$205,2,FALSE)*6,0)/6/24,G1078+ROUNDUP(VLOOKUP(D1079,Feuil2!$B$2:$C$205,2,FALSE)*6,0)/6/24+$I$2),G1078+(11/12/24)),"")</f>
        <v>43598.548611111109</v>
      </c>
      <c r="H1079" s="19" t="s">
        <v>71</v>
      </c>
      <c r="I1079" s="28"/>
      <c r="J1079" s="326"/>
    </row>
    <row r="1080" spans="1:12" s="16" customFormat="1" x14ac:dyDescent="0.2">
      <c r="A1080" s="15"/>
      <c r="B1080" s="245"/>
      <c r="C1080" s="246"/>
      <c r="D1080" s="121" t="s">
        <v>141</v>
      </c>
      <c r="E1080" s="120"/>
      <c r="F1080" s="379"/>
      <c r="G1080" s="232">
        <f>IFERROR(IF(ISERROR(SEARCH("dfgg",$B1079)),IF(H1080="",G1079+ROUNDUP(VLOOKUP(D1080,Feuil2!$B$2:$C$205,2,FALSE)*6,0)/6/24,G1079+ROUNDUP(VLOOKUP(D1080,Feuil2!$B$2:$C$205,2,FALSE)*6,0)/6/24+$I$2),G1079+(11/12/24)),"")</f>
        <v>43598.5625</v>
      </c>
      <c r="H1080" s="387"/>
      <c r="I1080" s="28"/>
      <c r="J1080" s="326" t="s">
        <v>79</v>
      </c>
      <c r="L1080" s="388" t="s">
        <v>79</v>
      </c>
    </row>
    <row r="1081" spans="1:12" s="16" customFormat="1" x14ac:dyDescent="0.2">
      <c r="A1081" s="15"/>
      <c r="B1081" s="234" t="s">
        <v>41</v>
      </c>
      <c r="C1081" s="224">
        <v>3016419</v>
      </c>
      <c r="D1081" s="96">
        <v>22000537</v>
      </c>
      <c r="E1081" s="96">
        <v>1600</v>
      </c>
      <c r="F1081" s="376"/>
      <c r="G1081" s="232">
        <f>IFERROR(IF(ISERROR(SEARCH("dfgg",$B1080)),IF(H1081="",G1080+ROUNDUP(VLOOKUP(D1081,Feuil2!$B$2:$C$205,2,FALSE)*6,0)/6/24,G1080+ROUNDUP(VLOOKUP(D1081,Feuil2!$B$2:$C$205,2,FALSE)*6,0)/6/24+$I$2),G1080+(11/12/24)),"")</f>
        <v>43598.701388888891</v>
      </c>
      <c r="H1081" s="386" t="s">
        <v>71</v>
      </c>
      <c r="I1081" s="28"/>
      <c r="J1081" s="326"/>
    </row>
    <row r="1082" spans="1:12" s="16" customFormat="1" x14ac:dyDescent="0.2">
      <c r="A1082" s="15"/>
      <c r="B1082" s="234" t="s">
        <v>41</v>
      </c>
      <c r="C1082" s="224">
        <v>3016420</v>
      </c>
      <c r="D1082" s="96">
        <v>22000537</v>
      </c>
      <c r="E1082" s="96">
        <v>1600</v>
      </c>
      <c r="F1082" s="376"/>
      <c r="G1082" s="232">
        <f>IFERROR(IF(ISERROR(SEARCH("dfgg",$B1081)),IF(H1082="",G1081+ROUNDUP(VLOOKUP(D1082,Feuil2!$B$2:$C$205,2,FALSE)*6,0)/6/24,G1081+ROUNDUP(VLOOKUP(D1082,Feuil2!$B$2:$C$205,2,FALSE)*6,0)/6/24+$I$2),G1081+(11/12/24)),"")</f>
        <v>43598.840277777781</v>
      </c>
      <c r="H1082" s="387" t="s">
        <v>71</v>
      </c>
      <c r="I1082" s="28"/>
      <c r="J1082" s="326"/>
    </row>
    <row r="1083" spans="1:12" s="16" customFormat="1" x14ac:dyDescent="0.2">
      <c r="A1083" s="15"/>
      <c r="B1083" s="234" t="s">
        <v>41</v>
      </c>
      <c r="C1083" s="224">
        <v>3053771</v>
      </c>
      <c r="D1083" s="96">
        <v>22000537</v>
      </c>
      <c r="E1083" s="96">
        <v>1600</v>
      </c>
      <c r="F1083" s="376"/>
      <c r="G1083" s="232">
        <f>IFERROR(IF(ISERROR(SEARCH("dfgg",$B1082)),IF(H1083="",G1082+ROUNDUP(VLOOKUP(D1083,Feuil2!$B$2:$C$205,2,FALSE)*6,0)/6/24,G1082+ROUNDUP(VLOOKUP(D1083,Feuil2!$B$2:$C$205,2,FALSE)*6,0)/6/24+$I$2),G1082+(11/12/24)),"")</f>
        <v>43598.979166666672</v>
      </c>
      <c r="H1083" s="386" t="s">
        <v>71</v>
      </c>
      <c r="I1083" s="28"/>
      <c r="J1083" s="326"/>
    </row>
    <row r="1084" spans="1:12" s="16" customFormat="1" x14ac:dyDescent="0.2">
      <c r="A1084" s="15"/>
      <c r="B1084" s="234" t="s">
        <v>41</v>
      </c>
      <c r="C1084" s="224">
        <v>3053772</v>
      </c>
      <c r="D1084" s="96">
        <v>22000537</v>
      </c>
      <c r="E1084" s="96">
        <v>1600</v>
      </c>
      <c r="F1084" s="376"/>
      <c r="G1084" s="232">
        <f>IFERROR(IF(ISERROR(SEARCH("dfgg",$B1083)),IF(H1084="",G1083+ROUNDUP(VLOOKUP(D1084,Feuil2!$B$2:$C$205,2,FALSE)*6,0)/6/24,G1083+ROUNDUP(VLOOKUP(D1084,Feuil2!$B$2:$C$205,2,FALSE)*6,0)/6/24+$I$2),G1083+(11/12/24)),"")</f>
        <v>43599.118055555562</v>
      </c>
      <c r="H1084" s="387" t="s">
        <v>71</v>
      </c>
      <c r="I1084" s="28"/>
      <c r="J1084" s="326"/>
    </row>
    <row r="1085" spans="1:12" s="16" customFormat="1" x14ac:dyDescent="0.2">
      <c r="A1085" s="15"/>
      <c r="B1085" s="234" t="s">
        <v>41</v>
      </c>
      <c r="C1085" s="224">
        <v>3053773</v>
      </c>
      <c r="D1085" s="96">
        <v>22000537</v>
      </c>
      <c r="E1085" s="96">
        <v>1600</v>
      </c>
      <c r="F1085" s="376"/>
      <c r="G1085" s="232">
        <f>IFERROR(IF(ISERROR(SEARCH("dfgg",$B1084)),IF(H1085="",G1084+ROUNDUP(VLOOKUP(D1085,Feuil2!$B$2:$C$205,2,FALSE)*6,0)/6/24,G1084+ROUNDUP(VLOOKUP(D1085,Feuil2!$B$2:$C$205,2,FALSE)*6,0)/6/24+$I$2),G1084+(11/12/24)),"")</f>
        <v>43599.256944444453</v>
      </c>
      <c r="H1085" s="387" t="s">
        <v>71</v>
      </c>
      <c r="I1085" s="28"/>
      <c r="J1085" s="326"/>
    </row>
    <row r="1086" spans="1:12" s="16" customFormat="1" x14ac:dyDescent="0.2">
      <c r="A1086" s="15"/>
      <c r="B1086" s="245"/>
      <c r="C1086" s="246"/>
      <c r="D1086" s="121" t="s">
        <v>141</v>
      </c>
      <c r="E1086" s="120"/>
      <c r="F1086" s="379"/>
      <c r="G1086" s="232">
        <f>IFERROR(IF(ISERROR(SEARCH("dfgg",$B1085)),IF(H1086="",G1085+ROUNDUP(VLOOKUP(D1086,Feuil2!$B$2:$C$205,2,FALSE)*6,0)/6/24,G1085+ROUNDUP(VLOOKUP(D1086,Feuil2!$B$2:$C$205,2,FALSE)*6,0)/6/24+$I$2),G1085+(11/12/24)),"")</f>
        <v>43599.270833333343</v>
      </c>
      <c r="H1086" s="386"/>
      <c r="I1086" s="28"/>
      <c r="J1086" s="326" t="s">
        <v>79</v>
      </c>
      <c r="L1086" s="388" t="s">
        <v>79</v>
      </c>
    </row>
    <row r="1087" spans="1:12" s="16" customFormat="1" x14ac:dyDescent="0.2">
      <c r="A1087" s="15"/>
      <c r="B1087" s="234" t="s">
        <v>41</v>
      </c>
      <c r="C1087" s="224">
        <v>3053774</v>
      </c>
      <c r="D1087" s="96">
        <v>22000537</v>
      </c>
      <c r="E1087" s="96">
        <v>1600</v>
      </c>
      <c r="F1087" s="376"/>
      <c r="G1087" s="232">
        <f>IFERROR(IF(ISERROR(SEARCH("dfgg",$B1086)),IF(H1087="",G1086+ROUNDUP(VLOOKUP(D1087,Feuil2!$B$2:$C$205,2,FALSE)*6,0)/6/24,G1086+ROUNDUP(VLOOKUP(D1087,Feuil2!$B$2:$C$205,2,FALSE)*6,0)/6/24+$I$2),G1086+(11/12/24)),"")</f>
        <v>43599.409722222234</v>
      </c>
      <c r="H1087" s="386" t="s">
        <v>71</v>
      </c>
      <c r="I1087" s="28"/>
      <c r="J1087" s="326"/>
    </row>
    <row r="1088" spans="1:12" s="16" customFormat="1" x14ac:dyDescent="0.2">
      <c r="A1088" s="15"/>
      <c r="B1088" s="234" t="s">
        <v>41</v>
      </c>
      <c r="C1088" s="224">
        <v>3016420</v>
      </c>
      <c r="D1088" s="96">
        <v>22000537</v>
      </c>
      <c r="E1088" s="96">
        <v>1600</v>
      </c>
      <c r="F1088" s="376"/>
      <c r="G1088" s="232">
        <f>IFERROR(IF(ISERROR(SEARCH("dfgg",$B1087)),IF(H1088="",G1087+ROUNDUP(VLOOKUP(D1088,Feuil2!$B$2:$C$205,2,FALSE)*6,0)/6/24,G1087+ROUNDUP(VLOOKUP(D1088,Feuil2!$B$2:$C$205,2,FALSE)*6,0)/6/24+$I$2),G1087+(11/12/24)),"")</f>
        <v>43599.548611111124</v>
      </c>
      <c r="H1088" s="387" t="s">
        <v>280</v>
      </c>
      <c r="I1088" s="28"/>
      <c r="J1088" s="326"/>
    </row>
    <row r="1089" spans="1:12" s="16" customFormat="1" x14ac:dyDescent="0.2">
      <c r="A1089" s="15"/>
      <c r="B1089" s="238"/>
      <c r="C1089" s="239"/>
      <c r="D1089" s="125" t="s">
        <v>7</v>
      </c>
      <c r="E1089" s="124"/>
      <c r="F1089" s="378"/>
      <c r="G1089" s="232">
        <f>IFERROR(IF(ISERROR(SEARCH("dfgg",$B1088)),IF(H1089="",G1088+ROUNDUP(VLOOKUP(D1089,Feuil2!$B$2:$C$205,2,FALSE)*6,0)/6/24,G1088+ROUNDUP(VLOOKUP(D1089,Feuil2!$B$2:$C$205,2,FALSE)*6,0)/6/24+$I$2),G1088+(11/12/24)),"")+0.1</f>
        <v>43599.704166666677</v>
      </c>
      <c r="H1089" s="71"/>
      <c r="I1089" s="28"/>
      <c r="J1089" s="326"/>
      <c r="L1089" s="375"/>
    </row>
    <row r="1090" spans="1:12" s="16" customFormat="1" x14ac:dyDescent="0.2">
      <c r="A1090" s="15"/>
      <c r="B1090" s="234" t="s">
        <v>76</v>
      </c>
      <c r="C1090" s="224">
        <v>2956706</v>
      </c>
      <c r="D1090" s="96">
        <v>22000478</v>
      </c>
      <c r="E1090" s="96">
        <v>1000</v>
      </c>
      <c r="F1090" s="376"/>
      <c r="G1090" s="232">
        <v>43599.708333333336</v>
      </c>
      <c r="H1090" s="389" t="s">
        <v>277</v>
      </c>
      <c r="I1090" s="28"/>
      <c r="J1090" s="326"/>
      <c r="L1090" s="388"/>
    </row>
    <row r="1091" spans="1:12" s="16" customFormat="1" x14ac:dyDescent="0.2">
      <c r="A1091" s="15"/>
      <c r="B1091" s="234" t="s">
        <v>76</v>
      </c>
      <c r="C1091" s="224">
        <v>2956707</v>
      </c>
      <c r="D1091" s="96">
        <v>22000478</v>
      </c>
      <c r="E1091" s="96">
        <v>1000</v>
      </c>
      <c r="F1091" s="376"/>
      <c r="G1091" s="232">
        <f>IFERROR(IF(ISERROR(SEARCH("dfgg",$B1090)),IF(H1091="",G1090+ROUNDUP(VLOOKUP(D1091,Feuil2!$B$2:$C$205,2,FALSE)*6,0)/6/24,G1090+ROUNDUP(VLOOKUP(D1091,Feuil2!$B$2:$C$205,2,FALSE)*6,0)/6/24+$I$2),G1090+(11/12/24)),"")</f>
        <v>43599.791666666672</v>
      </c>
      <c r="H1091" s="390" t="s">
        <v>276</v>
      </c>
      <c r="I1091" s="28"/>
      <c r="J1091" s="326"/>
      <c r="L1091" s="388"/>
    </row>
    <row r="1092" spans="1:12" s="16" customFormat="1" x14ac:dyDescent="0.2">
      <c r="A1092" s="15"/>
      <c r="B1092" s="234" t="s">
        <v>76</v>
      </c>
      <c r="C1092" s="224">
        <v>2956708</v>
      </c>
      <c r="D1092" s="96">
        <v>22000478</v>
      </c>
      <c r="E1092" s="96">
        <v>1000</v>
      </c>
      <c r="F1092" s="376"/>
      <c r="G1092" s="232">
        <f>IFERROR(IF(ISERROR(SEARCH("dfgg",$B1091)),IF(H1092="",G1091+ROUNDUP(VLOOKUP(D1092,Feuil2!$B$2:$C$205,2,FALSE)*6,0)/6/24,G1091+ROUNDUP(VLOOKUP(D1092,Feuil2!$B$2:$C$205,2,FALSE)*6,0)/6/24+$I$2),G1091+(11/12/24)),"")</f>
        <v>43599.875000000007</v>
      </c>
      <c r="H1092" s="390" t="s">
        <v>276</v>
      </c>
      <c r="I1092" s="28"/>
      <c r="J1092" s="326"/>
      <c r="L1092" s="388"/>
    </row>
    <row r="1093" spans="1:12" s="16" customFormat="1" x14ac:dyDescent="0.2">
      <c r="A1093" s="15"/>
      <c r="B1093" s="234" t="s">
        <v>76</v>
      </c>
      <c r="C1093" s="224">
        <v>2956709</v>
      </c>
      <c r="D1093" s="96">
        <v>22000478</v>
      </c>
      <c r="E1093" s="96">
        <v>1000</v>
      </c>
      <c r="F1093" s="376"/>
      <c r="G1093" s="232">
        <f>IFERROR(IF(ISERROR(SEARCH("dfgg",$B1092)),IF(H1093="",G1092+ROUNDUP(VLOOKUP(D1093,Feuil2!$B$2:$C$205,2,FALSE)*6,0)/6/24,G1092+ROUNDUP(VLOOKUP(D1093,Feuil2!$B$2:$C$205,2,FALSE)*6,0)/6/24+$I$2),G1092+(11/12/24)),"")</f>
        <v>43599.958333333343</v>
      </c>
      <c r="H1093" s="390" t="s">
        <v>276</v>
      </c>
      <c r="I1093" s="28"/>
      <c r="J1093" s="326"/>
      <c r="L1093" s="388"/>
    </row>
    <row r="1094" spans="1:12" s="16" customFormat="1" x14ac:dyDescent="0.2">
      <c r="A1094" s="15"/>
      <c r="B1094" s="234" t="s">
        <v>76</v>
      </c>
      <c r="C1094" s="224">
        <v>3016387</v>
      </c>
      <c r="D1094" s="96">
        <v>22000478</v>
      </c>
      <c r="E1094" s="96">
        <v>1000</v>
      </c>
      <c r="F1094" s="376"/>
      <c r="G1094" s="232">
        <f>IFERROR(IF(ISERROR(SEARCH("dfgg",$B1093)),IF(H1094="",G1093+ROUNDUP(VLOOKUP(D1094,Feuil2!$B$2:$C$205,2,FALSE)*6,0)/6/24,G1093+ROUNDUP(VLOOKUP(D1094,Feuil2!$B$2:$C$205,2,FALSE)*6,0)/6/24+$I$2),G1093+(11/12/24)),"")</f>
        <v>43600.041666666679</v>
      </c>
      <c r="H1094" s="390" t="s">
        <v>276</v>
      </c>
      <c r="I1094" s="28"/>
      <c r="J1094" s="326"/>
      <c r="L1094" s="388"/>
    </row>
    <row r="1095" spans="1:12" s="16" customFormat="1" x14ac:dyDescent="0.2">
      <c r="A1095" s="15"/>
      <c r="B1095" s="234" t="s">
        <v>76</v>
      </c>
      <c r="C1095" s="224">
        <v>3016388</v>
      </c>
      <c r="D1095" s="96">
        <v>22000478</v>
      </c>
      <c r="E1095" s="96">
        <v>1000</v>
      </c>
      <c r="F1095" s="376"/>
      <c r="G1095" s="232">
        <f>IFERROR(IF(ISERROR(SEARCH("dfgg",$B1094)),IF(H1095="",G1094+ROUNDUP(VLOOKUP(D1095,Feuil2!$B$2:$C$205,2,FALSE)*6,0)/6/24,G1094+ROUNDUP(VLOOKUP(D1095,Feuil2!$B$2:$C$205,2,FALSE)*6,0)/6/24+$I$2),G1094+(11/12/24)),"")</f>
        <v>43600.125000000015</v>
      </c>
      <c r="H1095" s="390" t="s">
        <v>276</v>
      </c>
      <c r="I1095" s="28"/>
      <c r="J1095" s="326"/>
      <c r="L1095" s="388"/>
    </row>
    <row r="1096" spans="1:12" s="16" customFormat="1" x14ac:dyDescent="0.2">
      <c r="A1096" s="15"/>
      <c r="B1096" s="234" t="s">
        <v>76</v>
      </c>
      <c r="C1096" s="224">
        <v>3016389</v>
      </c>
      <c r="D1096" s="96">
        <v>22000478</v>
      </c>
      <c r="E1096" s="96">
        <v>1000</v>
      </c>
      <c r="F1096" s="376"/>
      <c r="G1096" s="232">
        <f>IFERROR(IF(ISERROR(SEARCH("dfgg",$B1095)),IF(H1096="",G1095+ROUNDUP(VLOOKUP(D1096,Feuil2!$B$2:$C$205,2,FALSE)*6,0)/6/24,G1095+ROUNDUP(VLOOKUP(D1096,Feuil2!$B$2:$C$205,2,FALSE)*6,0)/6/24+$I$2),G1095+(11/12/24)),"")</f>
        <v>43600.20833333335</v>
      </c>
      <c r="H1096" s="390" t="s">
        <v>276</v>
      </c>
      <c r="I1096" s="28"/>
      <c r="J1096" s="326"/>
      <c r="L1096" s="388"/>
    </row>
    <row r="1097" spans="1:12" s="16" customFormat="1" x14ac:dyDescent="0.2">
      <c r="A1097" s="15"/>
      <c r="B1097" s="234" t="s">
        <v>76</v>
      </c>
      <c r="C1097" s="224">
        <v>3016390</v>
      </c>
      <c r="D1097" s="96">
        <v>22000478</v>
      </c>
      <c r="E1097" s="96">
        <v>1000</v>
      </c>
      <c r="F1097" s="376"/>
      <c r="G1097" s="232">
        <f>IFERROR(IF(ISERROR(SEARCH("dfgg",$B1096)),IF(H1097="",G1096+ROUNDUP(VLOOKUP(D1097,Feuil2!$B$2:$C$205,2,FALSE)*6,0)/6/24,G1096+ROUNDUP(VLOOKUP(D1097,Feuil2!$B$2:$C$205,2,FALSE)*6,0)/6/24+$I$2),G1096+(11/12/24)),"")</f>
        <v>43600.291666666686</v>
      </c>
      <c r="H1097" s="390" t="s">
        <v>276</v>
      </c>
      <c r="I1097" s="28"/>
      <c r="J1097" s="326"/>
      <c r="L1097" s="388"/>
    </row>
    <row r="1098" spans="1:12" s="16" customFormat="1" x14ac:dyDescent="0.2">
      <c r="A1098" s="15"/>
      <c r="B1098" s="234" t="s">
        <v>76</v>
      </c>
      <c r="C1098" s="224">
        <v>3016391</v>
      </c>
      <c r="D1098" s="96">
        <v>22000478</v>
      </c>
      <c r="E1098" s="96">
        <v>1000</v>
      </c>
      <c r="F1098" s="376"/>
      <c r="G1098" s="232">
        <f>IFERROR(IF(ISERROR(SEARCH("dfgg",$B1097)),IF(H1098="",G1097+ROUNDUP(VLOOKUP(D1098,Feuil2!$B$2:$C$205,2,FALSE)*6,0)/6/24,G1097+ROUNDUP(VLOOKUP(D1098,Feuil2!$B$2:$C$205,2,FALSE)*6,0)/6/24+$I$2),G1097+(11/12/24)),"")</f>
        <v>43600.375000000022</v>
      </c>
      <c r="H1098" s="390" t="s">
        <v>276</v>
      </c>
      <c r="I1098" s="28"/>
      <c r="J1098" s="326"/>
      <c r="L1098" s="388"/>
    </row>
    <row r="1099" spans="1:12" s="16" customFormat="1" ht="30" customHeight="1" x14ac:dyDescent="0.2">
      <c r="A1099" s="15"/>
      <c r="B1099" s="234" t="s">
        <v>76</v>
      </c>
      <c r="C1099" s="224">
        <v>3016408</v>
      </c>
      <c r="D1099" s="96">
        <v>22000478</v>
      </c>
      <c r="E1099" s="96">
        <v>1000</v>
      </c>
      <c r="F1099" s="376"/>
      <c r="G1099" s="232">
        <f>IFERROR(IF(ISERROR(SEARCH("dfgg",$B1098)),IF(H1099="",G1098+ROUNDUP(VLOOKUP(D1099,Feuil2!$B$2:$C$205,2,FALSE)*6,0)/6/24,G1098+ROUNDUP(VLOOKUP(D1099,Feuil2!$B$2:$C$205,2,FALSE)*6,0)/6/24+$I$2),G1098+(11/12/24)),"")</f>
        <v>43600.458333333358</v>
      </c>
      <c r="H1099" s="19" t="s">
        <v>278</v>
      </c>
      <c r="I1099" s="28"/>
      <c r="J1099" s="326"/>
      <c r="L1099" s="388"/>
    </row>
    <row r="1100" spans="1:12" s="16" customFormat="1" ht="16.5" customHeight="1" x14ac:dyDescent="0.2">
      <c r="A1100" s="15"/>
      <c r="B1100" s="238"/>
      <c r="C1100" s="239"/>
      <c r="D1100" s="125" t="s">
        <v>7</v>
      </c>
      <c r="E1100" s="124"/>
      <c r="F1100" s="378"/>
      <c r="G1100" s="232">
        <f>IFERROR(IF(ISERROR(SEARCH("dfgg",$B1099)),IF(H1100="",G1099+ROUNDUP(VLOOKUP(D1100,Feuil2!$B$2:$C$205,2,FALSE)*6,0)/6/24,G1099+ROUNDUP(VLOOKUP(D1100,Feuil2!$B$2:$C$205,2,FALSE)*6,0)/6/24+$I$2),G1099+(11/12/24)),"")</f>
        <v>43600.513888888912</v>
      </c>
      <c r="H1100" s="19"/>
      <c r="I1100" s="28"/>
      <c r="J1100" s="326"/>
      <c r="L1100" s="388"/>
    </row>
    <row r="1101" spans="1:12" s="16" customFormat="1" x14ac:dyDescent="0.2">
      <c r="A1101" s="15"/>
      <c r="B1101" s="234" t="s">
        <v>42</v>
      </c>
      <c r="C1101" s="224">
        <v>2752085</v>
      </c>
      <c r="D1101" s="96">
        <v>22000547</v>
      </c>
      <c r="E1101" s="96">
        <v>1600</v>
      </c>
      <c r="F1101" s="376"/>
      <c r="G1101" s="232">
        <f>IFERROR(IF(ISERROR(SEARCH("dfgg",$B1100)),IF(H1101="",G1100+ROUNDUP(VLOOKUP(D1101,Feuil2!$B$2:$C$205,2,FALSE)*6,0)/6/24,G1100+ROUNDUP(VLOOKUP(D1101,Feuil2!$B$2:$C$205,2,FALSE)*6,0)/6/24+$I$2),G1100+(11/12/24)),"")</f>
        <v>43600.618055555577</v>
      </c>
      <c r="H1101" s="386"/>
      <c r="I1101" s="28"/>
      <c r="J1101" s="326"/>
    </row>
    <row r="1102" spans="1:12" s="16" customFormat="1" x14ac:dyDescent="0.2">
      <c r="A1102" s="15"/>
      <c r="B1102" s="234" t="s">
        <v>42</v>
      </c>
      <c r="C1102" s="224">
        <v>2998990</v>
      </c>
      <c r="D1102" s="96">
        <v>22000547</v>
      </c>
      <c r="E1102" s="96">
        <v>1600</v>
      </c>
      <c r="F1102" s="376"/>
      <c r="G1102" s="232">
        <f>IFERROR(IF(ISERROR(SEARCH("dfgg",$B1101)),IF(H1102="",G1101+ROUNDUP(VLOOKUP(D1102,Feuil2!$B$2:$C$205,2,FALSE)*6,0)/6/24,G1101+ROUNDUP(VLOOKUP(D1102,Feuil2!$B$2:$C$205,2,FALSE)*6,0)/6/24+$I$2),G1101+(11/12/24)),"")</f>
        <v>43600.722222222241</v>
      </c>
      <c r="H1102" s="234"/>
      <c r="I1102" s="28"/>
      <c r="J1102" s="326"/>
    </row>
    <row r="1103" spans="1:12" s="16" customFormat="1" x14ac:dyDescent="0.2">
      <c r="A1103" s="15"/>
      <c r="B1103" s="234" t="s">
        <v>42</v>
      </c>
      <c r="C1103" s="224">
        <v>3016422</v>
      </c>
      <c r="D1103" s="96">
        <v>22000547</v>
      </c>
      <c r="E1103" s="96">
        <v>1600</v>
      </c>
      <c r="F1103" s="376"/>
      <c r="G1103" s="232">
        <f>IFERROR(IF(ISERROR(SEARCH("dfgg",$B1102)),IF(H1103="",G1102+ROUNDUP(VLOOKUP(D1103,Feuil2!$B$2:$C$205,2,FALSE)*6,0)/6/24,G1102+ROUNDUP(VLOOKUP(D1103,Feuil2!$B$2:$C$205,2,FALSE)*6,0)/6/24+$I$2),G1102+(11/12/24)),"")</f>
        <v>43600.826388888905</v>
      </c>
      <c r="H1103" s="386"/>
      <c r="I1103" s="28"/>
      <c r="J1103" s="326"/>
    </row>
    <row r="1104" spans="1:12" s="16" customFormat="1" x14ac:dyDescent="0.2">
      <c r="A1104" s="15"/>
      <c r="B1104" s="245"/>
      <c r="C1104" s="246"/>
      <c r="D1104" s="121" t="s">
        <v>141</v>
      </c>
      <c r="E1104" s="120"/>
      <c r="F1104" s="379"/>
      <c r="G1104" s="232">
        <f>IFERROR(IF(ISERROR(SEARCH("dfgg",$B1103)),IF(H1104="",G1103+ROUNDUP(VLOOKUP(D1104,Feuil2!$B$2:$C$205,2,FALSE)*6,0)/6/24,G1103+ROUNDUP(VLOOKUP(D1104,Feuil2!$B$2:$C$205,2,FALSE)*6,0)/6/24+$I$2),G1103+(11/12/24)),"")</f>
        <v>43600.840277777796</v>
      </c>
      <c r="H1104" s="386"/>
      <c r="I1104" s="28"/>
      <c r="J1104" s="326" t="s">
        <v>79</v>
      </c>
      <c r="L1104" s="388" t="s">
        <v>79</v>
      </c>
    </row>
    <row r="1105" spans="1:12" s="16" customFormat="1" x14ac:dyDescent="0.2">
      <c r="A1105" s="15"/>
      <c r="B1105" s="234" t="s">
        <v>42</v>
      </c>
      <c r="C1105" s="224">
        <v>3016423</v>
      </c>
      <c r="D1105" s="96">
        <v>22000547</v>
      </c>
      <c r="E1105" s="96">
        <v>1600</v>
      </c>
      <c r="F1105" s="376"/>
      <c r="G1105" s="232">
        <f>IFERROR(IF(ISERROR(SEARCH("dfgg",$B1104)),IF(H1105="",G1104+ROUNDUP(VLOOKUP(D1105,Feuil2!$B$2:$C$205,2,FALSE)*6,0)/6/24,G1104+ROUNDUP(VLOOKUP(D1105,Feuil2!$B$2:$C$205,2,FALSE)*6,0)/6/24+$I$2),G1104+(11/12/24)),"")</f>
        <v>43600.94444444446</v>
      </c>
      <c r="H1105" s="386"/>
      <c r="I1105" s="28"/>
      <c r="J1105" s="326"/>
    </row>
    <row r="1106" spans="1:12" s="16" customFormat="1" x14ac:dyDescent="0.2">
      <c r="A1106" s="15"/>
      <c r="B1106" s="234" t="s">
        <v>42</v>
      </c>
      <c r="C1106" s="224">
        <v>3031434</v>
      </c>
      <c r="D1106" s="96">
        <v>22000547</v>
      </c>
      <c r="E1106" s="96">
        <v>1600</v>
      </c>
      <c r="F1106" s="376"/>
      <c r="G1106" s="232">
        <f>IFERROR(IF(ISERROR(SEARCH("dfgg",$B1105)),IF(H1106="",G1105+ROUNDUP(VLOOKUP(D1106,Feuil2!$B$2:$C$205,2,FALSE)*6,0)/6/24,G1105+ROUNDUP(VLOOKUP(D1106,Feuil2!$B$2:$C$205,2,FALSE)*6,0)/6/24+$I$2),G1105+(11/12/24)),"")</f>
        <v>43601.048611111124</v>
      </c>
      <c r="H1106" s="386"/>
      <c r="I1106" s="28"/>
      <c r="J1106" s="326"/>
    </row>
    <row r="1107" spans="1:12" s="16" customFormat="1" x14ac:dyDescent="0.2">
      <c r="A1107" s="15"/>
      <c r="B1107" s="234" t="s">
        <v>42</v>
      </c>
      <c r="C1107" s="224">
        <v>3031435</v>
      </c>
      <c r="D1107" s="96">
        <v>22000547</v>
      </c>
      <c r="E1107" s="96">
        <v>1600</v>
      </c>
      <c r="F1107" s="376"/>
      <c r="G1107" s="232">
        <f>IFERROR(IF(ISERROR(SEARCH("dfgg",$B1106)),IF(H1107="",G1106+ROUNDUP(VLOOKUP(D1107,Feuil2!$B$2:$C$205,2,FALSE)*6,0)/6/24,G1106+ROUNDUP(VLOOKUP(D1107,Feuil2!$B$2:$C$205,2,FALSE)*6,0)/6/24+$I$2),G1106+(11/12/24)),"")</f>
        <v>43601.152777777788</v>
      </c>
      <c r="H1107" s="386"/>
      <c r="I1107" s="28"/>
      <c r="J1107" s="326"/>
    </row>
    <row r="1108" spans="1:12" s="16" customFormat="1" x14ac:dyDescent="0.2">
      <c r="A1108" s="15"/>
      <c r="B1108" s="234" t="s">
        <v>42</v>
      </c>
      <c r="C1108" s="224">
        <v>3031436</v>
      </c>
      <c r="D1108" s="96">
        <v>22000547</v>
      </c>
      <c r="E1108" s="96">
        <v>1600</v>
      </c>
      <c r="F1108" s="376"/>
      <c r="G1108" s="232">
        <f>IFERROR(IF(ISERROR(SEARCH("dfgg",$B1107)),IF(H1108="",G1107+ROUNDUP(VLOOKUP(D1108,Feuil2!$B$2:$C$205,2,FALSE)*6,0)/6/24,G1107+ROUNDUP(VLOOKUP(D1108,Feuil2!$B$2:$C$205,2,FALSE)*6,0)/6/24+$I$2),G1107+(11/12/24)),"")</f>
        <v>43601.256944444453</v>
      </c>
      <c r="H1108" s="386" t="s">
        <v>71</v>
      </c>
      <c r="I1108" s="28"/>
      <c r="J1108" s="326"/>
    </row>
    <row r="1109" spans="1:12" s="16" customFormat="1" x14ac:dyDescent="0.2">
      <c r="A1109" s="15"/>
      <c r="B1109" s="245"/>
      <c r="C1109" s="246"/>
      <c r="D1109" s="121" t="s">
        <v>141</v>
      </c>
      <c r="E1109" s="120"/>
      <c r="F1109" s="379"/>
      <c r="G1109" s="232">
        <f>IFERROR(IF(ISERROR(SEARCH("dfgg",$B1108)),IF(H1109="",G1108+ROUNDUP(VLOOKUP(D1109,Feuil2!$B$2:$C$205,2,FALSE)*6,0)/6/24,G1108+ROUNDUP(VLOOKUP(D1109,Feuil2!$B$2:$C$205,2,FALSE)*6,0)/6/24+$I$2),G1108+(11/12/24)),"")</f>
        <v>43601.270833333343</v>
      </c>
      <c r="H1109" s="386"/>
      <c r="I1109" s="28"/>
      <c r="J1109" s="326" t="s">
        <v>79</v>
      </c>
      <c r="L1109" s="388" t="s">
        <v>79</v>
      </c>
    </row>
    <row r="1110" spans="1:12" s="16" customFormat="1" x14ac:dyDescent="0.2">
      <c r="A1110" s="15"/>
      <c r="B1110" s="234" t="s">
        <v>42</v>
      </c>
      <c r="C1110" s="224">
        <v>2792725</v>
      </c>
      <c r="D1110" s="96">
        <v>22000547</v>
      </c>
      <c r="E1110" s="96">
        <v>1600</v>
      </c>
      <c r="F1110" s="376"/>
      <c r="G1110" s="232">
        <f>IFERROR(IF(ISERROR(SEARCH("dfgg",$B1109)),IF(H1110="",G1109+ROUNDUP(VLOOKUP(D1110,Feuil2!$B$2:$C$205,2,FALSE)*6,0)/6/24,G1109+ROUNDUP(VLOOKUP(D1110,Feuil2!$B$2:$C$205,2,FALSE)*6,0)/6/24+$I$2),G1109+(11/12/24)),"")</f>
        <v>43601.375000000007</v>
      </c>
      <c r="H1110" s="386"/>
      <c r="I1110" s="28"/>
      <c r="J1110" s="326"/>
    </row>
    <row r="1111" spans="1:12" s="16" customFormat="1" x14ac:dyDescent="0.2">
      <c r="A1111" s="15"/>
      <c r="B1111" s="234" t="s">
        <v>42</v>
      </c>
      <c r="C1111" s="224">
        <v>2998991</v>
      </c>
      <c r="D1111" s="96">
        <v>22000547</v>
      </c>
      <c r="E1111" s="96">
        <v>1600</v>
      </c>
      <c r="F1111" s="376"/>
      <c r="G1111" s="232">
        <f>IFERROR(IF(ISERROR(SEARCH("dfgg",$B1110)),IF(H1111="",G1110+ROUNDUP(VLOOKUP(D1111,Feuil2!$B$2:$C$205,2,FALSE)*6,0)/6/24,G1110+ROUNDUP(VLOOKUP(D1111,Feuil2!$B$2:$C$205,2,FALSE)*6,0)/6/24+$I$2),G1110+(11/12/24)),"")+0.3</f>
        <v>43601.779166666674</v>
      </c>
      <c r="H1111" s="386"/>
      <c r="I1111" s="28"/>
      <c r="J1111" s="326"/>
    </row>
    <row r="1112" spans="1:12" s="16" customFormat="1" x14ac:dyDescent="0.2">
      <c r="A1112" s="15"/>
      <c r="B1112" s="234" t="s">
        <v>42</v>
      </c>
      <c r="C1112" s="224">
        <v>2998992</v>
      </c>
      <c r="D1112" s="96">
        <v>22000547</v>
      </c>
      <c r="E1112" s="96">
        <v>1600</v>
      </c>
      <c r="F1112" s="376"/>
      <c r="G1112" s="232">
        <f>IFERROR(IF(ISERROR(SEARCH("dfgg",$B1111)),IF(H1112="",G1111+ROUNDUP(VLOOKUP(D1112,Feuil2!$B$2:$C$205,2,FALSE)*6,0)/6/24,G1111+ROUNDUP(VLOOKUP(D1112,Feuil2!$B$2:$C$205,2,FALSE)*6,0)/6/24+$I$2),G1111+(11/12/24)),"")</f>
        <v>43601.883333333339</v>
      </c>
      <c r="H1112" s="386"/>
      <c r="I1112" s="28"/>
      <c r="J1112" s="326"/>
    </row>
    <row r="1113" spans="1:12" s="16" customFormat="1" x14ac:dyDescent="0.2">
      <c r="A1113" s="15"/>
      <c r="B1113" s="245"/>
      <c r="C1113" s="246"/>
      <c r="D1113" s="121" t="s">
        <v>141</v>
      </c>
      <c r="E1113" s="120"/>
      <c r="F1113" s="379"/>
      <c r="G1113" s="232">
        <v>43602.1875</v>
      </c>
      <c r="H1113" s="386"/>
      <c r="I1113" s="28"/>
      <c r="J1113" s="326" t="s">
        <v>79</v>
      </c>
      <c r="L1113" s="375" t="s">
        <v>79</v>
      </c>
    </row>
    <row r="1114" spans="1:12" s="16" customFormat="1" x14ac:dyDescent="0.2">
      <c r="A1114" s="15"/>
      <c r="B1114" s="234" t="s">
        <v>170</v>
      </c>
      <c r="C1114" s="224">
        <v>2956606</v>
      </c>
      <c r="D1114" s="96">
        <v>22000472</v>
      </c>
      <c r="E1114" s="96">
        <v>1600</v>
      </c>
      <c r="F1114" s="376"/>
      <c r="G1114" s="232">
        <f>IFERROR(IF(ISERROR(SEARCH("dfgg",$B1113)),IF(H1114="",G1113+ROUNDUP(VLOOKUP(D1114,Feuil2!$B$2:$C$205,2,FALSE)*6,0)/6/24,G1113+ROUNDUP(VLOOKUP(D1114,Feuil2!$B$2:$C$205,2,FALSE)*6,0)/6/24+$I$2),G1113+(11/12/24)),"")</f>
        <v>43602.354166666664</v>
      </c>
      <c r="H1114" s="386" t="s">
        <v>175</v>
      </c>
      <c r="I1114" s="28"/>
      <c r="J1114" s="326"/>
    </row>
    <row r="1115" spans="1:12" s="16" customFormat="1" x14ac:dyDescent="0.2">
      <c r="A1115" s="15"/>
      <c r="B1115" s="234" t="s">
        <v>170</v>
      </c>
      <c r="C1115" s="224">
        <v>3092318</v>
      </c>
      <c r="D1115" s="96">
        <v>22000472</v>
      </c>
      <c r="E1115" s="96">
        <v>1600</v>
      </c>
      <c r="F1115" s="376"/>
      <c r="G1115" s="232">
        <f>IFERROR(IF(ISERROR(SEARCH("dfgg",$B1114)),IF(H1115="",G1114+ROUNDUP(VLOOKUP(D1115,Feuil2!$B$2:$C$205,2,FALSE)*6,0)/6/24,G1114+ROUNDUP(VLOOKUP(D1115,Feuil2!$B$2:$C$205,2,FALSE)*6,0)/6/24+$I$2),G1114+(11/12/24)),"")</f>
        <v>43602.520833333328</v>
      </c>
      <c r="H1115" s="387" t="s">
        <v>175</v>
      </c>
      <c r="I1115" s="28"/>
      <c r="J1115" s="326"/>
    </row>
    <row r="1116" spans="1:12" s="16" customFormat="1" x14ac:dyDescent="0.2">
      <c r="A1116" s="15"/>
      <c r="B1116" s="245"/>
      <c r="C1116" s="246"/>
      <c r="D1116" s="121" t="s">
        <v>141</v>
      </c>
      <c r="E1116" s="120"/>
      <c r="F1116" s="379"/>
      <c r="G1116" s="232">
        <f>IFERROR(IF(ISERROR(SEARCH("dfgg",$B1114)),IF(H1116="",G1114+ROUNDUP(VLOOKUP(D1116,Feuil2!$B$2:$C$205,2,FALSE)*6,0)/6/24,G1114+ROUNDUP(VLOOKUP(D1116,Feuil2!$B$2:$C$205,2,FALSE)*6,0)/6/24+$I$2),G1114+(11/12/24)),"")</f>
        <v>43602.368055555555</v>
      </c>
      <c r="H1116" s="387"/>
      <c r="I1116" s="28"/>
      <c r="J1116" s="326" t="s">
        <v>79</v>
      </c>
      <c r="L1116" s="388" t="s">
        <v>79</v>
      </c>
    </row>
    <row r="1117" spans="1:12" s="16" customFormat="1" x14ac:dyDescent="0.2">
      <c r="A1117" s="15"/>
      <c r="B1117" s="234" t="s">
        <v>74</v>
      </c>
      <c r="C1117" s="224">
        <v>3030704</v>
      </c>
      <c r="D1117" s="96">
        <v>22000048</v>
      </c>
      <c r="E1117" s="96">
        <v>1600</v>
      </c>
      <c r="F1117" s="376"/>
      <c r="G1117" s="232">
        <f>IFERROR(IF(ISERROR(SEARCH("dfgg",$B1114)),IF(H1117="",G1114+ROUNDUP(VLOOKUP(D1117,Feuil2!$B$2:$C$205,2,FALSE)*6,0)/6/24,G1114+ROUNDUP(VLOOKUP(D1117,Feuil2!$B$2:$C$205,2,FALSE)*6,0)/6/24+$I$2),G1114+(11/12/24)),"")</f>
        <v>43602.458333333328</v>
      </c>
      <c r="H1117" s="386" t="s">
        <v>279</v>
      </c>
      <c r="I1117" s="28"/>
      <c r="J1117" s="326"/>
    </row>
    <row r="1118" spans="1:12" s="16" customFormat="1" x14ac:dyDescent="0.2">
      <c r="A1118" s="15"/>
      <c r="B1118" s="234" t="s">
        <v>74</v>
      </c>
      <c r="C1118" s="224">
        <v>3030705</v>
      </c>
      <c r="D1118" s="96">
        <v>22000048</v>
      </c>
      <c r="E1118" s="96">
        <v>1600</v>
      </c>
      <c r="F1118" s="376"/>
      <c r="G1118" s="232">
        <f>IFERROR(IF(ISERROR(SEARCH("dfgg",$B1117)),IF(H1118="",G1117+ROUNDUP(VLOOKUP(D1118,Feuil2!$B$2:$C$205,2,FALSE)*6,0)/6/24,G1117+ROUNDUP(VLOOKUP(D1118,Feuil2!$B$2:$C$205,2,FALSE)*6,0)/6/24+$I$2),G1117+(11/12/24)),"")</f>
        <v>43602.562499999993</v>
      </c>
      <c r="H1118" s="387" t="s">
        <v>279</v>
      </c>
      <c r="I1118" s="28"/>
      <c r="J1118" s="326"/>
    </row>
    <row r="1119" spans="1:12" s="16" customFormat="1" x14ac:dyDescent="0.2">
      <c r="A1119" s="15"/>
      <c r="B1119" s="245"/>
      <c r="C1119" s="246" t="s">
        <v>163</v>
      </c>
      <c r="D1119" s="121" t="s">
        <v>141</v>
      </c>
      <c r="E1119" s="120"/>
      <c r="F1119" s="379"/>
      <c r="G1119" s="232">
        <f>IFERROR(IF(ISERROR(SEARCH("dfgg",$B1118)),IF(H1119="",G1118+ROUNDUP(VLOOKUP(D1119,Feuil2!$B$2:$C$205,2,FALSE)*6,0)/6/24,G1118+ROUNDUP(VLOOKUP(D1119,Feuil2!$B$2:$C$205,2,FALSE)*6,0)/6/24+$I$2),G1118+(11/12/24)),"")</f>
        <v>43602.576388888883</v>
      </c>
      <c r="H1119" s="387"/>
      <c r="I1119" s="28"/>
      <c r="J1119" s="326" t="s">
        <v>79</v>
      </c>
      <c r="L1119" s="388" t="s">
        <v>79</v>
      </c>
    </row>
    <row r="1120" spans="1:12" s="16" customFormat="1" x14ac:dyDescent="0.2">
      <c r="A1120" s="15"/>
      <c r="B1120" s="234" t="s">
        <v>55</v>
      </c>
      <c r="C1120" s="224">
        <v>3052699</v>
      </c>
      <c r="D1120" s="96">
        <v>22000473</v>
      </c>
      <c r="E1120" s="96">
        <v>1600</v>
      </c>
      <c r="F1120" s="376"/>
      <c r="G1120" s="232">
        <f>IFERROR(IF(ISERROR(SEARCH("dfgg",$B1119)),IF(H1120="",G1119+ROUNDUP(VLOOKUP(D1120,Feuil2!$B$2:$C$205,2,FALSE)*6,0)/6/24,G1119+ROUNDUP(VLOOKUP(D1120,Feuil2!$B$2:$C$205,2,FALSE)*6,0)/6/24+$I$2),G1119+(11/12/24)),"")</f>
        <v>43602.680555555547</v>
      </c>
      <c r="H1120" s="386"/>
      <c r="I1120" s="28"/>
      <c r="J1120" s="326"/>
    </row>
    <row r="1121" spans="1:12" s="16" customFormat="1" x14ac:dyDescent="0.2">
      <c r="A1121" s="15"/>
      <c r="B1121" s="391" t="s">
        <v>55</v>
      </c>
      <c r="C1121" s="392">
        <v>3052700</v>
      </c>
      <c r="D1121" s="17">
        <v>22000473</v>
      </c>
      <c r="E1121" s="17">
        <v>1600</v>
      </c>
      <c r="F1121" s="387"/>
      <c r="G1121" s="232">
        <f>IFERROR(IF(ISERROR(SEARCH("dfgg",$B1120)),IF(H1121="",G1120+ROUNDUP(VLOOKUP(D1121,Feuil2!$B$2:$C$205,2,FALSE)*6,0)/6/24,G1120+ROUNDUP(VLOOKUP(D1121,Feuil2!$B$2:$C$205,2,FALSE)*6,0)/6/24+$I$2),G1120+(11/12/24)),"")</f>
        <v>43602.784722222212</v>
      </c>
      <c r="H1121" s="387"/>
      <c r="I1121" s="28"/>
      <c r="J1121" s="326"/>
    </row>
    <row r="1122" spans="1:12" ht="12.75" x14ac:dyDescent="0.2">
      <c r="A1122" s="393"/>
      <c r="B1122" s="393"/>
      <c r="C1122" s="393"/>
      <c r="D1122" s="393"/>
      <c r="E1122" s="393"/>
      <c r="F1122" s="393"/>
      <c r="G1122" s="393"/>
      <c r="H1122" s="393"/>
      <c r="I1122" s="393"/>
    </row>
    <row r="1123" spans="1:12" x14ac:dyDescent="0.2">
      <c r="A1123" s="3"/>
      <c r="D1123" s="5"/>
    </row>
    <row r="1124" spans="1:12" ht="31.5" x14ac:dyDescent="0.2">
      <c r="A1124" s="290"/>
      <c r="B1124" s="345" t="s">
        <v>251</v>
      </c>
      <c r="C1124" s="828">
        <v>21</v>
      </c>
      <c r="D1124" s="371"/>
      <c r="E1124" s="371"/>
      <c r="F1124" s="372"/>
      <c r="G1124" s="394"/>
      <c r="H1124" s="394"/>
      <c r="I1124" s="395"/>
      <c r="J1124" s="409" t="s">
        <v>34</v>
      </c>
      <c r="K1124" s="374" t="s">
        <v>48</v>
      </c>
      <c r="L1124" s="374" t="s">
        <v>248</v>
      </c>
    </row>
    <row r="1125" spans="1:12" x14ac:dyDescent="0.2">
      <c r="A1125" s="79"/>
      <c r="B1125" s="293"/>
      <c r="C1125" s="294"/>
      <c r="D1125" s="295" t="s">
        <v>72</v>
      </c>
      <c r="E1125" s="296"/>
      <c r="F1125" s="297"/>
      <c r="G1125" s="80">
        <v>43604.875</v>
      </c>
      <c r="H1125" s="81"/>
      <c r="I1125" s="82">
        <f>IFERROR(E1125*VLOOKUP(D1125,#REF!,5,FALSE),0)</f>
        <v>0</v>
      </c>
      <c r="K1125" s="16"/>
      <c r="L1125" s="16"/>
    </row>
    <row r="1126" spans="1:12" x14ac:dyDescent="0.2">
      <c r="A1126" s="15"/>
      <c r="B1126" s="229"/>
      <c r="C1126" s="156"/>
      <c r="D1126" s="195" t="s">
        <v>25</v>
      </c>
      <c r="E1126" s="151"/>
      <c r="F1126" s="155"/>
      <c r="G1126" s="232">
        <v>43605.020833333336</v>
      </c>
      <c r="H1126" s="81"/>
      <c r="I1126" s="26">
        <f>IFERROR(E1126*VLOOKUP(D1126,#REF!,5,FALSE),0)</f>
        <v>0</v>
      </c>
      <c r="K1126" s="16"/>
      <c r="L1126" s="16"/>
    </row>
    <row r="1127" spans="1:12" s="16" customFormat="1" x14ac:dyDescent="0.2">
      <c r="A1127" s="15"/>
      <c r="B1127" s="234" t="s">
        <v>108</v>
      </c>
      <c r="C1127" s="224">
        <v>3194056</v>
      </c>
      <c r="D1127" s="96">
        <v>22000152</v>
      </c>
      <c r="E1127" s="96">
        <v>1400</v>
      </c>
      <c r="F1127" s="376"/>
      <c r="G1127" s="232">
        <f>IFERROR(IF(ISERROR(SEARCH("dfgg",$B1126)),IF(H1127="",G1126+ROUNDUP(VLOOKUP(D1127,Feuil2!$B$2:$C$205,2,FALSE)*6,0)/6/24,G1126+ROUNDUP(VLOOKUP(D1127,Feuil2!$B$2:$C$205,2,FALSE)*6,0)/6/24+$I$2),G1126+(11/12/24)),"")</f>
        <v>43605.138888888891</v>
      </c>
      <c r="H1127" s="387"/>
      <c r="I1127" s="28"/>
      <c r="J1127" s="326">
        <v>43613</v>
      </c>
      <c r="K1127" s="16" t="s">
        <v>51</v>
      </c>
    </row>
    <row r="1128" spans="1:12" s="16" customFormat="1" x14ac:dyDescent="0.2">
      <c r="A1128" s="15"/>
      <c r="B1128" s="234" t="s">
        <v>108</v>
      </c>
      <c r="C1128" s="224">
        <v>3194057</v>
      </c>
      <c r="D1128" s="96">
        <v>22000152</v>
      </c>
      <c r="E1128" s="96">
        <v>1400</v>
      </c>
      <c r="F1128" s="376"/>
      <c r="G1128" s="232">
        <f>IFERROR(IF(ISERROR(SEARCH("dfgg",$B1127)),IF(H1128="",G1127+ROUNDUP(VLOOKUP(D1128,Feuil2!$B$2:$C$205,2,FALSE)*6,0)/6/24,G1127+ROUNDUP(VLOOKUP(D1128,Feuil2!$B$2:$C$205,2,FALSE)*6,0)/6/24+$I$2),G1127+(11/12/24)),"")</f>
        <v>43605.256944444445</v>
      </c>
      <c r="H1128" s="387"/>
      <c r="I1128" s="28"/>
      <c r="J1128" s="326">
        <v>43613</v>
      </c>
      <c r="K1128" s="16" t="s">
        <v>51</v>
      </c>
    </row>
    <row r="1129" spans="1:12" s="16" customFormat="1" x14ac:dyDescent="0.2">
      <c r="A1129" s="15"/>
      <c r="B1129" s="234" t="s">
        <v>108</v>
      </c>
      <c r="C1129" s="224">
        <v>3194058</v>
      </c>
      <c r="D1129" s="96">
        <v>22000152</v>
      </c>
      <c r="E1129" s="96">
        <v>1400</v>
      </c>
      <c r="F1129" s="376"/>
      <c r="G1129" s="232">
        <f>IFERROR(IF(ISERROR(SEARCH("dfgg",$B1128)),IF(H1129="",G1128+ROUNDUP(VLOOKUP(D1129,Feuil2!$B$2:$C$205,2,FALSE)*6,0)/6/24,G1128+ROUNDUP(VLOOKUP(D1129,Feuil2!$B$2:$C$205,2,FALSE)*6,0)/6/24+$I$2),G1128+(11/12/24)),"")</f>
        <v>43605.375</v>
      </c>
      <c r="H1129" s="387"/>
      <c r="I1129" s="28"/>
      <c r="J1129" s="326">
        <v>43613</v>
      </c>
      <c r="K1129" s="16" t="s">
        <v>51</v>
      </c>
    </row>
    <row r="1130" spans="1:12" s="16" customFormat="1" x14ac:dyDescent="0.2">
      <c r="A1130" s="15"/>
      <c r="B1130" s="245"/>
      <c r="C1130" s="246"/>
      <c r="D1130" s="121" t="s">
        <v>141</v>
      </c>
      <c r="E1130" s="120"/>
      <c r="F1130" s="379"/>
      <c r="G1130" s="232">
        <f>IFERROR(IF(ISERROR(SEARCH("dfgg",$B1129)),IF(H1130="",G1129+ROUNDUP(VLOOKUP(D1130,Feuil2!$B$2:$C$205,2,FALSE)*6,0)/6/24,G1129+ROUNDUP(VLOOKUP(D1130,Feuil2!$B$2:$C$205,2,FALSE)*6,0)/6/24+$I$2),G1129+(11/12/24)),"")</f>
        <v>43605.388888888891</v>
      </c>
      <c r="H1130" s="387"/>
      <c r="I1130" s="28"/>
      <c r="J1130" s="326" t="s">
        <v>79</v>
      </c>
      <c r="K1130" s="16" t="s">
        <v>79</v>
      </c>
      <c r="L1130" s="388" t="s">
        <v>79</v>
      </c>
    </row>
    <row r="1131" spans="1:12" s="16" customFormat="1" x14ac:dyDescent="0.2">
      <c r="A1131" s="15"/>
      <c r="B1131" s="234" t="s">
        <v>41</v>
      </c>
      <c r="C1131" s="224">
        <v>3053775</v>
      </c>
      <c r="D1131" s="96">
        <v>22000537</v>
      </c>
      <c r="E1131" s="96">
        <v>1600</v>
      </c>
      <c r="F1131" s="376"/>
      <c r="G1131" s="232">
        <f>IFERROR(IF(ISERROR(SEARCH("dfgg",$B1130)),IF(H1131="",G1130+ROUNDUP(VLOOKUP(D1131,Feuil2!$B$2:$C$205,2,FALSE)*6,0)/6/24,G1130+ROUNDUP(VLOOKUP(D1131,Feuil2!$B$2:$C$205,2,FALSE)*6,0)/6/24+$I$2),G1130+(11/12/24)),"")</f>
        <v>43605.527777777781</v>
      </c>
      <c r="H1131" s="387"/>
      <c r="I1131" s="28"/>
      <c r="J1131" s="326"/>
    </row>
    <row r="1132" spans="1:12" x14ac:dyDescent="0.2">
      <c r="A1132" s="15"/>
      <c r="B1132" s="238"/>
      <c r="C1132" s="239"/>
      <c r="D1132" s="125" t="s">
        <v>7</v>
      </c>
      <c r="E1132" s="124"/>
      <c r="F1132" s="378"/>
      <c r="G1132" s="232">
        <f>IFERROR(IF(ISERROR(SEARCH("dfgg",$B1131)),IF(H1132="",G1131+ROUNDUP(VLOOKUP(D1132,Feuil2!$B$2:$C$205,2,FALSE)*6,0)/6/24,G1131+ROUNDUP(VLOOKUP(D1132,Feuil2!$B$2:$C$205,2,FALSE)*6,0)/6/24+$I$2),G1131+(11/12/24)),"")</f>
        <v>43605.583333333336</v>
      </c>
      <c r="H1132" s="19"/>
      <c r="I1132" s="28"/>
      <c r="J1132" s="326" t="s">
        <v>79</v>
      </c>
      <c r="K1132" s="16" t="s">
        <v>79</v>
      </c>
      <c r="L1132" s="388"/>
    </row>
    <row r="1133" spans="1:12" x14ac:dyDescent="0.2">
      <c r="A1133" s="15"/>
      <c r="B1133" s="234" t="s">
        <v>235</v>
      </c>
      <c r="C1133" s="224">
        <v>3194073</v>
      </c>
      <c r="D1133" s="96">
        <v>22000365</v>
      </c>
      <c r="E1133" s="96">
        <v>1400</v>
      </c>
      <c r="F1133" s="376"/>
      <c r="G1133" s="232">
        <f>IFERROR(IF(ISERROR(SEARCH("dfgg",$B1132)),IF(H1133="",G1132+ROUNDUP(VLOOKUP(D1133,Feuil2!$B$2:$C$205,2,FALSE)*6,0)/6/24,G1132+ROUNDUP(VLOOKUP(D1133,Feuil2!$B$2:$C$205,2,FALSE)*6,0)/6/24+$I$2),G1132+(11/12/24)),"")</f>
        <v>43605.729166666672</v>
      </c>
      <c r="H1133" s="387"/>
      <c r="I1133" s="28"/>
      <c r="J1133" s="326">
        <v>43621</v>
      </c>
      <c r="K1133" s="16" t="s">
        <v>51</v>
      </c>
      <c r="L1133" s="16"/>
    </row>
    <row r="1134" spans="1:12" x14ac:dyDescent="0.2">
      <c r="A1134" s="15"/>
      <c r="B1134" s="245"/>
      <c r="C1134" s="246"/>
      <c r="D1134" s="121" t="s">
        <v>141</v>
      </c>
      <c r="E1134" s="120"/>
      <c r="F1134" s="379"/>
      <c r="G1134" s="232">
        <f>IFERROR(IF(ISERROR(SEARCH("dfgg",$B1133)),IF(H1134="",G1133+ROUNDUP(VLOOKUP(D1134,Feuil2!$B$2:$C$205,2,FALSE)*6,0)/6/24,G1133+ROUNDUP(VLOOKUP(D1134,Feuil2!$B$2:$C$205,2,FALSE)*6,0)/6/24+$I$2),G1133+(11/12/24)),"")</f>
        <v>43605.743055555562</v>
      </c>
      <c r="H1134" s="387"/>
      <c r="I1134" s="28"/>
      <c r="J1134" s="326" t="s">
        <v>79</v>
      </c>
      <c r="K1134" s="16" t="s">
        <v>79</v>
      </c>
      <c r="L1134" s="388" t="s">
        <v>79</v>
      </c>
    </row>
    <row r="1135" spans="1:12" x14ac:dyDescent="0.2">
      <c r="A1135" s="15"/>
      <c r="B1135" s="234" t="s">
        <v>170</v>
      </c>
      <c r="C1135" s="224">
        <v>3092317</v>
      </c>
      <c r="D1135" s="96">
        <v>22000472</v>
      </c>
      <c r="E1135" s="96">
        <v>1600</v>
      </c>
      <c r="F1135" s="376"/>
      <c r="G1135" s="232">
        <f>IFERROR(IF(ISERROR(SEARCH("dfgg",$B1134)),IF(H1135="",G1134+ROUNDUP(VLOOKUP(D1135,Feuil2!$B$2:$C$205,2,FALSE)*6,0)/6/24,G1134+ROUNDUP(VLOOKUP(D1135,Feuil2!$B$2:$C$205,2,FALSE)*6,0)/6/24+$I$2),G1134+(11/12/24)),"")</f>
        <v>43605.909722222226</v>
      </c>
      <c r="H1135" s="387" t="s">
        <v>175</v>
      </c>
      <c r="I1135" s="28"/>
      <c r="J1135" s="326">
        <v>43609</v>
      </c>
      <c r="K1135" s="16" t="s">
        <v>52</v>
      </c>
      <c r="L1135" s="16"/>
    </row>
    <row r="1136" spans="1:12" x14ac:dyDescent="0.2">
      <c r="A1136" s="15"/>
      <c r="B1136" s="245"/>
      <c r="C1136" s="246"/>
      <c r="D1136" s="121" t="s">
        <v>141</v>
      </c>
      <c r="E1136" s="120"/>
      <c r="F1136" s="379"/>
      <c r="G1136" s="232">
        <f>IFERROR(IF(ISERROR(SEARCH("dfgg",$B1135)),IF(H1136="",G1135+ROUNDUP(VLOOKUP(D1136,Feuil2!$B$2:$C$205,2,FALSE)*6,0)/6/24,G1135+ROUNDUP(VLOOKUP(D1136,Feuil2!$B$2:$C$205,2,FALSE)*6,0)/6/24+$I$2),G1135+(11/12/24)),"")</f>
        <v>43605.923611111117</v>
      </c>
      <c r="H1136" s="387"/>
      <c r="I1136" s="28"/>
      <c r="J1136" s="326" t="s">
        <v>79</v>
      </c>
      <c r="K1136" s="16" t="s">
        <v>79</v>
      </c>
      <c r="L1136" s="388" t="s">
        <v>79</v>
      </c>
    </row>
    <row r="1137" spans="1:12" s="16" customFormat="1" x14ac:dyDescent="0.2">
      <c r="A1137" s="15"/>
      <c r="B1137" s="234" t="s">
        <v>73</v>
      </c>
      <c r="C1137" s="224">
        <v>3209875</v>
      </c>
      <c r="D1137" s="96">
        <v>22000377</v>
      </c>
      <c r="E1137" s="96">
        <v>1600</v>
      </c>
      <c r="F1137" s="376"/>
      <c r="G1137" s="232">
        <f>IFERROR(IF(ISERROR(SEARCH("dfgg",$B1136)),IF(H1137="",G1136+ROUNDUP(VLOOKUP(D1137,Feuil2!$B$2:$C$205,2,FALSE)*6,0)/6/24,G1136+ROUNDUP(VLOOKUP(D1137,Feuil2!$B$2:$C$205,2,FALSE)*6,0)/6/24+$I$2),G1136+(11/12/24)),"")</f>
        <v>43606.034722222226</v>
      </c>
      <c r="H1137" s="387"/>
      <c r="I1137" s="28"/>
      <c r="J1137" s="326">
        <v>43620</v>
      </c>
      <c r="K1137" s="16" t="s">
        <v>51</v>
      </c>
    </row>
    <row r="1138" spans="1:12" x14ac:dyDescent="0.2">
      <c r="A1138" s="15"/>
      <c r="B1138" s="234" t="s">
        <v>202</v>
      </c>
      <c r="C1138" s="224">
        <v>3069438</v>
      </c>
      <c r="D1138" s="96">
        <v>22000445</v>
      </c>
      <c r="E1138" s="96">
        <v>1600</v>
      </c>
      <c r="F1138" s="376"/>
      <c r="G1138" s="232">
        <f>IFERROR(IF(ISERROR(SEARCH("dfgg",$B1137)),IF(H1138="",G1137+ROUNDUP(VLOOKUP(D1138,Feuil2!$B$2:$C$205,2,FALSE)*6,0)/6/24,G1137+ROUNDUP(VLOOKUP(D1138,Feuil2!$B$2:$C$205,2,FALSE)*6,0)/6/24+$I$2),G1137+(11/12/24)),"")</f>
        <v>43606.138888888891</v>
      </c>
      <c r="H1138" s="387"/>
      <c r="I1138" s="28"/>
      <c r="J1138" s="326">
        <v>43628</v>
      </c>
      <c r="K1138" s="16" t="s">
        <v>51</v>
      </c>
      <c r="L1138" s="16"/>
    </row>
    <row r="1139" spans="1:12" x14ac:dyDescent="0.2">
      <c r="A1139" s="15"/>
      <c r="B1139" s="234" t="s">
        <v>202</v>
      </c>
      <c r="C1139" s="224">
        <v>3155204</v>
      </c>
      <c r="D1139" s="96">
        <v>22000445</v>
      </c>
      <c r="E1139" s="96">
        <v>1600</v>
      </c>
      <c r="F1139" s="376"/>
      <c r="G1139" s="232">
        <f>IFERROR(IF(ISERROR(SEARCH("dfgg",$B1138)),IF(H1139="",G1138+ROUNDUP(VLOOKUP(D1139,Feuil2!$B$2:$C$205,2,FALSE)*6,0)/6/24,G1138+ROUNDUP(VLOOKUP(D1139,Feuil2!$B$2:$C$205,2,FALSE)*6,0)/6/24+$I$2),G1138+(11/12/24)),"")</f>
        <v>43606.243055555555</v>
      </c>
      <c r="H1139" s="387"/>
      <c r="I1139" s="28"/>
      <c r="J1139" s="326">
        <v>43628</v>
      </c>
      <c r="K1139" s="16" t="s">
        <v>51</v>
      </c>
      <c r="L1139" s="16"/>
    </row>
    <row r="1140" spans="1:12" x14ac:dyDescent="0.2">
      <c r="A1140" s="15"/>
      <c r="B1140" s="245"/>
      <c r="C1140" s="246"/>
      <c r="D1140" s="121" t="s">
        <v>141</v>
      </c>
      <c r="E1140" s="120"/>
      <c r="F1140" s="379"/>
      <c r="G1140" s="232">
        <f>IFERROR(IF(ISERROR(SEARCH("dfgg",$B1139)),IF(H1140="",G1139+ROUNDUP(VLOOKUP(D1140,Feuil2!$B$2:$C$205,2,FALSE)*6,0)/6/24,G1139+ROUNDUP(VLOOKUP(D1140,Feuil2!$B$2:$C$205,2,FALSE)*6,0)/6/24+$I$2),G1139+(11/12/24)),"")</f>
        <v>43606.256944444445</v>
      </c>
      <c r="H1140" s="387"/>
      <c r="I1140" s="28"/>
      <c r="J1140" s="326" t="s">
        <v>79</v>
      </c>
      <c r="K1140" s="16" t="s">
        <v>79</v>
      </c>
      <c r="L1140" s="388" t="s">
        <v>79</v>
      </c>
    </row>
    <row r="1141" spans="1:12" x14ac:dyDescent="0.2">
      <c r="A1141" s="15"/>
      <c r="B1141" s="234" t="s">
        <v>42</v>
      </c>
      <c r="C1141" s="224">
        <v>2998993</v>
      </c>
      <c r="D1141" s="96">
        <v>22000547</v>
      </c>
      <c r="E1141" s="96">
        <v>1600</v>
      </c>
      <c r="F1141" s="376"/>
      <c r="G1141" s="232">
        <f>IFERROR(IF(ISERROR(SEARCH("dfgg",$B1140)),IF(H1141="",G1140+ROUNDUP(VLOOKUP(D1141,Feuil2!$B$2:$C$205,2,FALSE)*6,0)/6/24,G1140+ROUNDUP(VLOOKUP(D1141,Feuil2!$B$2:$C$205,2,FALSE)*6,0)/6/24+$I$2),G1140+(11/12/24)),"")</f>
        <v>43606.361111111109</v>
      </c>
      <c r="H1141" s="387"/>
      <c r="I1141" s="28"/>
      <c r="J1141" s="326">
        <v>43612</v>
      </c>
      <c r="K1141" s="16" t="s">
        <v>51</v>
      </c>
      <c r="L1141" s="16"/>
    </row>
    <row r="1142" spans="1:12" x14ac:dyDescent="0.2">
      <c r="A1142" s="15"/>
      <c r="B1142" s="234" t="s">
        <v>42</v>
      </c>
      <c r="C1142" s="224">
        <v>3016421</v>
      </c>
      <c r="D1142" s="96">
        <v>22000547</v>
      </c>
      <c r="E1142" s="96">
        <v>1600</v>
      </c>
      <c r="F1142" s="376"/>
      <c r="G1142" s="232">
        <f>IFERROR(IF(ISERROR(SEARCH("dfgg",$B1141)),IF(H1142="",G1141+ROUNDUP(VLOOKUP(D1142,Feuil2!$B$2:$C$205,2,FALSE)*6,0)/6/24,G1141+ROUNDUP(VLOOKUP(D1142,Feuil2!$B$2:$C$205,2,FALSE)*6,0)/6/24+$I$2),G1141+(11/12/24)),"")</f>
        <v>43606.465277777774</v>
      </c>
      <c r="H1142" s="387"/>
      <c r="I1142" s="28"/>
      <c r="J1142" s="326">
        <v>43612</v>
      </c>
      <c r="K1142" s="16" t="s">
        <v>51</v>
      </c>
      <c r="L1142" s="16"/>
    </row>
    <row r="1143" spans="1:12" x14ac:dyDescent="0.2">
      <c r="A1143" s="15"/>
      <c r="B1143" s="245"/>
      <c r="C1143" s="246"/>
      <c r="D1143" s="121" t="s">
        <v>141</v>
      </c>
      <c r="E1143" s="120"/>
      <c r="F1143" s="379"/>
      <c r="G1143" s="232">
        <f>IFERROR(IF(ISERROR(SEARCH("dfgg",$B1142)),IF(H1143="",G1142+ROUNDUP(VLOOKUP(D1143,Feuil2!$B$2:$C$205,2,FALSE)*6,0)/6/24,G1142+ROUNDUP(VLOOKUP(D1143,Feuil2!$B$2:$C$205,2,FALSE)*6,0)/6/24+$I$2),G1142+(11/12/24)),"")</f>
        <v>43606.479166666664</v>
      </c>
      <c r="H1143" s="387"/>
      <c r="I1143" s="28"/>
      <c r="J1143" s="326" t="s">
        <v>79</v>
      </c>
      <c r="K1143" s="16" t="s">
        <v>79</v>
      </c>
      <c r="L1143" s="388" t="s">
        <v>79</v>
      </c>
    </row>
    <row r="1144" spans="1:12" x14ac:dyDescent="0.2">
      <c r="A1144" s="15"/>
      <c r="B1144" s="234" t="s">
        <v>42</v>
      </c>
      <c r="C1144" s="224">
        <v>3118661</v>
      </c>
      <c r="D1144" s="96">
        <v>22000547</v>
      </c>
      <c r="E1144" s="96">
        <v>1600</v>
      </c>
      <c r="F1144" s="376"/>
      <c r="G1144" s="232">
        <f>IFERROR(IF(ISERROR(SEARCH("dfgg",$B1143)),IF(H1144="",G1143+ROUNDUP(VLOOKUP(D1144,Feuil2!$B$2:$C$205,2,FALSE)*6,0)/6/24,G1143+ROUNDUP(VLOOKUP(D1144,Feuil2!$B$2:$C$205,2,FALSE)*6,0)/6/24+$I$2),G1143+(11/12/24)),"")</f>
        <v>43606.583333333328</v>
      </c>
      <c r="H1144" s="387"/>
      <c r="I1144" s="28"/>
      <c r="J1144" s="326">
        <v>43612</v>
      </c>
      <c r="K1144" s="16" t="s">
        <v>51</v>
      </c>
      <c r="L1144" s="16"/>
    </row>
    <row r="1145" spans="1:12" x14ac:dyDescent="0.2">
      <c r="A1145" s="15"/>
      <c r="B1145" s="234" t="s">
        <v>42</v>
      </c>
      <c r="C1145" s="224">
        <v>3118662</v>
      </c>
      <c r="D1145" s="96">
        <v>22000547</v>
      </c>
      <c r="E1145" s="96">
        <v>1600</v>
      </c>
      <c r="F1145" s="376"/>
      <c r="G1145" s="232">
        <f>IFERROR(IF(ISERROR(SEARCH("dfgg",$B1144)),IF(H1145="",G1144+ROUNDUP(VLOOKUP(D1145,Feuil2!$B$2:$C$205,2,FALSE)*6,0)/6/24,G1144+ROUNDUP(VLOOKUP(D1145,Feuil2!$B$2:$C$205,2,FALSE)*6,0)/6/24+$I$2),G1144+(11/12/24)),"")</f>
        <v>43606.687499999993</v>
      </c>
      <c r="H1145" s="387"/>
      <c r="I1145" s="28"/>
      <c r="J1145" s="326">
        <v>43612</v>
      </c>
      <c r="K1145" s="16" t="s">
        <v>51</v>
      </c>
      <c r="L1145" s="16"/>
    </row>
    <row r="1146" spans="1:12" x14ac:dyDescent="0.2">
      <c r="A1146" s="15"/>
      <c r="B1146" s="238"/>
      <c r="C1146" s="239"/>
      <c r="D1146" s="125" t="s">
        <v>7</v>
      </c>
      <c r="E1146" s="124"/>
      <c r="F1146" s="378"/>
      <c r="G1146" s="232">
        <f>IFERROR(IF(ISERROR(SEARCH("dfgg",$B1145)),IF(H1146="",G1145+ROUNDUP(VLOOKUP(D1146,Feuil2!$B$2:$C$205,2,FALSE)*6,0)/6/24,G1145+ROUNDUP(VLOOKUP(D1146,Feuil2!$B$2:$C$205,2,FALSE)*6,0)/6/24+$I$2),G1145+(11/12/24)),"")</f>
        <v>43606.743055555547</v>
      </c>
      <c r="H1146" s="19" t="s">
        <v>67</v>
      </c>
      <c r="I1146" s="28"/>
      <c r="J1146" s="326" t="s">
        <v>79</v>
      </c>
      <c r="K1146" s="16" t="s">
        <v>79</v>
      </c>
      <c r="L1146" s="388"/>
    </row>
    <row r="1147" spans="1:12" x14ac:dyDescent="0.2">
      <c r="A1147" s="15"/>
      <c r="B1147" s="234" t="s">
        <v>19</v>
      </c>
      <c r="C1147" s="224">
        <v>3016274</v>
      </c>
      <c r="D1147" s="96">
        <v>22000076</v>
      </c>
      <c r="E1147" s="96">
        <v>1600</v>
      </c>
      <c r="F1147" s="376"/>
      <c r="G1147" s="232">
        <f>IFERROR(IF(ISERROR(SEARCH("dfgg",$B1146)),IF(H1147="",G1146+ROUNDUP(VLOOKUP(D1147,Feuil2!$B$2:$C$205,2,FALSE)*6,0)/6/24,G1146+ROUNDUP(VLOOKUP(D1147,Feuil2!$B$2:$C$205,2,FALSE)*6,0)/6/24+$I$2),G1146+(11/12/24)),"")</f>
        <v>43606.923611111102</v>
      </c>
      <c r="H1147" s="387" t="s">
        <v>67</v>
      </c>
      <c r="I1147" s="28"/>
      <c r="J1147" s="326">
        <v>43620</v>
      </c>
      <c r="K1147" s="16" t="s">
        <v>51</v>
      </c>
      <c r="L1147" s="16"/>
    </row>
    <row r="1148" spans="1:12" x14ac:dyDescent="0.2">
      <c r="A1148" s="15"/>
      <c r="B1148" s="234" t="s">
        <v>19</v>
      </c>
      <c r="C1148" s="224">
        <v>3030716</v>
      </c>
      <c r="D1148" s="96">
        <v>22000076</v>
      </c>
      <c r="E1148" s="96">
        <v>1600</v>
      </c>
      <c r="F1148" s="376"/>
      <c r="G1148" s="232">
        <f>IFERROR(IF(ISERROR(SEARCH("dfgg",$B1147)),IF(H1148="",G1147+ROUNDUP(VLOOKUP(D1148,Feuil2!$B$2:$C$205,2,FALSE)*6,0)/6/24,G1147+ROUNDUP(VLOOKUP(D1148,Feuil2!$B$2:$C$205,2,FALSE)*6,0)/6/24+$I$2),G1147+(11/12/24)),"")</f>
        <v>43607.104166666657</v>
      </c>
      <c r="H1148" s="387" t="s">
        <v>67</v>
      </c>
      <c r="I1148" s="28"/>
      <c r="J1148" s="326">
        <v>43621</v>
      </c>
      <c r="K1148" s="16" t="s">
        <v>51</v>
      </c>
      <c r="L1148" s="16"/>
    </row>
    <row r="1149" spans="1:12" x14ac:dyDescent="0.2">
      <c r="A1149" s="15"/>
      <c r="B1149" s="245"/>
      <c r="C1149" s="246"/>
      <c r="D1149" s="121" t="s">
        <v>141</v>
      </c>
      <c r="E1149" s="120"/>
      <c r="F1149" s="379"/>
      <c r="G1149" s="232">
        <f>IFERROR(IF(ISERROR(SEARCH("dfgg",$B1148)),IF(H1149="",G1148+ROUNDUP(VLOOKUP(D1149,Feuil2!$B$2:$C$205,2,FALSE)*6,0)/6/24,G1148+ROUNDUP(VLOOKUP(D1149,Feuil2!$B$2:$C$205,2,FALSE)*6,0)/6/24+$I$2),G1148+(11/12/24)),"")</f>
        <v>43607.118055555547</v>
      </c>
      <c r="H1149" s="387" t="s">
        <v>67</v>
      </c>
      <c r="I1149" s="28"/>
      <c r="J1149" s="326" t="s">
        <v>79</v>
      </c>
      <c r="K1149" s="16" t="s">
        <v>79</v>
      </c>
      <c r="L1149" s="388" t="s">
        <v>79</v>
      </c>
    </row>
    <row r="1150" spans="1:12" x14ac:dyDescent="0.2">
      <c r="A1150" s="15"/>
      <c r="B1150" s="234" t="s">
        <v>19</v>
      </c>
      <c r="C1150" s="224">
        <v>3030717</v>
      </c>
      <c r="D1150" s="96">
        <v>22000076</v>
      </c>
      <c r="E1150" s="96">
        <v>1600</v>
      </c>
      <c r="F1150" s="376"/>
      <c r="G1150" s="232">
        <f>IFERROR(IF(ISERROR(SEARCH("dfgg",$B1149)),IF(H1150="",G1149+ROUNDUP(VLOOKUP(D1150,Feuil2!$B$2:$C$205,2,FALSE)*6,0)/6/24,G1149+ROUNDUP(VLOOKUP(D1150,Feuil2!$B$2:$C$205,2,FALSE)*6,0)/6/24+$I$2),G1149+(11/12/24)),"")</f>
        <v>43607.298611111102</v>
      </c>
      <c r="H1150" s="387" t="s">
        <v>67</v>
      </c>
      <c r="I1150" s="28"/>
      <c r="J1150" s="326">
        <v>43628</v>
      </c>
      <c r="K1150" s="16" t="s">
        <v>51</v>
      </c>
      <c r="L1150" s="16"/>
    </row>
    <row r="1151" spans="1:12" x14ac:dyDescent="0.2">
      <c r="A1151" s="15"/>
      <c r="B1151" s="234" t="s">
        <v>19</v>
      </c>
      <c r="C1151" s="224">
        <v>3155193</v>
      </c>
      <c r="D1151" s="96">
        <v>22000076</v>
      </c>
      <c r="E1151" s="96">
        <v>1600</v>
      </c>
      <c r="F1151" s="376"/>
      <c r="G1151" s="232">
        <f>IFERROR(IF(ISERROR(SEARCH("dfgg",$B1150)),IF(H1151="",G1150+ROUNDUP(VLOOKUP(D1151,Feuil2!$B$2:$C$205,2,FALSE)*6,0)/6/24,G1150+ROUNDUP(VLOOKUP(D1151,Feuil2!$B$2:$C$205,2,FALSE)*6,0)/6/24+$I$2),G1150+(11/12/24)),"")</f>
        <v>43607.479166666657</v>
      </c>
      <c r="H1151" s="387" t="s">
        <v>67</v>
      </c>
      <c r="I1151" s="28"/>
      <c r="J1151" s="326">
        <v>43628</v>
      </c>
      <c r="K1151" s="16" t="s">
        <v>51</v>
      </c>
      <c r="L1151" s="16"/>
    </row>
    <row r="1152" spans="1:12" x14ac:dyDescent="0.2">
      <c r="A1152" s="15"/>
      <c r="B1152" s="245"/>
      <c r="C1152" s="246"/>
      <c r="D1152" s="121" t="s">
        <v>141</v>
      </c>
      <c r="E1152" s="120"/>
      <c r="F1152" s="379"/>
      <c r="G1152" s="232">
        <f>IFERROR(IF(ISERROR(SEARCH("dfgg",$B1151)),IF(H1152="",G1151+ROUNDUP(VLOOKUP(D1152,Feuil2!$B$2:$C$205,2,FALSE)*6,0)/6/24,G1151+ROUNDUP(VLOOKUP(D1152,Feuil2!$B$2:$C$205,2,FALSE)*6,0)/6/24+$I$2),G1151+(11/12/24)),"")</f>
        <v>43607.493055555547</v>
      </c>
      <c r="H1152" s="387" t="s">
        <v>67</v>
      </c>
      <c r="I1152" s="28"/>
      <c r="J1152" s="326" t="s">
        <v>79</v>
      </c>
      <c r="K1152" s="16" t="s">
        <v>79</v>
      </c>
      <c r="L1152" s="388" t="s">
        <v>79</v>
      </c>
    </row>
    <row r="1153" spans="1:12" s="16" customFormat="1" x14ac:dyDescent="0.2">
      <c r="A1153" s="15"/>
      <c r="B1153" s="234" t="s">
        <v>75</v>
      </c>
      <c r="C1153" s="224">
        <v>3133420</v>
      </c>
      <c r="D1153" s="96">
        <v>22000074</v>
      </c>
      <c r="E1153" s="96">
        <v>1600</v>
      </c>
      <c r="F1153" s="376"/>
      <c r="G1153" s="232">
        <f>IFERROR(IF(ISERROR(SEARCH("dfgg",$B1152)),IF(H1153="",G1152+ROUNDUP(VLOOKUP(D1153,Feuil2!$B$2:$C$205,2,FALSE)*6,0)/6/24,G1152+ROUNDUP(VLOOKUP(D1153,Feuil2!$B$2:$C$205,2,FALSE)*6,0)/6/24+$I$2),G1152+(11/12/24)),"")</f>
        <v>43607.597222222212</v>
      </c>
      <c r="H1153" s="386" t="s">
        <v>67</v>
      </c>
      <c r="I1153" s="28"/>
      <c r="J1153" s="326"/>
    </row>
    <row r="1154" spans="1:12" s="16" customFormat="1" x14ac:dyDescent="0.2">
      <c r="A1154" s="15"/>
      <c r="B1154" s="234" t="s">
        <v>75</v>
      </c>
      <c r="C1154" s="224">
        <v>3133421</v>
      </c>
      <c r="D1154" s="96">
        <v>22000074</v>
      </c>
      <c r="E1154" s="96">
        <v>1600</v>
      </c>
      <c r="F1154" s="376"/>
      <c r="G1154" s="232">
        <f>IFERROR(IF(ISERROR(SEARCH("dfgg",$B1153)),IF(H1154="",G1153+ROUNDUP(VLOOKUP(D1154,Feuil2!$B$2:$C$205,2,FALSE)*6,0)/6/24,G1153+ROUNDUP(VLOOKUP(D1154,Feuil2!$B$2:$C$205,2,FALSE)*6,0)/6/24+$I$2),G1153+(11/12/24)),"")</f>
        <v>43607.701388888876</v>
      </c>
      <c r="H1154" s="386" t="s">
        <v>67</v>
      </c>
      <c r="I1154" s="28"/>
      <c r="J1154" s="326"/>
    </row>
    <row r="1155" spans="1:12" s="16" customFormat="1" x14ac:dyDescent="0.2">
      <c r="A1155" s="15"/>
      <c r="B1155" s="410"/>
      <c r="C1155" s="411"/>
      <c r="D1155" s="412" t="s">
        <v>141</v>
      </c>
      <c r="E1155" s="413"/>
      <c r="F1155" s="414"/>
      <c r="G1155" s="232">
        <f>IFERROR(IF(ISERROR(SEARCH("dfgg",$B1154)),IF(H1155="",G1154+ROUNDUP(VLOOKUP(D1155,Feuil2!$B$2:$C$205,2,FALSE)*6,0)/6/24,G1154+ROUNDUP(VLOOKUP(D1155,Feuil2!$B$2:$C$205,2,FALSE)*6,0)/6/24+$I$2),G1154+(11/12/24)),"")</f>
        <v>43607.715277777766</v>
      </c>
      <c r="H1155" s="387"/>
      <c r="I1155" s="28"/>
      <c r="J1155" s="326" t="s">
        <v>79</v>
      </c>
      <c r="K1155" s="16" t="s">
        <v>79</v>
      </c>
      <c r="L1155" s="415" t="s">
        <v>79</v>
      </c>
    </row>
    <row r="1156" spans="1:12" s="16" customFormat="1" x14ac:dyDescent="0.2">
      <c r="A1156" s="15"/>
      <c r="B1156" s="234" t="s">
        <v>44</v>
      </c>
      <c r="C1156" s="224">
        <v>2999014</v>
      </c>
      <c r="D1156" s="96">
        <v>22000552</v>
      </c>
      <c r="E1156" s="96">
        <v>1600</v>
      </c>
      <c r="F1156" s="376"/>
      <c r="G1156" s="232">
        <f>IFERROR(IF(ISERROR(SEARCH("dfgg",$B1155)),IF(H1156="",G1155+ROUNDUP(VLOOKUP(D1156,Feuil2!$B$2:$C$205,2,FALSE)*6,0)/6/24,G1155+ROUNDUP(VLOOKUP(D1156,Feuil2!$B$2:$C$205,2,FALSE)*6,0)/6/24+$I$2),G1155+(11/12/24)),"")</f>
        <v>43607.819444444431</v>
      </c>
      <c r="H1156" s="387"/>
      <c r="I1156" s="28"/>
      <c r="J1156" s="326"/>
    </row>
    <row r="1157" spans="1:12" s="16" customFormat="1" x14ac:dyDescent="0.2">
      <c r="A1157" s="15"/>
      <c r="B1157" s="234" t="s">
        <v>44</v>
      </c>
      <c r="C1157" s="224">
        <v>2999015</v>
      </c>
      <c r="D1157" s="96">
        <v>22000552</v>
      </c>
      <c r="E1157" s="96">
        <v>1600</v>
      </c>
      <c r="F1157" s="376"/>
      <c r="G1157" s="232">
        <f>IFERROR(IF(ISERROR(SEARCH("dfgg",$B1156)),IF(H1157="",G1156+ROUNDUP(VLOOKUP(D1157,Feuil2!$B$2:$C$205,2,FALSE)*6,0)/6/24,G1156+ROUNDUP(VLOOKUP(D1157,Feuil2!$B$2:$C$205,2,FALSE)*6,0)/6/24+$I$2),G1156+(11/12/24)),"")</f>
        <v>43607.923611111095</v>
      </c>
      <c r="H1157" s="387"/>
      <c r="I1157" s="28"/>
      <c r="J1157" s="326"/>
    </row>
    <row r="1158" spans="1:12" s="16" customFormat="1" x14ac:dyDescent="0.2">
      <c r="A1158" s="15"/>
      <c r="B1158" s="410"/>
      <c r="C1158" s="411"/>
      <c r="D1158" s="412" t="s">
        <v>141</v>
      </c>
      <c r="E1158" s="413"/>
      <c r="F1158" s="414"/>
      <c r="G1158" s="232">
        <f>IFERROR(IF(ISERROR(SEARCH("dfgg",$B1157)),IF(H1158="",G1157+ROUNDUP(VLOOKUP(D1158,Feuil2!$B$2:$C$205,2,FALSE)*6,0)/6/24,G1157+ROUNDUP(VLOOKUP(D1158,Feuil2!$B$2:$C$205,2,FALSE)*6,0)/6/24+$I$2),G1157+(11/12/24)),"")</f>
        <v>43607.937499999985</v>
      </c>
      <c r="H1158" s="387"/>
      <c r="I1158" s="28"/>
      <c r="J1158" s="326" t="s">
        <v>79</v>
      </c>
      <c r="K1158" s="16" t="s">
        <v>79</v>
      </c>
      <c r="L1158" s="415" t="s">
        <v>79</v>
      </c>
    </row>
    <row r="1159" spans="1:12" s="16" customFormat="1" x14ac:dyDescent="0.2">
      <c r="A1159" s="15"/>
      <c r="B1159" s="416" t="s">
        <v>74</v>
      </c>
      <c r="C1159" s="417">
        <v>3030706</v>
      </c>
      <c r="D1159" s="418">
        <v>22000048</v>
      </c>
      <c r="E1159" s="418">
        <v>1600</v>
      </c>
      <c r="F1159" s="419"/>
      <c r="G1159" s="232">
        <f>IFERROR(IF(ISERROR(SEARCH("dfgg",$B1158)),IF(H1159="",G1158+ROUNDUP(VLOOKUP(D1159,Feuil2!$B$2:$C$205,2,FALSE)*6,0)/6/24,G1158+ROUNDUP(VLOOKUP(D1159,Feuil2!$B$2:$C$205,2,FALSE)*6,0)/6/24+$I$2),G1158+(11/12/24)),"")</f>
        <v>43608.04166666665</v>
      </c>
      <c r="H1159" s="387" t="s">
        <v>279</v>
      </c>
      <c r="I1159" s="28"/>
      <c r="J1159" s="326"/>
      <c r="L1159" s="415"/>
    </row>
    <row r="1160" spans="1:12" s="16" customFormat="1" x14ac:dyDescent="0.2">
      <c r="A1160" s="15"/>
      <c r="B1160" s="410"/>
      <c r="C1160" s="411" t="s">
        <v>163</v>
      </c>
      <c r="D1160" s="412" t="s">
        <v>141</v>
      </c>
      <c r="E1160" s="413"/>
      <c r="F1160" s="414"/>
      <c r="G1160" s="232">
        <f>IFERROR(IF(ISERROR(SEARCH("dfgg",$B1159)),IF(H1160="",G1159+ROUNDUP(VLOOKUP(D1160,Feuil2!$B$2:$C$205,2,FALSE)*6,0)/6/24,G1159+ROUNDUP(VLOOKUP(D1160,Feuil2!$B$2:$C$205,2,FALSE)*6,0)/6/24+$I$2),G1159+(11/12/24)),"")</f>
        <v>43608.05555555554</v>
      </c>
      <c r="H1160" s="387"/>
      <c r="I1160" s="28"/>
      <c r="J1160" s="326"/>
      <c r="L1160" s="415"/>
    </row>
    <row r="1161" spans="1:12" s="16" customFormat="1" x14ac:dyDescent="0.2">
      <c r="A1161" s="15"/>
      <c r="B1161" s="234" t="s">
        <v>17</v>
      </c>
      <c r="C1161" s="224">
        <v>3138875</v>
      </c>
      <c r="D1161" s="96">
        <v>22000474</v>
      </c>
      <c r="E1161" s="96">
        <v>1600</v>
      </c>
      <c r="F1161" s="376"/>
      <c r="G1161" s="232">
        <f>IFERROR(IF(ISERROR(SEARCH("dfgg",$B1160)),IF(H1161="",G1160+ROUNDUP(VLOOKUP(D1161,Feuil2!$B$2:$C$205,2,FALSE)*6,0)/6/24,G1160+ROUNDUP(VLOOKUP(D1161,Feuil2!$B$2:$C$205,2,FALSE)*6,0)/6/24+$I$2),G1160+(11/12/24)),"")</f>
        <v>43608.16666666665</v>
      </c>
      <c r="H1161" s="387"/>
      <c r="I1161" s="28"/>
      <c r="J1161" s="326">
        <v>43628</v>
      </c>
      <c r="K1161" s="16" t="s">
        <v>51</v>
      </c>
    </row>
    <row r="1162" spans="1:12" s="16" customFormat="1" x14ac:dyDescent="0.2">
      <c r="A1162" s="15"/>
      <c r="B1162" s="234" t="s">
        <v>17</v>
      </c>
      <c r="C1162" s="224">
        <v>3138875</v>
      </c>
      <c r="D1162" s="96">
        <v>22000474</v>
      </c>
      <c r="E1162" s="96">
        <v>1600</v>
      </c>
      <c r="F1162" s="376"/>
      <c r="G1162" s="232">
        <f>IFERROR(IF(ISERROR(SEARCH("dfgg",$B1161)),IF(H1162="",G1161+ROUNDUP(VLOOKUP(D1162,Feuil2!$B$2:$C$205,2,FALSE)*6,0)/6/24,G1161+ROUNDUP(VLOOKUP(D1162,Feuil2!$B$2:$C$205,2,FALSE)*6,0)/6/24+$I$2),G1161+(11/12/24)),"")</f>
        <v>43608.277777777759</v>
      </c>
      <c r="H1162" s="387"/>
      <c r="I1162" s="28"/>
      <c r="J1162" s="326">
        <v>43628</v>
      </c>
      <c r="K1162" s="16" t="s">
        <v>51</v>
      </c>
    </row>
    <row r="1163" spans="1:12" ht="28.5" x14ac:dyDescent="0.2">
      <c r="A1163" s="15"/>
      <c r="B1163" s="238"/>
      <c r="C1163" s="239"/>
      <c r="D1163" s="125" t="s">
        <v>70</v>
      </c>
      <c r="E1163" s="124"/>
      <c r="F1163" s="378"/>
      <c r="G1163" s="232">
        <f>IFERROR(IF(ISERROR(SEARCH("dfgg",$B1162)),IF(H1163="",G1162+ROUNDUP(VLOOKUP(D1163,Feuil2!$B$2:$C$205,2,FALSE)*6,0)/6/24,G1162+ROUNDUP(VLOOKUP(D1163,Feuil2!$B$2:$C$205,2,FALSE)*6,0)/6/24+$I$2),G1162+(11/12/24)),"")</f>
        <v>43608.486111111095</v>
      </c>
      <c r="H1163" s="19"/>
      <c r="I1163" s="28"/>
      <c r="K1163" s="16"/>
      <c r="L1163" s="388"/>
    </row>
    <row r="1164" spans="1:12" x14ac:dyDescent="0.2">
      <c r="A1164" s="15"/>
      <c r="B1164" s="234" t="s">
        <v>60</v>
      </c>
      <c r="C1164" s="224">
        <v>2956654</v>
      </c>
      <c r="D1164" s="96">
        <v>22000475</v>
      </c>
      <c r="E1164" s="96">
        <v>1000</v>
      </c>
      <c r="F1164" s="376"/>
      <c r="G1164" s="232">
        <f>IFERROR(IF(ISERROR(SEARCH("dfgg",$B1163)),IF(H1164="",G1163+ROUNDUP(VLOOKUP(D1164,Feuil2!$B$2:$C$205,2,FALSE)*6,0)/6/24,G1163+ROUNDUP(VLOOKUP(D1164,Feuil2!$B$2:$C$205,2,FALSE)*6,0)/6/24+$I$2),G1163+(11/12/24)),"")</f>
        <v>43608.569444444431</v>
      </c>
      <c r="H1164" s="387" t="s">
        <v>283</v>
      </c>
      <c r="I1164" s="28">
        <v>1</v>
      </c>
      <c r="K1164" s="16"/>
      <c r="L1164" s="16"/>
    </row>
    <row r="1165" spans="1:12" x14ac:dyDescent="0.2">
      <c r="A1165" s="15"/>
      <c r="B1165" s="234" t="s">
        <v>60</v>
      </c>
      <c r="C1165" s="224">
        <v>2956655</v>
      </c>
      <c r="D1165" s="96">
        <v>22000475</v>
      </c>
      <c r="E1165" s="96">
        <v>1000</v>
      </c>
      <c r="F1165" s="376"/>
      <c r="G1165" s="232">
        <f>IFERROR(IF(ISERROR(SEARCH("dfgg",$B1164)),IF(H1165="",G1164+ROUNDUP(VLOOKUP(D1165,Feuil2!$B$2:$C$205,2,FALSE)*6,0)/6/24,G1164+ROUNDUP(VLOOKUP(D1165,Feuil2!$B$2:$C$205,2,FALSE)*6,0)/6/24+$I$2),G1164+(11/12/24)),"")</f>
        <v>43608.652777777766</v>
      </c>
      <c r="H1165" s="387" t="s">
        <v>283</v>
      </c>
      <c r="I1165" s="28">
        <v>2</v>
      </c>
      <c r="K1165" s="16"/>
      <c r="L1165" s="16"/>
    </row>
    <row r="1166" spans="1:12" x14ac:dyDescent="0.2">
      <c r="A1166" s="15"/>
      <c r="B1166" s="234" t="s">
        <v>60</v>
      </c>
      <c r="C1166" s="224">
        <v>3031351</v>
      </c>
      <c r="D1166" s="96">
        <v>22000475</v>
      </c>
      <c r="E1166" s="96">
        <v>1000</v>
      </c>
      <c r="F1166" s="376"/>
      <c r="G1166" s="232">
        <f>IFERROR(IF(ISERROR(SEARCH("dfgg",$B1165)),IF(H1166="",G1165+ROUNDUP(VLOOKUP(D1166,Feuil2!$B$2:$C$205,2,FALSE)*6,0)/6/24,G1165+ROUNDUP(VLOOKUP(D1166,Feuil2!$B$2:$C$205,2,FALSE)*6,0)/6/24+$I$2),G1165+(11/12/24)),"")</f>
        <v>43608.736111111102</v>
      </c>
      <c r="H1166" s="387"/>
      <c r="I1166" s="28">
        <v>3</v>
      </c>
      <c r="K1166" s="16"/>
      <c r="L1166" s="16"/>
    </row>
    <row r="1167" spans="1:12" x14ac:dyDescent="0.2">
      <c r="A1167" s="15"/>
      <c r="B1167" s="234" t="s">
        <v>60</v>
      </c>
      <c r="C1167" s="224">
        <v>3031352</v>
      </c>
      <c r="D1167" s="96">
        <v>22000475</v>
      </c>
      <c r="E1167" s="96">
        <v>1000</v>
      </c>
      <c r="F1167" s="376"/>
      <c r="G1167" s="232">
        <f>IFERROR(IF(ISERROR(SEARCH("dfgg",$B1166)),IF(H1167="",G1166+ROUNDUP(VLOOKUP(D1167,Feuil2!$B$2:$C$205,2,FALSE)*6,0)/6/24,G1166+ROUNDUP(VLOOKUP(D1167,Feuil2!$B$2:$C$205,2,FALSE)*6,0)/6/24+$I$2),G1166+(11/12/24)),"")</f>
        <v>43608.819444444438</v>
      </c>
      <c r="H1167" s="387"/>
      <c r="I1167" s="28">
        <v>4</v>
      </c>
      <c r="K1167" s="16"/>
      <c r="L1167" s="16"/>
    </row>
    <row r="1168" spans="1:12" x14ac:dyDescent="0.2">
      <c r="A1168" s="15"/>
      <c r="B1168" s="234" t="s">
        <v>60</v>
      </c>
      <c r="C1168" s="224">
        <v>3031353</v>
      </c>
      <c r="D1168" s="96">
        <v>22000475</v>
      </c>
      <c r="E1168" s="96">
        <v>1000</v>
      </c>
      <c r="F1168" s="376"/>
      <c r="G1168" s="232">
        <f>IFERROR(IF(ISERROR(SEARCH("dfgg",$B1167)),IF(H1168="",G1167+ROUNDUP(VLOOKUP(D1168,Feuil2!$B$2:$C$205,2,FALSE)*6,0)/6/24,G1167+ROUNDUP(VLOOKUP(D1168,Feuil2!$B$2:$C$205,2,FALSE)*6,0)/6/24+$I$2),G1167+(11/12/24)),"")</f>
        <v>43608.902777777774</v>
      </c>
      <c r="H1168" s="387"/>
      <c r="I1168" s="28">
        <v>5</v>
      </c>
      <c r="K1168" s="16"/>
      <c r="L1168" s="16"/>
    </row>
    <row r="1169" spans="1:12" x14ac:dyDescent="0.2">
      <c r="A1169" s="15"/>
      <c r="B1169" s="234" t="s">
        <v>60</v>
      </c>
      <c r="C1169" s="224">
        <v>3031354</v>
      </c>
      <c r="D1169" s="96">
        <v>22000475</v>
      </c>
      <c r="E1169" s="96">
        <v>1000</v>
      </c>
      <c r="F1169" s="376"/>
      <c r="G1169" s="232">
        <f>IFERROR(IF(ISERROR(SEARCH("dfgg",$B1168)),IF(H1169="",G1168+ROUNDUP(VLOOKUP(D1169,Feuil2!$B$2:$C$205,2,FALSE)*6,0)/6/24,G1168+ROUNDUP(VLOOKUP(D1169,Feuil2!$B$2:$C$205,2,FALSE)*6,0)/6/24+$I$2),G1168+(11/12/24)),"")</f>
        <v>43608.986111111109</v>
      </c>
      <c r="H1169" s="387"/>
      <c r="I1169" s="28">
        <v>6</v>
      </c>
      <c r="K1169" s="16"/>
      <c r="L1169" s="16"/>
    </row>
    <row r="1170" spans="1:12" x14ac:dyDescent="0.2">
      <c r="A1170" s="15"/>
      <c r="B1170" s="234" t="s">
        <v>60</v>
      </c>
      <c r="C1170" s="224">
        <v>3031355</v>
      </c>
      <c r="D1170" s="96">
        <v>22000475</v>
      </c>
      <c r="E1170" s="96">
        <v>1000</v>
      </c>
      <c r="F1170" s="376"/>
      <c r="G1170" s="232">
        <f>IFERROR(IF(ISERROR(SEARCH("dfgg",$B1169)),IF(H1170="",G1169+ROUNDUP(VLOOKUP(D1170,Feuil2!$B$2:$C$205,2,FALSE)*6,0)/6/24,G1169+ROUNDUP(VLOOKUP(D1170,Feuil2!$B$2:$C$205,2,FALSE)*6,0)/6/24+$I$2),G1169+(11/12/24)),"")</f>
        <v>43609.069444444445</v>
      </c>
      <c r="H1170" s="387" t="s">
        <v>282</v>
      </c>
      <c r="I1170" s="28">
        <v>7</v>
      </c>
      <c r="K1170" s="16"/>
      <c r="L1170" s="16"/>
    </row>
    <row r="1171" spans="1:12" x14ac:dyDescent="0.2">
      <c r="A1171" s="15"/>
      <c r="B1171" s="234" t="s">
        <v>60</v>
      </c>
      <c r="C1171" s="224">
        <v>3031356</v>
      </c>
      <c r="D1171" s="96">
        <v>22000475</v>
      </c>
      <c r="E1171" s="96">
        <v>1000</v>
      </c>
      <c r="F1171" s="376"/>
      <c r="G1171" s="232">
        <f>IFERROR(IF(ISERROR(SEARCH("dfgg",$B1170)),IF(H1171="",G1170+ROUNDUP(VLOOKUP(D1171,Feuil2!$B$2:$C$205,2,FALSE)*6,0)/6/24,G1170+ROUNDUP(VLOOKUP(D1171,Feuil2!$B$2:$C$205,2,FALSE)*6,0)/6/24+$I$2),G1170+(11/12/24)),"")</f>
        <v>43609.152777777781</v>
      </c>
      <c r="H1171" s="387"/>
      <c r="I1171" s="28">
        <v>8</v>
      </c>
      <c r="K1171" s="16"/>
      <c r="L1171" s="16"/>
    </row>
    <row r="1172" spans="1:12" x14ac:dyDescent="0.2">
      <c r="A1172" s="15"/>
      <c r="B1172" s="234" t="s">
        <v>60</v>
      </c>
      <c r="C1172" s="224">
        <v>3031357</v>
      </c>
      <c r="D1172" s="96">
        <v>22000475</v>
      </c>
      <c r="E1172" s="96">
        <v>1000</v>
      </c>
      <c r="F1172" s="376"/>
      <c r="G1172" s="232">
        <f>IFERROR(IF(ISERROR(SEARCH("dfgg",$B1171)),IF(H1172="",G1171+ROUNDUP(VLOOKUP(D1172,Feuil2!$B$2:$C$205,2,FALSE)*6,0)/6/24,G1171+ROUNDUP(VLOOKUP(D1172,Feuil2!$B$2:$C$205,2,FALSE)*6,0)/6/24+$I$2),G1171+(11/12/24)),"")</f>
        <v>43609.236111111117</v>
      </c>
      <c r="H1172" s="387"/>
      <c r="I1172" s="28">
        <v>9</v>
      </c>
      <c r="K1172" s="16"/>
      <c r="L1172" s="16"/>
    </row>
    <row r="1173" spans="1:12" x14ac:dyDescent="0.2">
      <c r="A1173" s="15"/>
      <c r="B1173" s="234" t="s">
        <v>60</v>
      </c>
      <c r="C1173" s="224">
        <v>3031358</v>
      </c>
      <c r="D1173" s="96">
        <v>22000475</v>
      </c>
      <c r="E1173" s="96">
        <v>1000</v>
      </c>
      <c r="F1173" s="376"/>
      <c r="G1173" s="232">
        <f>IFERROR(IF(ISERROR(SEARCH("dfgg",$B1172)),IF(H1173="",G1172+ROUNDUP(VLOOKUP(D1173,Feuil2!$B$2:$C$205,2,FALSE)*6,0)/6/24,G1172+ROUNDUP(VLOOKUP(D1173,Feuil2!$B$2:$C$205,2,FALSE)*6,0)/6/24+$I$2),G1172+(11/12/24)),"")</f>
        <v>43609.319444444453</v>
      </c>
      <c r="H1173" s="387" t="s">
        <v>281</v>
      </c>
      <c r="I1173" s="28">
        <v>10</v>
      </c>
      <c r="K1173" s="16"/>
      <c r="L1173" s="16"/>
    </row>
    <row r="1174" spans="1:12" x14ac:dyDescent="0.2">
      <c r="A1174" s="15"/>
      <c r="B1174" s="234" t="s">
        <v>60</v>
      </c>
      <c r="C1174" s="224">
        <v>3031359</v>
      </c>
      <c r="D1174" s="96">
        <v>22000475</v>
      </c>
      <c r="E1174" s="96">
        <v>1000</v>
      </c>
      <c r="F1174" s="376"/>
      <c r="G1174" s="232">
        <f>IFERROR(IF(ISERROR(SEARCH("dfgg",$B1173)),IF(H1174="",G1173+ROUNDUP(VLOOKUP(D1174,Feuil2!$B$2:$C$205,2,FALSE)*6,0)/6/24,G1173+ROUNDUP(VLOOKUP(D1174,Feuil2!$B$2:$C$205,2,FALSE)*6,0)/6/24+$I$2),G1173+(11/12/24)),"")</f>
        <v>43609.402777777788</v>
      </c>
      <c r="H1174" s="2"/>
      <c r="I1174" s="28"/>
      <c r="K1174" s="16"/>
      <c r="L1174" s="16"/>
    </row>
    <row r="1175" spans="1:12" x14ac:dyDescent="0.2">
      <c r="A1175" s="15"/>
      <c r="B1175" s="234" t="s">
        <v>60</v>
      </c>
      <c r="C1175" s="224">
        <v>3031360</v>
      </c>
      <c r="D1175" s="96">
        <v>22000475</v>
      </c>
      <c r="E1175" s="96">
        <v>1000</v>
      </c>
      <c r="F1175" s="376"/>
      <c r="G1175" s="232">
        <f>IFERROR(IF(ISERROR(SEARCH("dfgg",$B1174)),IF(H1175="",G1174+ROUNDUP(VLOOKUP(D1175,Feuil2!$B$2:$C$205,2,FALSE)*6,0)/6/24,G1174+ROUNDUP(VLOOKUP(D1175,Feuil2!$B$2:$C$205,2,FALSE)*6,0)/6/24+$I$2),G1174+(11/12/24)),"")</f>
        <v>43609.486111111124</v>
      </c>
      <c r="H1175" s="387"/>
      <c r="I1175" s="28"/>
      <c r="K1175" s="16"/>
      <c r="L1175" s="16"/>
    </row>
    <row r="1176" spans="1:12" x14ac:dyDescent="0.2">
      <c r="A1176" s="15"/>
      <c r="B1176" s="234" t="s">
        <v>60</v>
      </c>
      <c r="C1176" s="224">
        <v>3052702</v>
      </c>
      <c r="D1176" s="96">
        <v>22000475</v>
      </c>
      <c r="E1176" s="96">
        <v>1000</v>
      </c>
      <c r="F1176" s="376"/>
      <c r="G1176" s="232">
        <f>IFERROR(IF(ISERROR(SEARCH("dfgg",$B1175)),IF(H1176="",G1175+ROUNDUP(VLOOKUP(D1176,Feuil2!$B$2:$C$205,2,FALSE)*6,0)/6/24,G1175+ROUNDUP(VLOOKUP(D1176,Feuil2!$B$2:$C$205,2,FALSE)*6,0)/6/24+$I$2),G1175+(11/12/24)),"")</f>
        <v>43609.56944444446</v>
      </c>
      <c r="H1176" s="387"/>
      <c r="I1176" s="28"/>
      <c r="K1176" s="16"/>
      <c r="L1176" s="16"/>
    </row>
    <row r="1177" spans="1:12" s="16" customFormat="1" x14ac:dyDescent="0.2">
      <c r="A1177" s="15"/>
      <c r="B1177" s="238"/>
      <c r="C1177" s="239"/>
      <c r="D1177" s="437" t="s">
        <v>289</v>
      </c>
      <c r="E1177" s="124"/>
      <c r="F1177" s="378"/>
      <c r="G1177" s="232">
        <v>43609.666666666664</v>
      </c>
      <c r="H1177" s="71" t="s">
        <v>67</v>
      </c>
      <c r="I1177" s="28"/>
      <c r="J1177" s="326" t="s">
        <v>79</v>
      </c>
      <c r="K1177" s="16" t="s">
        <v>79</v>
      </c>
      <c r="L1177" s="440"/>
    </row>
    <row r="1178" spans="1:12" x14ac:dyDescent="0.2">
      <c r="A1178" s="15"/>
      <c r="B1178" s="234" t="s">
        <v>60</v>
      </c>
      <c r="C1178" s="224">
        <v>3052704</v>
      </c>
      <c r="D1178" s="96">
        <v>22000475</v>
      </c>
      <c r="E1178" s="96">
        <v>1000</v>
      </c>
      <c r="F1178" s="376"/>
      <c r="G1178" s="232">
        <f>IFERROR(IF(ISERROR(SEARCH("dfgg",$B1177)),IF(H1178="",G1177+ROUNDUP(VLOOKUP(D1178,Feuil2!$B$2:$C$205,2,FALSE)*6,0)/6/24,G1177+ROUNDUP(VLOOKUP(D1178,Feuil2!$B$2:$C$205,2,FALSE)*6,0)/6/24+$I$2),G1177+(11/12/24)),"")</f>
        <v>43609.75</v>
      </c>
      <c r="H1178" s="387"/>
      <c r="I1178" s="28"/>
      <c r="K1178" s="16"/>
      <c r="L1178" s="16"/>
    </row>
    <row r="1179" spans="1:12" x14ac:dyDescent="0.2">
      <c r="A1179" s="15"/>
      <c r="B1179" s="234" t="s">
        <v>60</v>
      </c>
      <c r="C1179" s="224">
        <v>3052705</v>
      </c>
      <c r="D1179" s="96">
        <v>22000475</v>
      </c>
      <c r="E1179" s="96">
        <v>1000</v>
      </c>
      <c r="F1179" s="376"/>
      <c r="G1179" s="232">
        <f>IFERROR(IF(ISERROR(SEARCH("dfgg",$B1178)),IF(H1179="",G1178+ROUNDUP(VLOOKUP(D1179,Feuil2!$B$2:$C$205,2,FALSE)*6,0)/6/24,G1178+ROUNDUP(VLOOKUP(D1179,Feuil2!$B$2:$C$205,2,FALSE)*6,0)/6/24+$I$2),G1178+(11/12/24)),"")</f>
        <v>43609.833333333336</v>
      </c>
      <c r="H1179" s="387"/>
      <c r="I1179" s="28"/>
      <c r="K1179" s="16"/>
      <c r="L1179" s="16"/>
    </row>
    <row r="1180" spans="1:12" x14ac:dyDescent="0.2">
      <c r="A1180" s="15"/>
      <c r="B1180" s="234" t="s">
        <v>60</v>
      </c>
      <c r="C1180" s="224">
        <v>3069442</v>
      </c>
      <c r="D1180" s="96">
        <v>22000475</v>
      </c>
      <c r="E1180" s="96">
        <v>1000</v>
      </c>
      <c r="F1180" s="376"/>
      <c r="G1180" s="232">
        <f>IFERROR(IF(ISERROR(SEARCH("dfgg",$B1179)),IF(H1180="",G1179+ROUNDUP(VLOOKUP(D1180,Feuil2!$B$2:$C$205,2,FALSE)*6,0)/6/24,G1179+ROUNDUP(VLOOKUP(D1180,Feuil2!$B$2:$C$205,2,FALSE)*6,0)/6/24+$I$2),G1179+(11/12/24)),"")</f>
        <v>43609.916666666672</v>
      </c>
      <c r="H1180" s="387"/>
      <c r="I1180" s="28"/>
      <c r="K1180" s="16"/>
      <c r="L1180" s="16"/>
    </row>
    <row r="1181" spans="1:12" x14ac:dyDescent="0.2">
      <c r="A1181" s="15"/>
      <c r="B1181" s="234" t="s">
        <v>60</v>
      </c>
      <c r="C1181" s="224">
        <v>3069443</v>
      </c>
      <c r="D1181" s="96">
        <v>22000475</v>
      </c>
      <c r="E1181" s="96">
        <v>600</v>
      </c>
      <c r="F1181" s="376"/>
      <c r="G1181" s="232">
        <f>IFERROR(IF(ISERROR(SEARCH("dfgg",$B1180)),IF(H1181="",G1180+ROUNDUP(VLOOKUP(D1181,Feuil2!$B$2:$C$205,2,FALSE)*6,0)/6/24,G1180+ROUNDUP(VLOOKUP(D1181,Feuil2!$B$2:$C$205,2,FALSE)*6,0)/6/24+$I$2),G1180+(11/12/24)),"")</f>
        <v>43610.000000000007</v>
      </c>
      <c r="H1181" s="387"/>
      <c r="I1181" s="28"/>
      <c r="K1181" s="16"/>
      <c r="L1181" s="16"/>
    </row>
    <row r="1182" spans="1:12" s="16" customFormat="1" ht="54" customHeight="1" x14ac:dyDescent="0.2">
      <c r="A1182" s="127"/>
      <c r="B1182" s="331"/>
      <c r="C1182" s="332" t="s">
        <v>61</v>
      </c>
      <c r="D1182" s="333"/>
      <c r="E1182" s="333"/>
      <c r="F1182" s="380"/>
      <c r="G1182" s="80">
        <v>43610.208333333336</v>
      </c>
      <c r="H1182" s="19"/>
      <c r="I1182" s="26"/>
      <c r="J1182" s="326"/>
      <c r="K1182" s="388" t="str">
        <f>IF(ISNA(VLOOKUP(C1182,[1]Sheet1!$B:$AS,43,FALSE)),"",VLOOKUP(C1182,[1]Sheet1!$B:$AS,43,FALSE))</f>
        <v/>
      </c>
      <c r="L1182" s="16" t="str">
        <f>IF(ISNA(VLOOKUP(C1182,[1]Sheet1!$B:$AS,44,FALSE)),"",VLOOKUP(C1182,[1]Sheet1!$B:$AS,44,FALSE))</f>
        <v/>
      </c>
    </row>
    <row r="1183" spans="1:12" s="428" customFormat="1" ht="54" customHeight="1" x14ac:dyDescent="0.2">
      <c r="A1183" s="420"/>
      <c r="B1183" s="421"/>
      <c r="C1183" s="422"/>
      <c r="D1183" s="423"/>
      <c r="E1183" s="423"/>
      <c r="F1183" s="424"/>
      <c r="G1183" s="425"/>
      <c r="H1183" s="426"/>
      <c r="I1183" s="72"/>
      <c r="J1183" s="400"/>
      <c r="K1183" s="427"/>
    </row>
    <row r="1184" spans="1:12" x14ac:dyDescent="0.2">
      <c r="A1184" s="15"/>
      <c r="B1184" s="234" t="s">
        <v>60</v>
      </c>
      <c r="C1184" s="224">
        <v>3139264</v>
      </c>
      <c r="D1184" s="96">
        <v>22000475</v>
      </c>
      <c r="E1184" s="96">
        <v>1000</v>
      </c>
      <c r="F1184" s="376"/>
      <c r="G1184" s="232">
        <f>IFERROR(IF(ISERROR(SEARCH("dfgg",$B1181)),IF(H1184="",G1181+ROUNDUP(VLOOKUP(D1184,Feuil2!$B$2:$C$205,2,FALSE)*6,0)/6/24,G1181+ROUNDUP(VLOOKUP(D1184,Feuil2!$B$2:$C$205,2,FALSE)*6,0)/6/24+$I$2),G1181+(11/12/24)),"")</f>
        <v>43610.083333333343</v>
      </c>
      <c r="H1184" s="387" t="s">
        <v>285</v>
      </c>
      <c r="I1184" s="28"/>
      <c r="K1184" s="16"/>
      <c r="L1184" s="16"/>
    </row>
    <row r="1185" spans="1:12" x14ac:dyDescent="0.2">
      <c r="A1185" s="15"/>
      <c r="B1185" s="234" t="s">
        <v>60</v>
      </c>
      <c r="C1185" s="224">
        <v>3139266</v>
      </c>
      <c r="D1185" s="96">
        <v>22000475</v>
      </c>
      <c r="E1185" s="96">
        <v>1000</v>
      </c>
      <c r="F1185" s="376"/>
      <c r="G1185" s="232">
        <f>IFERROR(IF(ISERROR(SEARCH("dfgg",$B1184)),IF(H1185="",G1184+ROUNDUP(VLOOKUP(D1185,Feuil2!$B$2:$C$205,2,FALSE)*6,0)/6/24,G1184+ROUNDUP(VLOOKUP(D1185,Feuil2!$B$2:$C$205,2,FALSE)*6,0)/6/24+$I$2),G1184+(11/12/24)),"")</f>
        <v>43610.166666666679</v>
      </c>
      <c r="H1185" s="387" t="s">
        <v>285</v>
      </c>
      <c r="I1185" s="28"/>
      <c r="K1185" s="16"/>
      <c r="L1185" s="16"/>
    </row>
    <row r="1186" spans="1:12" x14ac:dyDescent="0.2">
      <c r="A1186" s="3"/>
      <c r="D1186" s="5"/>
    </row>
    <row r="1187" spans="1:12" ht="31.5" x14ac:dyDescent="0.2">
      <c r="A1187" s="290"/>
      <c r="B1187" s="429" t="s">
        <v>251</v>
      </c>
      <c r="C1187" s="828">
        <v>22</v>
      </c>
      <c r="D1187" s="430"/>
      <c r="E1187" s="430"/>
      <c r="F1187" s="431"/>
      <c r="G1187" s="432"/>
      <c r="H1187" s="433"/>
      <c r="I1187" s="434"/>
      <c r="J1187" s="406" t="s">
        <v>34</v>
      </c>
      <c r="K1187" s="202" t="s">
        <v>48</v>
      </c>
      <c r="L1187" s="202" t="s">
        <v>248</v>
      </c>
    </row>
    <row r="1188" spans="1:12" x14ac:dyDescent="0.2">
      <c r="A1188" s="79"/>
      <c r="B1188" s="293"/>
      <c r="C1188" s="294"/>
      <c r="D1188" s="295" t="s">
        <v>26</v>
      </c>
      <c r="E1188" s="296"/>
      <c r="F1188" s="297"/>
      <c r="G1188" s="80">
        <v>43612.208333333336</v>
      </c>
      <c r="H1188" s="81"/>
      <c r="I1188" s="230">
        <v>0</v>
      </c>
    </row>
    <row r="1189" spans="1:12" x14ac:dyDescent="0.2">
      <c r="A1189" s="447"/>
      <c r="B1189" s="448" t="s">
        <v>284</v>
      </c>
      <c r="C1189" s="449">
        <v>3244678</v>
      </c>
      <c r="D1189" s="450">
        <v>22000406</v>
      </c>
      <c r="E1189" s="450">
        <v>1200</v>
      </c>
      <c r="F1189" s="451"/>
      <c r="G1189" s="452">
        <v>43612.3125</v>
      </c>
      <c r="H1189" s="453" t="s">
        <v>71</v>
      </c>
      <c r="I1189" s="454" t="s">
        <v>288</v>
      </c>
    </row>
    <row r="1190" spans="1:12" s="16" customFormat="1" x14ac:dyDescent="0.2">
      <c r="A1190" s="447"/>
      <c r="B1190" s="455"/>
      <c r="C1190" s="449"/>
      <c r="D1190" s="456" t="s">
        <v>7</v>
      </c>
      <c r="E1190" s="450"/>
      <c r="F1190" s="451"/>
      <c r="G1190" s="452">
        <v>43612.368055555555</v>
      </c>
      <c r="H1190" s="457"/>
      <c r="I1190" s="454"/>
      <c r="J1190" s="326" t="s">
        <v>79</v>
      </c>
      <c r="K1190" s="16" t="s">
        <v>79</v>
      </c>
      <c r="L1190" s="440"/>
    </row>
    <row r="1191" spans="1:12" s="16" customFormat="1" x14ac:dyDescent="0.2">
      <c r="A1191" s="447"/>
      <c r="B1191" s="448" t="s">
        <v>286</v>
      </c>
      <c r="C1191" s="449">
        <v>3209893</v>
      </c>
      <c r="D1191" s="450">
        <v>22000681</v>
      </c>
      <c r="E1191" s="450">
        <v>1200</v>
      </c>
      <c r="F1191" s="451"/>
      <c r="G1191" s="452">
        <v>43612.472222222219</v>
      </c>
      <c r="H1191" s="458" t="s">
        <v>71</v>
      </c>
      <c r="I1191" s="454" t="s">
        <v>288</v>
      </c>
      <c r="J1191" s="326"/>
      <c r="L1191" s="89"/>
    </row>
    <row r="1192" spans="1:12" s="16" customFormat="1" x14ac:dyDescent="0.2">
      <c r="A1192" s="447"/>
      <c r="B1192" s="455"/>
      <c r="C1192" s="449"/>
      <c r="D1192" s="456" t="s">
        <v>7</v>
      </c>
      <c r="E1192" s="450"/>
      <c r="F1192" s="451"/>
      <c r="G1192" s="452">
        <v>43612.527777777774</v>
      </c>
      <c r="H1192" s="457"/>
      <c r="I1192" s="454"/>
      <c r="J1192" s="326" t="s">
        <v>79</v>
      </c>
      <c r="K1192" s="16" t="s">
        <v>79</v>
      </c>
      <c r="L1192" s="440"/>
    </row>
    <row r="1193" spans="1:12" s="16" customFormat="1" x14ac:dyDescent="0.2">
      <c r="A1193" s="79"/>
      <c r="B1193" s="459"/>
      <c r="C1193" s="460"/>
      <c r="D1193" s="461" t="s">
        <v>26</v>
      </c>
      <c r="E1193" s="339"/>
      <c r="F1193" s="462"/>
      <c r="G1193" s="335">
        <v>43613.208333333336</v>
      </c>
      <c r="H1193" s="463"/>
      <c r="I1193" s="342">
        <v>0</v>
      </c>
      <c r="J1193" s="326"/>
      <c r="L1193" s="89"/>
    </row>
    <row r="1194" spans="1:12" x14ac:dyDescent="0.2">
      <c r="A1194" s="15"/>
      <c r="B1194" s="416" t="s">
        <v>59</v>
      </c>
      <c r="C1194" s="224">
        <v>3139608</v>
      </c>
      <c r="D1194" s="418">
        <v>22000578</v>
      </c>
      <c r="E1194" s="418">
        <v>1000</v>
      </c>
      <c r="F1194" s="435"/>
      <c r="G1194" s="252">
        <v>43613.3125</v>
      </c>
      <c r="H1194" s="436"/>
      <c r="I1194" s="237"/>
    </row>
    <row r="1195" spans="1:12" s="16" customFormat="1" x14ac:dyDescent="0.2">
      <c r="A1195" s="15"/>
      <c r="B1195" s="410"/>
      <c r="C1195" s="411"/>
      <c r="D1195" s="412" t="s">
        <v>141</v>
      </c>
      <c r="E1195" s="413"/>
      <c r="F1195" s="441"/>
      <c r="G1195" s="232">
        <v>43613.326388888891</v>
      </c>
      <c r="H1195" s="436"/>
      <c r="I1195" s="237"/>
      <c r="J1195" s="326"/>
      <c r="L1195" s="440"/>
    </row>
    <row r="1196" spans="1:12" x14ac:dyDescent="0.2">
      <c r="A1196" s="15"/>
      <c r="B1196" s="416" t="s">
        <v>169</v>
      </c>
      <c r="C1196" s="224">
        <v>3092312</v>
      </c>
      <c r="D1196" s="418">
        <v>22000367</v>
      </c>
      <c r="E1196" s="418">
        <v>1100</v>
      </c>
      <c r="F1196" s="435"/>
      <c r="G1196" s="232">
        <v>43613.444444444445</v>
      </c>
      <c r="H1196" s="436"/>
      <c r="I1196" s="237"/>
    </row>
    <row r="1197" spans="1:12" s="16" customFormat="1" x14ac:dyDescent="0.2">
      <c r="A1197" s="15"/>
      <c r="B1197" s="238"/>
      <c r="C1197" s="239"/>
      <c r="D1197" s="437" t="s">
        <v>7</v>
      </c>
      <c r="E1197" s="438"/>
      <c r="F1197" s="439"/>
      <c r="G1197" s="232">
        <v>43613.5</v>
      </c>
      <c r="H1197" s="71"/>
      <c r="I1197" s="237"/>
      <c r="J1197" s="326" t="s">
        <v>79</v>
      </c>
      <c r="K1197" s="16" t="s">
        <v>79</v>
      </c>
      <c r="L1197" s="440"/>
    </row>
    <row r="1198" spans="1:12" s="16" customFormat="1" x14ac:dyDescent="0.2">
      <c r="A1198" s="15"/>
      <c r="B1198" s="444" t="s">
        <v>106</v>
      </c>
      <c r="C1198" s="224">
        <v>3155188</v>
      </c>
      <c r="D1198" s="418">
        <v>22000390</v>
      </c>
      <c r="E1198" s="418">
        <v>1200</v>
      </c>
      <c r="F1198" s="445"/>
      <c r="G1198" s="232">
        <v>43613.604166666664</v>
      </c>
      <c r="H1198" s="436" t="s">
        <v>175</v>
      </c>
      <c r="I1198" s="237"/>
      <c r="J1198" s="326"/>
      <c r="L1198" s="89"/>
    </row>
    <row r="1199" spans="1:12" s="16" customFormat="1" x14ac:dyDescent="0.2">
      <c r="A1199" s="15"/>
      <c r="B1199" s="446"/>
      <c r="C1199" s="411"/>
      <c r="D1199" s="412" t="s">
        <v>141</v>
      </c>
      <c r="E1199" s="413"/>
      <c r="F1199" s="441"/>
      <c r="G1199" s="232">
        <v>43613.618055555555</v>
      </c>
      <c r="H1199" s="436"/>
      <c r="I1199" s="237"/>
      <c r="J1199" s="326"/>
      <c r="L1199" s="440"/>
    </row>
    <row r="1200" spans="1:12" s="16" customFormat="1" x14ac:dyDescent="0.2">
      <c r="A1200" s="15"/>
      <c r="B1200" s="444" t="s">
        <v>105</v>
      </c>
      <c r="C1200" s="224">
        <v>3069427</v>
      </c>
      <c r="D1200" s="418">
        <v>22000268</v>
      </c>
      <c r="E1200" s="418">
        <v>1200</v>
      </c>
      <c r="F1200" s="445"/>
      <c r="G1200" s="232">
        <v>43613.722222222219</v>
      </c>
      <c r="H1200" s="436" t="s">
        <v>175</v>
      </c>
      <c r="I1200" s="237"/>
      <c r="J1200" s="326"/>
      <c r="L1200" s="89"/>
    </row>
    <row r="1201" spans="1:12" s="16" customFormat="1" x14ac:dyDescent="0.2">
      <c r="A1201" s="15"/>
      <c r="B1201" s="238"/>
      <c r="C1201" s="239"/>
      <c r="D1201" s="437" t="s">
        <v>7</v>
      </c>
      <c r="E1201" s="438"/>
      <c r="F1201" s="439"/>
      <c r="G1201" s="232">
        <v>43613.777777777774</v>
      </c>
      <c r="H1201" s="71"/>
      <c r="I1201" s="237"/>
      <c r="J1201" s="326" t="s">
        <v>79</v>
      </c>
      <c r="K1201" s="16" t="s">
        <v>79</v>
      </c>
      <c r="L1201" s="440"/>
    </row>
    <row r="1202" spans="1:12" s="16" customFormat="1" x14ac:dyDescent="0.2">
      <c r="A1202" s="15"/>
      <c r="B1202" s="444" t="s">
        <v>187</v>
      </c>
      <c r="C1202" s="224">
        <v>3016342</v>
      </c>
      <c r="D1202" s="418">
        <v>22000372</v>
      </c>
      <c r="E1202" s="418">
        <v>1300</v>
      </c>
      <c r="F1202" s="445"/>
      <c r="G1202" s="232">
        <v>43613.881944444438</v>
      </c>
      <c r="H1202" s="436"/>
      <c r="I1202" s="237"/>
      <c r="J1202" s="326"/>
      <c r="L1202" s="89"/>
    </row>
    <row r="1203" spans="1:12" s="16" customFormat="1" x14ac:dyDescent="0.2">
      <c r="A1203" s="15"/>
      <c r="B1203" s="446"/>
      <c r="C1203" s="411"/>
      <c r="D1203" s="412" t="s">
        <v>141</v>
      </c>
      <c r="E1203" s="413"/>
      <c r="F1203" s="441"/>
      <c r="G1203" s="232">
        <v>43613.895833333328</v>
      </c>
      <c r="H1203" s="436"/>
      <c r="I1203" s="237"/>
      <c r="J1203" s="326"/>
      <c r="L1203" s="440"/>
    </row>
    <row r="1204" spans="1:12" s="16" customFormat="1" x14ac:dyDescent="0.2">
      <c r="A1204" s="15"/>
      <c r="B1204" s="444" t="s">
        <v>45</v>
      </c>
      <c r="C1204" s="224">
        <v>3219971</v>
      </c>
      <c r="D1204" s="418">
        <v>22000576</v>
      </c>
      <c r="E1204" s="418">
        <v>1300</v>
      </c>
      <c r="F1204" s="445"/>
      <c r="G1204" s="232">
        <v>43613.999999999993</v>
      </c>
      <c r="H1204" s="436"/>
      <c r="I1204" s="237"/>
      <c r="J1204" s="326"/>
      <c r="L1204" s="89"/>
    </row>
    <row r="1205" spans="1:12" s="16" customFormat="1" x14ac:dyDescent="0.2">
      <c r="A1205" s="15"/>
      <c r="B1205" s="444" t="s">
        <v>45</v>
      </c>
      <c r="C1205" s="224">
        <v>3219972</v>
      </c>
      <c r="D1205" s="418">
        <v>22000576</v>
      </c>
      <c r="E1205" s="418">
        <v>1300</v>
      </c>
      <c r="F1205" s="445"/>
      <c r="G1205" s="232">
        <v>43614.104166666657</v>
      </c>
      <c r="H1205" s="436"/>
      <c r="I1205" s="237"/>
      <c r="J1205" s="326"/>
      <c r="L1205" s="89"/>
    </row>
    <row r="1206" spans="1:12" s="16" customFormat="1" x14ac:dyDescent="0.2">
      <c r="A1206" s="15"/>
      <c r="B1206" s="444" t="s">
        <v>45</v>
      </c>
      <c r="C1206" s="224">
        <v>3219973</v>
      </c>
      <c r="D1206" s="418">
        <v>22000576</v>
      </c>
      <c r="E1206" s="418">
        <v>1300</v>
      </c>
      <c r="F1206" s="445"/>
      <c r="G1206" s="232">
        <v>43614.208333333321</v>
      </c>
      <c r="H1206" s="436"/>
      <c r="I1206" s="237"/>
      <c r="J1206" s="326"/>
      <c r="L1206" s="89"/>
    </row>
    <row r="1207" spans="1:12" s="16" customFormat="1" x14ac:dyDescent="0.2">
      <c r="A1207" s="15"/>
      <c r="B1207" s="446"/>
      <c r="C1207" s="411"/>
      <c r="D1207" s="412" t="s">
        <v>141</v>
      </c>
      <c r="E1207" s="413"/>
      <c r="F1207" s="441"/>
      <c r="G1207" s="232">
        <v>43614.222222222212</v>
      </c>
      <c r="H1207" s="436"/>
      <c r="I1207" s="237"/>
      <c r="J1207" s="326"/>
      <c r="L1207" s="440"/>
    </row>
    <row r="1208" spans="1:12" s="16" customFormat="1" x14ac:dyDescent="0.2">
      <c r="A1208" s="15"/>
      <c r="B1208" s="444" t="s">
        <v>120</v>
      </c>
      <c r="C1208" s="224">
        <v>3052460</v>
      </c>
      <c r="D1208" s="418">
        <v>22000105</v>
      </c>
      <c r="E1208" s="418">
        <v>1600</v>
      </c>
      <c r="F1208" s="445"/>
      <c r="G1208" s="232">
        <v>43614.326388888876</v>
      </c>
      <c r="H1208" s="436" t="s">
        <v>287</v>
      </c>
      <c r="I1208" s="237"/>
      <c r="J1208" s="326"/>
      <c r="L1208" s="89"/>
    </row>
    <row r="1209" spans="1:12" s="16" customFormat="1" x14ac:dyDescent="0.2">
      <c r="A1209" s="15"/>
      <c r="B1209" s="444" t="s">
        <v>120</v>
      </c>
      <c r="C1209" s="224">
        <v>3052461</v>
      </c>
      <c r="D1209" s="418">
        <v>22000105</v>
      </c>
      <c r="E1209" s="418">
        <v>1600</v>
      </c>
      <c r="F1209" s="445"/>
      <c r="G1209" s="232">
        <v>43614.43055555554</v>
      </c>
      <c r="H1209" s="436" t="s">
        <v>287</v>
      </c>
      <c r="I1209" s="237"/>
      <c r="J1209" s="326"/>
      <c r="L1209" s="89"/>
    </row>
    <row r="1210" spans="1:12" x14ac:dyDescent="0.2">
      <c r="A1210" s="127"/>
      <c r="B1210" s="331"/>
      <c r="C1210" s="442" t="s">
        <v>61</v>
      </c>
      <c r="D1210" s="333"/>
      <c r="E1210" s="333"/>
      <c r="F1210" s="443"/>
      <c r="G1210" s="80">
        <v>43614.875</v>
      </c>
      <c r="H1210" s="19"/>
      <c r="I1210" s="233"/>
      <c r="K1210" s="440" t="s">
        <v>79</v>
      </c>
      <c r="L1210" s="2" t="s">
        <v>79</v>
      </c>
    </row>
    <row r="1211" spans="1:12" x14ac:dyDescent="0.2">
      <c r="A1211" s="3"/>
      <c r="D1211" s="5"/>
    </row>
    <row r="1212" spans="1:12" s="16" customFormat="1" ht="31.5" x14ac:dyDescent="0.2">
      <c r="A1212" s="290"/>
      <c r="B1212" s="429" t="s">
        <v>251</v>
      </c>
      <c r="C1212" s="828">
        <v>23</v>
      </c>
      <c r="D1212" s="430"/>
      <c r="E1212" s="430"/>
      <c r="F1212" s="431"/>
      <c r="G1212" s="432"/>
      <c r="H1212" s="433"/>
      <c r="I1212" s="434"/>
      <c r="J1212" s="406" t="s">
        <v>34</v>
      </c>
      <c r="K1212" s="202" t="s">
        <v>48</v>
      </c>
      <c r="L1212" s="202" t="s">
        <v>248</v>
      </c>
    </row>
    <row r="1213" spans="1:12" s="16" customFormat="1" x14ac:dyDescent="0.2">
      <c r="A1213" s="79"/>
      <c r="B1213" s="293"/>
      <c r="C1213" s="294"/>
      <c r="D1213" s="295" t="s">
        <v>72</v>
      </c>
      <c r="E1213" s="296"/>
      <c r="F1213" s="297"/>
      <c r="G1213" s="80">
        <v>43618.875</v>
      </c>
      <c r="H1213" s="81"/>
      <c r="I1213" s="230">
        <v>0</v>
      </c>
      <c r="J1213" s="326"/>
    </row>
    <row r="1214" spans="1:12" s="16" customFormat="1" x14ac:dyDescent="0.2">
      <c r="A1214" s="79"/>
      <c r="B1214" s="293"/>
      <c r="C1214" s="294"/>
      <c r="D1214" s="295" t="s">
        <v>25</v>
      </c>
      <c r="E1214" s="296"/>
      <c r="F1214" s="297"/>
      <c r="G1214" s="80">
        <v>43619.020833333336</v>
      </c>
      <c r="H1214" s="81"/>
      <c r="I1214" s="230">
        <v>0</v>
      </c>
      <c r="J1214" s="326"/>
    </row>
    <row r="1215" spans="1:12" s="16" customFormat="1" ht="31.5" x14ac:dyDescent="0.2">
      <c r="A1215" s="15"/>
      <c r="B1215" s="416" t="s">
        <v>76</v>
      </c>
      <c r="C1215" s="224">
        <v>3016393</v>
      </c>
      <c r="D1215" s="418">
        <v>22000478</v>
      </c>
      <c r="E1215" s="418">
        <v>1000</v>
      </c>
      <c r="F1215" s="435"/>
      <c r="G1215" s="232">
        <v>43619.104166666672</v>
      </c>
      <c r="H1215" s="436" t="s">
        <v>291</v>
      </c>
      <c r="I1215" s="237"/>
      <c r="J1215" s="326"/>
    </row>
    <row r="1216" spans="1:12" s="16" customFormat="1" x14ac:dyDescent="0.2">
      <c r="A1216" s="15"/>
      <c r="B1216" s="416" t="s">
        <v>76</v>
      </c>
      <c r="C1216" s="224">
        <v>3016408</v>
      </c>
      <c r="D1216" s="418">
        <v>22000478</v>
      </c>
      <c r="E1216" s="418">
        <v>1000</v>
      </c>
      <c r="F1216" s="435"/>
      <c r="G1216" s="232">
        <v>43619.187500000007</v>
      </c>
      <c r="H1216" s="436" t="s">
        <v>67</v>
      </c>
      <c r="I1216" s="237"/>
      <c r="J1216" s="326"/>
    </row>
    <row r="1217" spans="1:10" s="16" customFormat="1" x14ac:dyDescent="0.2">
      <c r="A1217" s="15"/>
      <c r="B1217" s="416" t="s">
        <v>76</v>
      </c>
      <c r="C1217" s="224">
        <v>3031378</v>
      </c>
      <c r="D1217" s="418">
        <v>22000478</v>
      </c>
      <c r="E1217" s="418">
        <v>1000</v>
      </c>
      <c r="F1217" s="435"/>
      <c r="G1217" s="232">
        <v>43619.270833333343</v>
      </c>
      <c r="H1217" s="436" t="s">
        <v>67</v>
      </c>
      <c r="I1217" s="237"/>
      <c r="J1217" s="326"/>
    </row>
    <row r="1218" spans="1:10" s="16" customFormat="1" x14ac:dyDescent="0.2">
      <c r="A1218" s="15"/>
      <c r="B1218" s="416" t="s">
        <v>76</v>
      </c>
      <c r="C1218" s="224">
        <v>3031379</v>
      </c>
      <c r="D1218" s="418">
        <v>22000478</v>
      </c>
      <c r="E1218" s="418">
        <v>1000</v>
      </c>
      <c r="F1218" s="435"/>
      <c r="G1218" s="232">
        <v>43619.354166666679</v>
      </c>
      <c r="H1218" s="436" t="s">
        <v>67</v>
      </c>
      <c r="I1218" s="237"/>
      <c r="J1218" s="326"/>
    </row>
    <row r="1219" spans="1:10" s="16" customFormat="1" x14ac:dyDescent="0.2">
      <c r="A1219" s="15"/>
      <c r="B1219" s="416" t="s">
        <v>76</v>
      </c>
      <c r="C1219" s="224">
        <v>3031380</v>
      </c>
      <c r="D1219" s="418">
        <v>22000478</v>
      </c>
      <c r="E1219" s="418">
        <v>1000</v>
      </c>
      <c r="F1219" s="435"/>
      <c r="G1219" s="232">
        <v>43619.437500000015</v>
      </c>
      <c r="H1219" s="436" t="s">
        <v>67</v>
      </c>
      <c r="I1219" s="237"/>
      <c r="J1219" s="326"/>
    </row>
    <row r="1220" spans="1:10" s="16" customFormat="1" x14ac:dyDescent="0.2">
      <c r="A1220" s="15"/>
      <c r="B1220" s="416" t="s">
        <v>76</v>
      </c>
      <c r="C1220" s="224">
        <v>3031403</v>
      </c>
      <c r="D1220" s="418">
        <v>22000478</v>
      </c>
      <c r="E1220" s="418">
        <v>1000</v>
      </c>
      <c r="F1220" s="435"/>
      <c r="G1220" s="232">
        <v>43619.52083333335</v>
      </c>
      <c r="H1220" s="436" t="s">
        <v>67</v>
      </c>
      <c r="I1220" s="237"/>
      <c r="J1220" s="326"/>
    </row>
    <row r="1221" spans="1:10" s="16" customFormat="1" x14ac:dyDescent="0.2">
      <c r="A1221" s="15"/>
      <c r="B1221" s="416" t="s">
        <v>76</v>
      </c>
      <c r="C1221" s="224">
        <v>3031404</v>
      </c>
      <c r="D1221" s="418">
        <v>22000478</v>
      </c>
      <c r="E1221" s="418">
        <v>1000</v>
      </c>
      <c r="F1221" s="435"/>
      <c r="G1221" s="232">
        <v>43619.604166666686</v>
      </c>
      <c r="H1221" s="436" t="s">
        <v>67</v>
      </c>
      <c r="I1221" s="237"/>
      <c r="J1221" s="326"/>
    </row>
    <row r="1222" spans="1:10" s="16" customFormat="1" x14ac:dyDescent="0.2">
      <c r="A1222" s="15"/>
      <c r="B1222" s="416" t="s">
        <v>76</v>
      </c>
      <c r="C1222" s="224">
        <v>3031405</v>
      </c>
      <c r="D1222" s="418">
        <v>22000478</v>
      </c>
      <c r="E1222" s="418">
        <v>1000</v>
      </c>
      <c r="F1222" s="435"/>
      <c r="G1222" s="232">
        <v>43619.687500000022</v>
      </c>
      <c r="H1222" s="436" t="s">
        <v>67</v>
      </c>
      <c r="I1222" s="237"/>
      <c r="J1222" s="326"/>
    </row>
    <row r="1223" spans="1:10" s="16" customFormat="1" x14ac:dyDescent="0.2">
      <c r="A1223" s="15"/>
      <c r="B1223" s="416" t="s">
        <v>76</v>
      </c>
      <c r="C1223" s="224">
        <v>3031406</v>
      </c>
      <c r="D1223" s="418">
        <v>22000478</v>
      </c>
      <c r="E1223" s="418">
        <v>1000</v>
      </c>
      <c r="F1223" s="435"/>
      <c r="G1223" s="232">
        <v>43619.770833333358</v>
      </c>
      <c r="H1223" s="436" t="s">
        <v>67</v>
      </c>
      <c r="I1223" s="237"/>
      <c r="J1223" s="326"/>
    </row>
    <row r="1224" spans="1:10" s="16" customFormat="1" x14ac:dyDescent="0.2">
      <c r="A1224" s="15"/>
      <c r="B1224" s="416" t="s">
        <v>76</v>
      </c>
      <c r="C1224" s="224">
        <v>3031407</v>
      </c>
      <c r="D1224" s="418">
        <v>22000478</v>
      </c>
      <c r="E1224" s="418">
        <v>1000</v>
      </c>
      <c r="F1224" s="435"/>
      <c r="G1224" s="232">
        <v>43619.854166666693</v>
      </c>
      <c r="H1224" s="436" t="s">
        <v>67</v>
      </c>
      <c r="I1224" s="237"/>
      <c r="J1224" s="326"/>
    </row>
    <row r="1225" spans="1:10" s="16" customFormat="1" x14ac:dyDescent="0.2">
      <c r="A1225" s="15"/>
      <c r="B1225" s="416" t="s">
        <v>76</v>
      </c>
      <c r="C1225" s="224">
        <v>3031408</v>
      </c>
      <c r="D1225" s="418">
        <v>22000478</v>
      </c>
      <c r="E1225" s="418">
        <v>1000</v>
      </c>
      <c r="F1225" s="435"/>
      <c r="G1225" s="232">
        <v>43619.937500000029</v>
      </c>
      <c r="H1225" s="436" t="s">
        <v>67</v>
      </c>
      <c r="I1225" s="237"/>
      <c r="J1225" s="326"/>
    </row>
    <row r="1226" spans="1:10" s="16" customFormat="1" x14ac:dyDescent="0.2">
      <c r="A1226" s="15"/>
      <c r="B1226" s="416" t="s">
        <v>76</v>
      </c>
      <c r="C1226" s="224">
        <v>3031409</v>
      </c>
      <c r="D1226" s="418">
        <v>22000478</v>
      </c>
      <c r="E1226" s="418">
        <v>1000</v>
      </c>
      <c r="F1226" s="435"/>
      <c r="G1226" s="232">
        <v>43620.020833333365</v>
      </c>
      <c r="H1226" s="436" t="s">
        <v>67</v>
      </c>
      <c r="I1226" s="237"/>
      <c r="J1226" s="326"/>
    </row>
    <row r="1227" spans="1:10" s="16" customFormat="1" x14ac:dyDescent="0.2">
      <c r="A1227" s="15"/>
      <c r="B1227" s="416" t="s">
        <v>76</v>
      </c>
      <c r="C1227" s="224">
        <v>3031410</v>
      </c>
      <c r="D1227" s="418">
        <v>22000478</v>
      </c>
      <c r="E1227" s="418">
        <v>1000</v>
      </c>
      <c r="F1227" s="435"/>
      <c r="G1227" s="232">
        <v>43620.104166666701</v>
      </c>
      <c r="H1227" s="436" t="s">
        <v>67</v>
      </c>
      <c r="I1227" s="237"/>
      <c r="J1227" s="326"/>
    </row>
    <row r="1228" spans="1:10" s="16" customFormat="1" x14ac:dyDescent="0.2">
      <c r="A1228" s="15"/>
      <c r="B1228" s="416" t="s">
        <v>76</v>
      </c>
      <c r="C1228" s="224">
        <v>3031411</v>
      </c>
      <c r="D1228" s="418">
        <v>22000478</v>
      </c>
      <c r="E1228" s="418">
        <v>1000</v>
      </c>
      <c r="F1228" s="435"/>
      <c r="G1228" s="232">
        <v>43620.187500000036</v>
      </c>
      <c r="H1228" s="436" t="s">
        <v>67</v>
      </c>
      <c r="I1228" s="237"/>
      <c r="J1228" s="326"/>
    </row>
    <row r="1229" spans="1:10" s="16" customFormat="1" x14ac:dyDescent="0.2">
      <c r="A1229" s="15"/>
      <c r="B1229" s="416" t="s">
        <v>76</v>
      </c>
      <c r="C1229" s="224">
        <v>3031412</v>
      </c>
      <c r="D1229" s="418">
        <v>22000478</v>
      </c>
      <c r="E1229" s="418">
        <v>1000</v>
      </c>
      <c r="F1229" s="435"/>
      <c r="G1229" s="232">
        <v>43620.270833333372</v>
      </c>
      <c r="H1229" s="436" t="s">
        <v>67</v>
      </c>
      <c r="I1229" s="237"/>
      <c r="J1229" s="326"/>
    </row>
    <row r="1230" spans="1:10" s="16" customFormat="1" x14ac:dyDescent="0.2">
      <c r="A1230" s="15"/>
      <c r="B1230" s="416" t="s">
        <v>76</v>
      </c>
      <c r="C1230" s="224">
        <v>3031413</v>
      </c>
      <c r="D1230" s="418">
        <v>22000478</v>
      </c>
      <c r="E1230" s="418">
        <v>1000</v>
      </c>
      <c r="F1230" s="435"/>
      <c r="G1230" s="232">
        <v>43620.354166666708</v>
      </c>
      <c r="H1230" s="436" t="s">
        <v>67</v>
      </c>
      <c r="I1230" s="237"/>
      <c r="J1230" s="326"/>
    </row>
    <row r="1231" spans="1:10" s="16" customFormat="1" x14ac:dyDescent="0.2">
      <c r="A1231" s="15"/>
      <c r="B1231" s="416" t="s">
        <v>76</v>
      </c>
      <c r="C1231" s="224">
        <v>3031414</v>
      </c>
      <c r="D1231" s="418">
        <v>22000478</v>
      </c>
      <c r="E1231" s="418">
        <v>1000</v>
      </c>
      <c r="F1231" s="435"/>
      <c r="G1231" s="232">
        <v>43620.437500000044</v>
      </c>
      <c r="H1231" s="436" t="s">
        <v>67</v>
      </c>
      <c r="I1231" s="237"/>
      <c r="J1231" s="326"/>
    </row>
    <row r="1232" spans="1:10" s="16" customFormat="1" x14ac:dyDescent="0.2">
      <c r="A1232" s="15"/>
      <c r="B1232" s="416" t="s">
        <v>76</v>
      </c>
      <c r="C1232" s="224">
        <v>3031415</v>
      </c>
      <c r="D1232" s="418">
        <v>22000478</v>
      </c>
      <c r="E1232" s="418">
        <v>1000</v>
      </c>
      <c r="F1232" s="435"/>
      <c r="G1232" s="232">
        <v>43620.520833333379</v>
      </c>
      <c r="H1232" s="436" t="s">
        <v>67</v>
      </c>
      <c r="I1232" s="237"/>
      <c r="J1232" s="326"/>
    </row>
    <row r="1233" spans="1:12" s="16" customFormat="1" x14ac:dyDescent="0.2">
      <c r="A1233" s="15"/>
      <c r="B1233" s="416" t="s">
        <v>76</v>
      </c>
      <c r="C1233" s="224">
        <v>3031416</v>
      </c>
      <c r="D1233" s="418">
        <v>22000478</v>
      </c>
      <c r="E1233" s="418">
        <v>1000</v>
      </c>
      <c r="F1233" s="435"/>
      <c r="G1233" s="232">
        <v>43620.604166666715</v>
      </c>
      <c r="H1233" s="436" t="s">
        <v>293</v>
      </c>
      <c r="I1233" s="237"/>
      <c r="J1233" s="326"/>
    </row>
    <row r="1234" spans="1:12" s="16" customFormat="1" x14ac:dyDescent="0.2">
      <c r="A1234" s="15"/>
      <c r="B1234" s="416" t="s">
        <v>76</v>
      </c>
      <c r="C1234" s="224">
        <v>3031417</v>
      </c>
      <c r="D1234" s="418">
        <v>22000478</v>
      </c>
      <c r="E1234" s="418">
        <v>800</v>
      </c>
      <c r="F1234" s="435"/>
      <c r="G1234" s="232">
        <v>43620.687500000051</v>
      </c>
      <c r="H1234" s="436" t="s">
        <v>67</v>
      </c>
      <c r="I1234" s="237"/>
      <c r="J1234" s="326"/>
    </row>
    <row r="1235" spans="1:12" s="16" customFormat="1" x14ac:dyDescent="0.2">
      <c r="A1235" s="15"/>
      <c r="B1235" s="416" t="s">
        <v>76</v>
      </c>
      <c r="C1235" s="224">
        <v>3031418</v>
      </c>
      <c r="D1235" s="418">
        <v>22000478</v>
      </c>
      <c r="E1235" s="418">
        <v>1000</v>
      </c>
      <c r="F1235" s="435"/>
      <c r="G1235" s="232">
        <v>43620.770833333387</v>
      </c>
      <c r="H1235" s="436" t="s">
        <v>292</v>
      </c>
      <c r="I1235" s="237"/>
      <c r="J1235" s="326"/>
    </row>
    <row r="1236" spans="1:12" s="16" customFormat="1" x14ac:dyDescent="0.2">
      <c r="A1236" s="15"/>
      <c r="B1236" s="238"/>
      <c r="C1236" s="239"/>
      <c r="D1236" s="437" t="s">
        <v>7</v>
      </c>
      <c r="E1236" s="438"/>
      <c r="F1236" s="439"/>
      <c r="G1236" s="232">
        <v>43620.826388888941</v>
      </c>
      <c r="H1236" s="71"/>
      <c r="I1236" s="237"/>
      <c r="J1236" s="326" t="s">
        <v>79</v>
      </c>
      <c r="K1236" s="16" t="s">
        <v>79</v>
      </c>
      <c r="L1236" s="440"/>
    </row>
    <row r="1237" spans="1:12" s="16" customFormat="1" x14ac:dyDescent="0.2">
      <c r="A1237" s="15"/>
      <c r="B1237" s="416" t="s">
        <v>130</v>
      </c>
      <c r="C1237" s="224">
        <v>3134196</v>
      </c>
      <c r="D1237" s="418">
        <v>22000107</v>
      </c>
      <c r="E1237" s="418">
        <v>1200</v>
      </c>
      <c r="F1237" s="435"/>
      <c r="G1237" s="232">
        <v>43620.944444444496</v>
      </c>
      <c r="H1237" s="436" t="s">
        <v>67</v>
      </c>
      <c r="I1237" s="237"/>
      <c r="J1237" s="326"/>
    </row>
    <row r="1238" spans="1:12" s="16" customFormat="1" x14ac:dyDescent="0.2">
      <c r="A1238" s="15"/>
      <c r="B1238" s="446"/>
      <c r="C1238" s="411"/>
      <c r="D1238" s="412" t="s">
        <v>141</v>
      </c>
      <c r="E1238" s="413"/>
      <c r="F1238" s="441"/>
      <c r="G1238" s="232">
        <v>43620.958333333387</v>
      </c>
      <c r="H1238" s="436"/>
      <c r="I1238" s="237"/>
      <c r="J1238" s="326"/>
      <c r="L1238" s="440"/>
    </row>
    <row r="1239" spans="1:12" s="16" customFormat="1" x14ac:dyDescent="0.2">
      <c r="A1239" s="15"/>
      <c r="B1239" s="416" t="s">
        <v>100</v>
      </c>
      <c r="C1239" s="224">
        <v>3118584</v>
      </c>
      <c r="D1239" s="418">
        <v>22000155</v>
      </c>
      <c r="E1239" s="418">
        <v>1200</v>
      </c>
      <c r="F1239" s="435"/>
      <c r="G1239" s="232">
        <v>43621.076388888941</v>
      </c>
      <c r="H1239" s="436" t="s">
        <v>67</v>
      </c>
      <c r="I1239" s="237"/>
      <c r="J1239" s="326"/>
    </row>
    <row r="1240" spans="1:12" s="16" customFormat="1" x14ac:dyDescent="0.2">
      <c r="A1240" s="15"/>
      <c r="B1240" s="446"/>
      <c r="C1240" s="411"/>
      <c r="D1240" s="412" t="s">
        <v>141</v>
      </c>
      <c r="E1240" s="413"/>
      <c r="F1240" s="441"/>
      <c r="G1240" s="232">
        <v>43621.090277777832</v>
      </c>
      <c r="H1240" s="436"/>
      <c r="I1240" s="237"/>
      <c r="J1240" s="326"/>
      <c r="L1240" s="440"/>
    </row>
    <row r="1241" spans="1:12" s="16" customFormat="1" x14ac:dyDescent="0.2">
      <c r="A1241" s="15"/>
      <c r="B1241" s="416" t="s">
        <v>38</v>
      </c>
      <c r="C1241" s="224">
        <v>3030928</v>
      </c>
      <c r="D1241" s="418">
        <v>22000103</v>
      </c>
      <c r="E1241" s="418">
        <v>1000</v>
      </c>
      <c r="F1241" s="435"/>
      <c r="G1241" s="232">
        <v>43621.208333333387</v>
      </c>
      <c r="H1241" s="436" t="s">
        <v>67</v>
      </c>
      <c r="I1241" s="237"/>
      <c r="J1241" s="326"/>
    </row>
    <row r="1242" spans="1:12" s="16" customFormat="1" x14ac:dyDescent="0.2">
      <c r="A1242" s="15"/>
      <c r="B1242" s="238"/>
      <c r="C1242" s="239"/>
      <c r="D1242" s="437" t="s">
        <v>7</v>
      </c>
      <c r="E1242" s="438"/>
      <c r="F1242" s="439"/>
      <c r="G1242" s="232">
        <v>43621.263888888941</v>
      </c>
      <c r="H1242" s="71"/>
      <c r="I1242" s="237"/>
      <c r="J1242" s="326" t="s">
        <v>79</v>
      </c>
      <c r="K1242" s="16" t="s">
        <v>79</v>
      </c>
      <c r="L1242" s="440"/>
    </row>
    <row r="1243" spans="1:12" s="16" customFormat="1" x14ac:dyDescent="0.2">
      <c r="A1243" s="15"/>
      <c r="B1243" s="416" t="s">
        <v>21</v>
      </c>
      <c r="C1243" s="224">
        <v>3194037</v>
      </c>
      <c r="D1243" s="418">
        <v>22000084</v>
      </c>
      <c r="E1243" s="418">
        <v>1600</v>
      </c>
      <c r="F1243" s="435"/>
      <c r="G1243" s="232">
        <v>43621.368055555606</v>
      </c>
      <c r="H1243" s="436" t="s">
        <v>67</v>
      </c>
      <c r="I1243" s="237"/>
      <c r="J1243" s="326"/>
    </row>
    <row r="1244" spans="1:12" s="16" customFormat="1" x14ac:dyDescent="0.2">
      <c r="A1244" s="15"/>
      <c r="B1244" s="416" t="s">
        <v>21</v>
      </c>
      <c r="C1244" s="224">
        <v>3194038</v>
      </c>
      <c r="D1244" s="418">
        <v>22000084</v>
      </c>
      <c r="E1244" s="418">
        <v>1600</v>
      </c>
      <c r="F1244" s="435"/>
      <c r="G1244" s="232">
        <v>43621.520833333336</v>
      </c>
      <c r="H1244" s="436" t="s">
        <v>67</v>
      </c>
      <c r="I1244" s="237"/>
      <c r="J1244" s="326"/>
    </row>
    <row r="1245" spans="1:12" s="16" customFormat="1" x14ac:dyDescent="0.2">
      <c r="A1245" s="15"/>
      <c r="B1245" s="238"/>
      <c r="C1245" s="239"/>
      <c r="D1245" s="437" t="s">
        <v>7</v>
      </c>
      <c r="E1245" s="125" t="s">
        <v>294</v>
      </c>
      <c r="F1245" s="439"/>
      <c r="G1245" s="232">
        <v>43621.75</v>
      </c>
      <c r="H1245" s="71"/>
      <c r="I1245" s="237"/>
      <c r="J1245" s="326" t="s">
        <v>79</v>
      </c>
      <c r="K1245" s="16" t="s">
        <v>79</v>
      </c>
      <c r="L1245" s="440"/>
    </row>
    <row r="1246" spans="1:12" s="16" customFormat="1" x14ac:dyDescent="0.2">
      <c r="A1246" s="15"/>
      <c r="B1246" s="416" t="s">
        <v>40</v>
      </c>
      <c r="C1246" s="224">
        <v>3194055</v>
      </c>
      <c r="D1246" s="418">
        <v>22000142</v>
      </c>
      <c r="E1246" s="418">
        <v>1600</v>
      </c>
      <c r="F1246" s="435"/>
      <c r="G1246" s="232">
        <v>43621.868055555555</v>
      </c>
      <c r="H1246" s="436" t="s">
        <v>67</v>
      </c>
      <c r="I1246" s="237"/>
      <c r="J1246" s="326"/>
    </row>
    <row r="1247" spans="1:12" s="16" customFormat="1" x14ac:dyDescent="0.2">
      <c r="A1247" s="15"/>
      <c r="B1247" s="416" t="s">
        <v>40</v>
      </c>
      <c r="C1247" s="224">
        <v>3209870</v>
      </c>
      <c r="D1247" s="418">
        <v>22000142</v>
      </c>
      <c r="E1247" s="418">
        <v>1600</v>
      </c>
      <c r="F1247" s="435"/>
      <c r="G1247" s="232">
        <v>43621.986111111109</v>
      </c>
      <c r="H1247" s="436" t="s">
        <v>67</v>
      </c>
      <c r="I1247" s="237"/>
      <c r="J1247" s="326"/>
    </row>
    <row r="1248" spans="1:12" s="16" customFormat="1" x14ac:dyDescent="0.2">
      <c r="A1248" s="15"/>
      <c r="B1248" s="446"/>
      <c r="C1248" s="411"/>
      <c r="D1248" s="412" t="s">
        <v>141</v>
      </c>
      <c r="E1248" s="413"/>
      <c r="F1248" s="441"/>
      <c r="G1248" s="232">
        <v>43622</v>
      </c>
      <c r="H1248" s="436"/>
      <c r="I1248" s="237"/>
      <c r="J1248" s="326"/>
      <c r="L1248" s="440"/>
    </row>
    <row r="1249" spans="1:12" s="16" customFormat="1" x14ac:dyDescent="0.2">
      <c r="A1249" s="15"/>
      <c r="B1249" s="416" t="s">
        <v>290</v>
      </c>
      <c r="C1249" s="224">
        <v>3209869</v>
      </c>
      <c r="D1249" s="418">
        <v>22000137</v>
      </c>
      <c r="E1249" s="418">
        <v>1300</v>
      </c>
      <c r="F1249" s="435"/>
      <c r="G1249" s="232">
        <v>43622.104166666664</v>
      </c>
      <c r="H1249" s="436" t="s">
        <v>67</v>
      </c>
      <c r="I1249" s="237"/>
      <c r="J1249" s="326"/>
    </row>
    <row r="1250" spans="1:12" s="16" customFormat="1" x14ac:dyDescent="0.2">
      <c r="A1250" s="15"/>
      <c r="B1250" s="416" t="s">
        <v>290</v>
      </c>
      <c r="C1250" s="224">
        <v>3224442</v>
      </c>
      <c r="D1250" s="418">
        <v>22000137</v>
      </c>
      <c r="E1250" s="418">
        <v>1300</v>
      </c>
      <c r="F1250" s="435"/>
      <c r="G1250" s="232">
        <v>43622.208333333328</v>
      </c>
      <c r="H1250" s="436" t="s">
        <v>67</v>
      </c>
      <c r="I1250" s="237"/>
      <c r="J1250" s="326"/>
    </row>
    <row r="1251" spans="1:12" s="16" customFormat="1" x14ac:dyDescent="0.2">
      <c r="A1251" s="15"/>
      <c r="B1251" s="446"/>
      <c r="C1251" s="411"/>
      <c r="D1251" s="412" t="s">
        <v>141</v>
      </c>
      <c r="E1251" s="413"/>
      <c r="F1251" s="441"/>
      <c r="G1251" s="232">
        <v>43622.222222222219</v>
      </c>
      <c r="H1251" s="436"/>
      <c r="I1251" s="237"/>
      <c r="J1251" s="326"/>
      <c r="L1251" s="440"/>
    </row>
    <row r="1252" spans="1:12" s="16" customFormat="1" x14ac:dyDescent="0.2">
      <c r="A1252" s="15"/>
      <c r="B1252" s="416" t="s">
        <v>121</v>
      </c>
      <c r="C1252" s="224">
        <v>2715645</v>
      </c>
      <c r="D1252" s="418">
        <v>22000374</v>
      </c>
      <c r="E1252" s="418">
        <v>1600</v>
      </c>
      <c r="F1252" s="435"/>
      <c r="G1252" s="232">
        <v>43622.326388888883</v>
      </c>
      <c r="H1252" s="436" t="s">
        <v>67</v>
      </c>
      <c r="I1252" s="237"/>
      <c r="J1252" s="326"/>
    </row>
    <row r="1253" spans="1:12" s="16" customFormat="1" x14ac:dyDescent="0.2">
      <c r="A1253" s="15"/>
      <c r="B1253" s="446"/>
      <c r="C1253" s="411"/>
      <c r="D1253" s="412" t="s">
        <v>141</v>
      </c>
      <c r="E1253" s="413"/>
      <c r="F1253" s="441"/>
      <c r="G1253" s="232">
        <v>43622.583333333336</v>
      </c>
      <c r="H1253" s="436" t="s">
        <v>67</v>
      </c>
      <c r="I1253" s="237"/>
      <c r="J1253" s="326"/>
      <c r="L1253" s="440"/>
    </row>
    <row r="1254" spans="1:12" s="16" customFormat="1" x14ac:dyDescent="0.2">
      <c r="A1254" s="15"/>
      <c r="B1254" s="416" t="s">
        <v>22</v>
      </c>
      <c r="C1254" s="224">
        <v>3052476</v>
      </c>
      <c r="D1254" s="418">
        <v>22000160</v>
      </c>
      <c r="E1254" s="418">
        <v>1600</v>
      </c>
      <c r="F1254" s="435"/>
      <c r="G1254" s="232">
        <v>43622.6875</v>
      </c>
      <c r="H1254" s="436" t="s">
        <v>67</v>
      </c>
      <c r="I1254" s="237"/>
      <c r="J1254" s="326"/>
    </row>
    <row r="1255" spans="1:12" s="16" customFormat="1" x14ac:dyDescent="0.2">
      <c r="A1255" s="15"/>
      <c r="B1255" s="416" t="s">
        <v>22</v>
      </c>
      <c r="C1255" s="224">
        <v>3052477</v>
      </c>
      <c r="D1255" s="418">
        <v>22000160</v>
      </c>
      <c r="E1255" s="418">
        <v>1600</v>
      </c>
      <c r="F1255" s="435"/>
      <c r="G1255" s="232">
        <v>43622.791666666664</v>
      </c>
      <c r="H1255" s="436" t="s">
        <v>67</v>
      </c>
      <c r="I1255" s="237"/>
      <c r="J1255" s="326"/>
    </row>
    <row r="1256" spans="1:12" s="16" customFormat="1" x14ac:dyDescent="0.2">
      <c r="A1256" s="15"/>
      <c r="B1256" s="416" t="s">
        <v>22</v>
      </c>
      <c r="C1256" s="224">
        <v>3069430</v>
      </c>
      <c r="D1256" s="418">
        <v>22000160</v>
      </c>
      <c r="E1256" s="418">
        <v>1600</v>
      </c>
      <c r="F1256" s="435"/>
      <c r="G1256" s="232">
        <v>43622.895833333328</v>
      </c>
      <c r="H1256" s="436" t="s">
        <v>67</v>
      </c>
      <c r="I1256" s="237"/>
      <c r="J1256" s="326"/>
    </row>
    <row r="1257" spans="1:12" s="16" customFormat="1" x14ac:dyDescent="0.2">
      <c r="A1257" s="15"/>
      <c r="B1257" s="446"/>
      <c r="C1257" s="411"/>
      <c r="D1257" s="412" t="s">
        <v>141</v>
      </c>
      <c r="E1257" s="413"/>
      <c r="F1257" s="441"/>
      <c r="G1257" s="232">
        <v>43622.909722222219</v>
      </c>
      <c r="H1257" s="436"/>
      <c r="I1257" s="237"/>
      <c r="J1257" s="326"/>
      <c r="L1257" s="440"/>
    </row>
    <row r="1258" spans="1:12" s="16" customFormat="1" x14ac:dyDescent="0.2">
      <c r="A1258" s="15"/>
      <c r="B1258" s="416" t="s">
        <v>22</v>
      </c>
      <c r="C1258" s="224">
        <v>3069431</v>
      </c>
      <c r="D1258" s="418">
        <v>22000160</v>
      </c>
      <c r="E1258" s="418">
        <v>1600</v>
      </c>
      <c r="F1258" s="435"/>
      <c r="G1258" s="232">
        <v>43623.013888888883</v>
      </c>
      <c r="H1258" s="436" t="s">
        <v>67</v>
      </c>
      <c r="I1258" s="237"/>
      <c r="J1258" s="326"/>
    </row>
    <row r="1259" spans="1:12" s="16" customFormat="1" x14ac:dyDescent="0.2">
      <c r="A1259" s="15"/>
      <c r="B1259" s="416" t="s">
        <v>22</v>
      </c>
      <c r="C1259" s="224">
        <v>3155182</v>
      </c>
      <c r="D1259" s="418">
        <v>22000160</v>
      </c>
      <c r="E1259" s="418">
        <v>1600</v>
      </c>
      <c r="F1259" s="435"/>
      <c r="G1259" s="232">
        <v>43623.118055555547</v>
      </c>
      <c r="H1259" s="436" t="s">
        <v>175</v>
      </c>
      <c r="I1259" s="237"/>
      <c r="J1259" s="326"/>
    </row>
    <row r="1260" spans="1:12" s="16" customFormat="1" x14ac:dyDescent="0.2">
      <c r="A1260" s="15"/>
      <c r="B1260" s="238"/>
      <c r="C1260" s="239"/>
      <c r="D1260" s="437" t="s">
        <v>7</v>
      </c>
      <c r="E1260" s="438"/>
      <c r="F1260" s="439"/>
      <c r="G1260" s="232">
        <v>43623.173611111102</v>
      </c>
      <c r="H1260" s="71"/>
      <c r="I1260" s="237"/>
      <c r="J1260" s="326" t="s">
        <v>79</v>
      </c>
      <c r="K1260" s="16" t="s">
        <v>79</v>
      </c>
      <c r="L1260" s="440"/>
    </row>
    <row r="1261" spans="1:12" s="16" customFormat="1" x14ac:dyDescent="0.2">
      <c r="A1261" s="15"/>
      <c r="B1261" s="416" t="s">
        <v>58</v>
      </c>
      <c r="C1261" s="224">
        <v>3030707</v>
      </c>
      <c r="D1261" s="418">
        <v>22000057</v>
      </c>
      <c r="E1261" s="418">
        <v>1000</v>
      </c>
      <c r="F1261" s="435"/>
      <c r="G1261" s="232">
        <v>43623.277777777766</v>
      </c>
      <c r="H1261" s="436"/>
      <c r="I1261" s="237"/>
      <c r="J1261" s="326"/>
    </row>
    <row r="1262" spans="1:12" s="16" customFormat="1" x14ac:dyDescent="0.2">
      <c r="A1262" s="15"/>
      <c r="B1262" s="416" t="s">
        <v>58</v>
      </c>
      <c r="C1262" s="224">
        <v>3030708</v>
      </c>
      <c r="D1262" s="418">
        <v>22000057</v>
      </c>
      <c r="E1262" s="418">
        <v>1000</v>
      </c>
      <c r="F1262" s="435"/>
      <c r="G1262" s="232">
        <v>43623.381944444431</v>
      </c>
      <c r="H1262" s="436"/>
      <c r="I1262" s="237"/>
      <c r="J1262" s="326"/>
    </row>
    <row r="1263" spans="1:12" s="16" customFormat="1" x14ac:dyDescent="0.2">
      <c r="A1263" s="15"/>
      <c r="B1263" s="446"/>
      <c r="C1263" s="411"/>
      <c r="D1263" s="412" t="s">
        <v>141</v>
      </c>
      <c r="E1263" s="413"/>
      <c r="F1263" s="441"/>
      <c r="G1263" s="232">
        <v>43623.395833333321</v>
      </c>
      <c r="H1263" s="436"/>
      <c r="I1263" s="237"/>
      <c r="J1263" s="326"/>
      <c r="L1263" s="440"/>
    </row>
    <row r="1264" spans="1:12" s="16" customFormat="1" x14ac:dyDescent="0.2">
      <c r="A1264" s="15"/>
      <c r="B1264" s="416" t="s">
        <v>87</v>
      </c>
      <c r="C1264" s="224">
        <v>3155167</v>
      </c>
      <c r="D1264" s="418">
        <v>22000262</v>
      </c>
      <c r="E1264" s="418">
        <v>1600</v>
      </c>
      <c r="F1264" s="435"/>
      <c r="G1264" s="232">
        <v>43623.499999999985</v>
      </c>
      <c r="H1264" s="436" t="s">
        <v>175</v>
      </c>
      <c r="I1264" s="237"/>
      <c r="J1264" s="326"/>
    </row>
    <row r="1265" spans="1:12" s="16" customFormat="1" x14ac:dyDescent="0.2">
      <c r="A1265" s="15"/>
      <c r="B1265" s="446"/>
      <c r="C1265" s="411"/>
      <c r="D1265" s="412" t="s">
        <v>141</v>
      </c>
      <c r="E1265" s="413"/>
      <c r="F1265" s="441"/>
      <c r="G1265" s="232">
        <v>43623.513888888876</v>
      </c>
      <c r="H1265" s="436"/>
      <c r="I1265" s="237"/>
      <c r="J1265" s="326"/>
      <c r="L1265" s="440"/>
    </row>
    <row r="1266" spans="1:12" s="16" customFormat="1" x14ac:dyDescent="0.2">
      <c r="A1266" s="15"/>
      <c r="B1266" s="416" t="s">
        <v>286</v>
      </c>
      <c r="C1266" s="224">
        <v>3209894</v>
      </c>
      <c r="D1266" s="418">
        <v>22000681</v>
      </c>
      <c r="E1266" s="418">
        <v>1600</v>
      </c>
      <c r="F1266" s="435"/>
      <c r="G1266" s="232">
        <v>43623.61805555554</v>
      </c>
      <c r="H1266" s="436" t="s">
        <v>295</v>
      </c>
      <c r="I1266" s="237"/>
      <c r="J1266" s="326"/>
    </row>
    <row r="1267" spans="1:12" s="16" customFormat="1" x14ac:dyDescent="0.2">
      <c r="A1267" s="15"/>
      <c r="B1267" s="416" t="s">
        <v>286</v>
      </c>
      <c r="C1267" s="224">
        <v>3209895</v>
      </c>
      <c r="D1267" s="418">
        <v>22000681</v>
      </c>
      <c r="E1267" s="418">
        <v>1600</v>
      </c>
      <c r="F1267" s="435"/>
      <c r="G1267" s="232">
        <v>43623.722222222204</v>
      </c>
      <c r="H1267" s="436" t="s">
        <v>295</v>
      </c>
      <c r="I1267" s="237"/>
      <c r="J1267" s="326"/>
    </row>
    <row r="1268" spans="1:12" s="16" customFormat="1" x14ac:dyDescent="0.2">
      <c r="A1268" s="127"/>
      <c r="B1268" s="331"/>
      <c r="C1268" s="442" t="s">
        <v>61</v>
      </c>
      <c r="D1268" s="333"/>
      <c r="E1268" s="333"/>
      <c r="F1268" s="443"/>
      <c r="G1268" s="80">
        <v>43623.875</v>
      </c>
      <c r="H1268" s="19"/>
      <c r="I1268" s="233"/>
      <c r="J1268" s="326"/>
      <c r="K1268" s="440" t="s">
        <v>79</v>
      </c>
      <c r="L1268" s="16" t="s">
        <v>79</v>
      </c>
    </row>
    <row r="1269" spans="1:12" ht="31.5" x14ac:dyDescent="0.2">
      <c r="A1269" s="290"/>
      <c r="B1269" s="345" t="s">
        <v>251</v>
      </c>
      <c r="C1269" s="828">
        <v>24</v>
      </c>
      <c r="D1269" s="371"/>
      <c r="E1269" s="371"/>
      <c r="F1269" s="464"/>
      <c r="G1269" s="465"/>
      <c r="H1269" s="465"/>
      <c r="I1269" s="395"/>
      <c r="J1269" s="409" t="s">
        <v>34</v>
      </c>
      <c r="K1269" s="374" t="s">
        <v>48</v>
      </c>
      <c r="L1269" s="374" t="s">
        <v>248</v>
      </c>
    </row>
    <row r="1270" spans="1:12" x14ac:dyDescent="0.2">
      <c r="A1270" s="79"/>
      <c r="B1270" s="293"/>
      <c r="C1270" s="294"/>
      <c r="D1270" s="295" t="s">
        <v>26</v>
      </c>
      <c r="E1270" s="296"/>
      <c r="F1270" s="297"/>
      <c r="G1270" s="80">
        <v>43627.208333333336</v>
      </c>
      <c r="H1270" s="81"/>
      <c r="I1270" s="82">
        <v>0</v>
      </c>
    </row>
    <row r="1271" spans="1:12" x14ac:dyDescent="0.2">
      <c r="A1271" s="79"/>
      <c r="B1271" s="293"/>
      <c r="C1271" s="294"/>
      <c r="D1271" s="295" t="s">
        <v>26</v>
      </c>
      <c r="E1271" s="296"/>
      <c r="F1271" s="297"/>
      <c r="G1271" s="80">
        <v>43627.3125</v>
      </c>
      <c r="H1271" s="81"/>
      <c r="I1271" s="82">
        <v>0</v>
      </c>
    </row>
    <row r="1272" spans="1:12" x14ac:dyDescent="0.2">
      <c r="A1272" s="15"/>
      <c r="B1272" s="234" t="s">
        <v>57</v>
      </c>
      <c r="C1272" s="224">
        <v>3155153</v>
      </c>
      <c r="D1272" s="96">
        <v>22000109</v>
      </c>
      <c r="E1272" s="96">
        <v>1400</v>
      </c>
      <c r="F1272" s="466"/>
      <c r="G1272" s="232">
        <v>43627.430555555555</v>
      </c>
      <c r="H1272" s="467"/>
      <c r="I1272" s="28" t="s">
        <v>71</v>
      </c>
      <c r="J1272" s="326">
        <v>43640</v>
      </c>
      <c r="K1272" s="2" t="s">
        <v>51</v>
      </c>
    </row>
    <row r="1273" spans="1:12" x14ac:dyDescent="0.2">
      <c r="A1273" s="15"/>
      <c r="B1273" s="234" t="s">
        <v>57</v>
      </c>
      <c r="C1273" s="224">
        <v>3155154</v>
      </c>
      <c r="D1273" s="96">
        <v>22000109</v>
      </c>
      <c r="E1273" s="96">
        <v>1400</v>
      </c>
      <c r="F1273" s="466"/>
      <c r="G1273" s="232">
        <v>43627.548611111109</v>
      </c>
      <c r="H1273" s="467"/>
      <c r="I1273" s="28" t="s">
        <v>71</v>
      </c>
      <c r="J1273" s="326">
        <v>43640</v>
      </c>
      <c r="K1273" s="2" t="s">
        <v>51</v>
      </c>
    </row>
    <row r="1274" spans="1:12" x14ac:dyDescent="0.2">
      <c r="A1274" s="15"/>
      <c r="B1274" s="234" t="s">
        <v>39</v>
      </c>
      <c r="C1274" s="224">
        <v>2956574</v>
      </c>
      <c r="D1274" s="96">
        <v>22000370</v>
      </c>
      <c r="E1274" s="96">
        <v>500</v>
      </c>
      <c r="F1274" s="466"/>
      <c r="G1274" s="232">
        <v>43627.666666666664</v>
      </c>
      <c r="H1274" s="467" t="s">
        <v>299</v>
      </c>
      <c r="I1274" s="28" t="s">
        <v>71</v>
      </c>
      <c r="J1274" s="326">
        <v>43672</v>
      </c>
      <c r="K1274" s="2" t="s">
        <v>50</v>
      </c>
    </row>
    <row r="1275" spans="1:12" x14ac:dyDescent="0.2">
      <c r="A1275" s="15"/>
      <c r="B1275" s="234" t="s">
        <v>57</v>
      </c>
      <c r="C1275" s="224">
        <v>3155155</v>
      </c>
      <c r="D1275" s="96">
        <v>22000109</v>
      </c>
      <c r="E1275" s="96">
        <v>900</v>
      </c>
      <c r="F1275" s="466"/>
      <c r="G1275" s="232">
        <v>43627.784722222219</v>
      </c>
      <c r="H1275" s="467" t="s">
        <v>298</v>
      </c>
      <c r="I1275" s="28" t="s">
        <v>71</v>
      </c>
      <c r="J1275" s="326">
        <v>43640</v>
      </c>
      <c r="K1275" s="2" t="s">
        <v>51</v>
      </c>
    </row>
    <row r="1276" spans="1:12" s="16" customFormat="1" x14ac:dyDescent="0.2">
      <c r="A1276" s="15"/>
      <c r="B1276" s="468"/>
      <c r="C1276" s="246"/>
      <c r="D1276" s="121" t="s">
        <v>141</v>
      </c>
      <c r="E1276" s="120"/>
      <c r="F1276" s="469"/>
      <c r="G1276" s="232">
        <v>43627.798611111109</v>
      </c>
      <c r="H1276" s="467"/>
      <c r="I1276" s="28"/>
      <c r="J1276" s="326"/>
      <c r="L1276" s="470"/>
    </row>
    <row r="1277" spans="1:12" x14ac:dyDescent="0.2">
      <c r="A1277" s="15"/>
      <c r="B1277" s="234" t="s">
        <v>133</v>
      </c>
      <c r="C1277" s="224">
        <v>3092315</v>
      </c>
      <c r="D1277" s="96">
        <v>22000436</v>
      </c>
      <c r="E1277" s="96">
        <v>600</v>
      </c>
      <c r="F1277" s="466"/>
      <c r="G1277" s="232">
        <v>43627.916666666664</v>
      </c>
      <c r="H1277" s="467" t="s">
        <v>210</v>
      </c>
      <c r="I1277" s="28" t="s">
        <v>71</v>
      </c>
      <c r="J1277" s="326">
        <v>43641</v>
      </c>
      <c r="K1277" s="2" t="s">
        <v>50</v>
      </c>
    </row>
    <row r="1278" spans="1:12" s="16" customFormat="1" x14ac:dyDescent="0.2">
      <c r="A1278" s="15"/>
      <c r="B1278" s="238"/>
      <c r="C1278" s="239"/>
      <c r="D1278" s="125" t="s">
        <v>7</v>
      </c>
      <c r="E1278" s="124"/>
      <c r="F1278" s="471"/>
      <c r="G1278" s="232">
        <v>43627.972222222219</v>
      </c>
      <c r="H1278" s="71"/>
      <c r="I1278" s="28"/>
      <c r="J1278" s="326" t="s">
        <v>79</v>
      </c>
      <c r="K1278" s="16" t="s">
        <v>79</v>
      </c>
      <c r="L1278" s="470"/>
    </row>
    <row r="1279" spans="1:12" x14ac:dyDescent="0.2">
      <c r="A1279" s="15"/>
      <c r="B1279" s="234" t="s">
        <v>44</v>
      </c>
      <c r="C1279" s="224">
        <v>3118676</v>
      </c>
      <c r="D1279" s="96">
        <v>22000552</v>
      </c>
      <c r="E1279" s="96">
        <v>1600</v>
      </c>
      <c r="F1279" s="466"/>
      <c r="G1279" s="232">
        <v>43628.076388888883</v>
      </c>
      <c r="H1279" s="467"/>
      <c r="I1279" s="28" t="s">
        <v>71</v>
      </c>
      <c r="J1279" s="326">
        <v>43635</v>
      </c>
      <c r="K1279" s="2" t="s">
        <v>51</v>
      </c>
    </row>
    <row r="1280" spans="1:12" x14ac:dyDescent="0.2">
      <c r="A1280" s="15"/>
      <c r="B1280" s="234" t="s">
        <v>44</v>
      </c>
      <c r="C1280" s="224">
        <v>3118677</v>
      </c>
      <c r="D1280" s="96">
        <v>22000552</v>
      </c>
      <c r="E1280" s="96">
        <v>1600</v>
      </c>
      <c r="F1280" s="466"/>
      <c r="G1280" s="232">
        <v>43628.180555555547</v>
      </c>
      <c r="H1280" s="467"/>
      <c r="I1280" s="28" t="s">
        <v>71</v>
      </c>
      <c r="J1280" s="326">
        <v>43635</v>
      </c>
      <c r="K1280" s="2" t="s">
        <v>51</v>
      </c>
    </row>
    <row r="1281" spans="1:12" x14ac:dyDescent="0.2">
      <c r="A1281" s="15"/>
      <c r="B1281" s="234" t="s">
        <v>44</v>
      </c>
      <c r="C1281" s="224">
        <v>3118678</v>
      </c>
      <c r="D1281" s="96">
        <v>22000552</v>
      </c>
      <c r="E1281" s="96">
        <v>1600</v>
      </c>
      <c r="F1281" s="466"/>
      <c r="G1281" s="232">
        <v>43628.284722222212</v>
      </c>
      <c r="H1281" s="467" t="s">
        <v>300</v>
      </c>
      <c r="I1281" s="28" t="s">
        <v>71</v>
      </c>
      <c r="J1281" s="326">
        <v>43635</v>
      </c>
      <c r="K1281" s="2" t="s">
        <v>51</v>
      </c>
    </row>
    <row r="1282" spans="1:12" s="16" customFormat="1" x14ac:dyDescent="0.2">
      <c r="A1282" s="15"/>
      <c r="B1282" s="468"/>
      <c r="C1282" s="246"/>
      <c r="D1282" s="121" t="s">
        <v>141</v>
      </c>
      <c r="E1282" s="120"/>
      <c r="F1282" s="469"/>
      <c r="G1282" s="232">
        <v>43628.298611111102</v>
      </c>
      <c r="H1282" s="467"/>
      <c r="I1282" s="28"/>
      <c r="J1282" s="326"/>
      <c r="L1282" s="470"/>
    </row>
    <row r="1283" spans="1:12" x14ac:dyDescent="0.2">
      <c r="A1283" s="15"/>
      <c r="B1283" s="234" t="s">
        <v>42</v>
      </c>
      <c r="C1283" s="224">
        <v>3031438</v>
      </c>
      <c r="D1283" s="96">
        <v>22000547</v>
      </c>
      <c r="E1283" s="96">
        <v>1600</v>
      </c>
      <c r="F1283" s="466"/>
      <c r="G1283" s="232">
        <v>43628.402777777766</v>
      </c>
      <c r="H1283" s="467"/>
      <c r="I1283" s="28" t="s">
        <v>71</v>
      </c>
      <c r="J1283" s="326">
        <v>43636</v>
      </c>
      <c r="K1283" s="2" t="s">
        <v>51</v>
      </c>
    </row>
    <row r="1284" spans="1:12" x14ac:dyDescent="0.2">
      <c r="A1284" s="15"/>
      <c r="B1284" s="234" t="s">
        <v>42</v>
      </c>
      <c r="C1284" s="224">
        <v>3031439</v>
      </c>
      <c r="D1284" s="96">
        <v>22000547</v>
      </c>
      <c r="E1284" s="96">
        <v>1600</v>
      </c>
      <c r="F1284" s="466"/>
      <c r="G1284" s="232">
        <v>43628.506944444431</v>
      </c>
      <c r="H1284" s="467"/>
      <c r="I1284" s="28" t="s">
        <v>71</v>
      </c>
      <c r="J1284" s="326">
        <v>43636</v>
      </c>
      <c r="K1284" s="2" t="s">
        <v>51</v>
      </c>
    </row>
    <row r="1285" spans="1:12" s="16" customFormat="1" x14ac:dyDescent="0.2">
      <c r="A1285" s="15"/>
      <c r="B1285" s="468"/>
      <c r="C1285" s="246"/>
      <c r="D1285" s="121" t="s">
        <v>141</v>
      </c>
      <c r="E1285" s="120"/>
      <c r="F1285" s="469"/>
      <c r="G1285" s="232">
        <v>43628.520833333321</v>
      </c>
      <c r="H1285" s="467"/>
      <c r="I1285" s="28"/>
      <c r="J1285" s="326"/>
      <c r="L1285" s="470"/>
    </row>
    <row r="1286" spans="1:12" x14ac:dyDescent="0.2">
      <c r="A1286" s="15"/>
      <c r="B1286" s="234" t="s">
        <v>42</v>
      </c>
      <c r="C1286" s="224">
        <v>3031440</v>
      </c>
      <c r="D1286" s="96">
        <v>22000547</v>
      </c>
      <c r="E1286" s="96">
        <v>1600</v>
      </c>
      <c r="F1286" s="466"/>
      <c r="G1286" s="232">
        <v>43628.624999999985</v>
      </c>
      <c r="H1286" s="467"/>
      <c r="I1286" s="28"/>
      <c r="J1286" s="326">
        <v>43636</v>
      </c>
      <c r="K1286" s="2" t="s">
        <v>51</v>
      </c>
    </row>
    <row r="1287" spans="1:12" x14ac:dyDescent="0.2">
      <c r="A1287" s="15"/>
      <c r="B1287" s="234" t="s">
        <v>42</v>
      </c>
      <c r="C1287" s="224">
        <v>3031441</v>
      </c>
      <c r="D1287" s="96">
        <v>22000547</v>
      </c>
      <c r="E1287" s="96">
        <v>1600</v>
      </c>
      <c r="F1287" s="466"/>
      <c r="G1287" s="232">
        <v>43628.72916666665</v>
      </c>
      <c r="H1287" s="467"/>
      <c r="I1287" s="28"/>
      <c r="J1287" s="326">
        <v>43636</v>
      </c>
      <c r="K1287" s="2" t="s">
        <v>51</v>
      </c>
    </row>
    <row r="1288" spans="1:12" s="16" customFormat="1" x14ac:dyDescent="0.2">
      <c r="A1288" s="15"/>
      <c r="B1288" s="238"/>
      <c r="C1288" s="239"/>
      <c r="D1288" s="125" t="s">
        <v>7</v>
      </c>
      <c r="E1288" s="124"/>
      <c r="F1288" s="471"/>
      <c r="G1288" s="232">
        <v>43628.784722222204</v>
      </c>
      <c r="H1288" s="71"/>
      <c r="I1288" s="28"/>
      <c r="J1288" s="326" t="s">
        <v>79</v>
      </c>
      <c r="K1288" s="16" t="s">
        <v>79</v>
      </c>
      <c r="L1288" s="470"/>
    </row>
    <row r="1289" spans="1:12" x14ac:dyDescent="0.2">
      <c r="A1289" s="15"/>
      <c r="B1289" s="234" t="s">
        <v>296</v>
      </c>
      <c r="C1289" s="224">
        <v>3209880</v>
      </c>
      <c r="D1289" s="96">
        <v>22000651</v>
      </c>
      <c r="E1289" s="96">
        <v>1600</v>
      </c>
      <c r="F1289" s="466"/>
      <c r="G1289" s="232">
        <v>43628.888888888869</v>
      </c>
      <c r="H1289" s="467" t="s">
        <v>210</v>
      </c>
      <c r="I1289" s="28"/>
      <c r="J1289" s="326">
        <v>43640</v>
      </c>
      <c r="K1289" s="2" t="s">
        <v>50</v>
      </c>
    </row>
    <row r="1290" spans="1:12" x14ac:dyDescent="0.2">
      <c r="A1290" s="15"/>
      <c r="B1290" s="234" t="s">
        <v>296</v>
      </c>
      <c r="C1290" s="224">
        <v>3270914</v>
      </c>
      <c r="D1290" s="96">
        <v>22000651</v>
      </c>
      <c r="E1290" s="96">
        <v>1600</v>
      </c>
      <c r="F1290" s="466"/>
      <c r="G1290" s="232">
        <v>43628.993055555533</v>
      </c>
      <c r="H1290" s="467" t="s">
        <v>210</v>
      </c>
      <c r="I1290" s="28"/>
      <c r="J1290" s="326">
        <v>43641</v>
      </c>
      <c r="K1290" s="2" t="s">
        <v>50</v>
      </c>
    </row>
    <row r="1291" spans="1:12" s="16" customFormat="1" x14ac:dyDescent="0.2">
      <c r="A1291" s="15"/>
      <c r="B1291" s="468"/>
      <c r="C1291" s="246"/>
      <c r="D1291" s="121" t="s">
        <v>141</v>
      </c>
      <c r="E1291" s="120"/>
      <c r="F1291" s="469"/>
      <c r="G1291" s="232">
        <v>43629.006944444423</v>
      </c>
      <c r="H1291" s="467"/>
      <c r="I1291" s="28"/>
      <c r="J1291" s="326"/>
      <c r="L1291" s="472"/>
    </row>
    <row r="1292" spans="1:12" x14ac:dyDescent="0.2">
      <c r="A1292" s="15"/>
      <c r="B1292" s="234" t="s">
        <v>17</v>
      </c>
      <c r="C1292" s="224">
        <v>3118606</v>
      </c>
      <c r="D1292" s="96">
        <v>22000474</v>
      </c>
      <c r="E1292" s="96">
        <v>1600</v>
      </c>
      <c r="F1292" s="466"/>
      <c r="G1292" s="232">
        <v>43629.118055555533</v>
      </c>
      <c r="H1292" s="467"/>
      <c r="I1292" s="28"/>
      <c r="J1292" s="326">
        <v>43634</v>
      </c>
      <c r="K1292" s="2" t="s">
        <v>51</v>
      </c>
    </row>
    <row r="1293" spans="1:12" x14ac:dyDescent="0.2">
      <c r="A1293" s="15"/>
      <c r="B1293" s="234" t="s">
        <v>17</v>
      </c>
      <c r="C1293" s="224">
        <v>3118610</v>
      </c>
      <c r="D1293" s="96">
        <v>22000474</v>
      </c>
      <c r="E1293" s="96">
        <v>1600</v>
      </c>
      <c r="F1293" s="466"/>
      <c r="G1293" s="232">
        <v>43629.229166666642</v>
      </c>
      <c r="H1293" s="467"/>
      <c r="I1293" s="28"/>
      <c r="J1293" s="326">
        <v>43634</v>
      </c>
      <c r="K1293" s="2" t="s">
        <v>51</v>
      </c>
    </row>
    <row r="1294" spans="1:12" s="16" customFormat="1" x14ac:dyDescent="0.2">
      <c r="A1294" s="15"/>
      <c r="B1294" s="238"/>
      <c r="C1294" s="239"/>
      <c r="D1294" s="125" t="s">
        <v>7</v>
      </c>
      <c r="E1294" s="124"/>
      <c r="F1294" s="471"/>
      <c r="G1294" s="232">
        <v>43629.284722222197</v>
      </c>
      <c r="H1294" s="19"/>
      <c r="I1294" s="28"/>
      <c r="J1294" s="326" t="s">
        <v>79</v>
      </c>
      <c r="K1294" s="16" t="s">
        <v>79</v>
      </c>
      <c r="L1294" s="470"/>
    </row>
    <row r="1295" spans="1:12" ht="31.5" x14ac:dyDescent="0.2">
      <c r="A1295" s="15"/>
      <c r="B1295" s="234" t="s">
        <v>76</v>
      </c>
      <c r="C1295" s="224">
        <v>3016394</v>
      </c>
      <c r="D1295" s="96">
        <v>22000478</v>
      </c>
      <c r="E1295" s="96">
        <v>1000</v>
      </c>
      <c r="F1295" s="466"/>
      <c r="G1295" s="232">
        <v>43629.368055555533</v>
      </c>
      <c r="H1295" s="467" t="s">
        <v>301</v>
      </c>
      <c r="I1295" s="28"/>
    </row>
    <row r="1296" spans="1:12" x14ac:dyDescent="0.2">
      <c r="A1296" s="15"/>
      <c r="B1296" s="234" t="s">
        <v>76</v>
      </c>
      <c r="C1296" s="224">
        <v>3016395</v>
      </c>
      <c r="D1296" s="96">
        <v>22000478</v>
      </c>
      <c r="E1296" s="96">
        <v>1000</v>
      </c>
      <c r="F1296" s="466"/>
      <c r="G1296" s="232">
        <v>43629.451388888869</v>
      </c>
      <c r="H1296" s="467" t="s">
        <v>302</v>
      </c>
      <c r="I1296" s="28"/>
    </row>
    <row r="1297" spans="1:12" x14ac:dyDescent="0.2">
      <c r="A1297" s="15"/>
      <c r="B1297" s="234" t="s">
        <v>76</v>
      </c>
      <c r="C1297" s="224">
        <v>3016396</v>
      </c>
      <c r="D1297" s="96">
        <v>22000478</v>
      </c>
      <c r="E1297" s="96">
        <v>1000</v>
      </c>
      <c r="F1297" s="466"/>
      <c r="G1297" s="232">
        <v>43629.534722222204</v>
      </c>
      <c r="H1297" s="467" t="s">
        <v>303</v>
      </c>
      <c r="I1297" s="28"/>
    </row>
    <row r="1298" spans="1:12" x14ac:dyDescent="0.2">
      <c r="A1298" s="15"/>
      <c r="B1298" s="234" t="s">
        <v>76</v>
      </c>
      <c r="C1298" s="224">
        <v>3016397</v>
      </c>
      <c r="D1298" s="96">
        <v>22000478</v>
      </c>
      <c r="E1298" s="96">
        <v>1000</v>
      </c>
      <c r="F1298" s="466"/>
      <c r="G1298" s="232">
        <v>43629.61805555554</v>
      </c>
      <c r="H1298" s="467" t="s">
        <v>304</v>
      </c>
      <c r="I1298" s="28"/>
    </row>
    <row r="1299" spans="1:12" x14ac:dyDescent="0.2">
      <c r="A1299" s="15"/>
      <c r="B1299" s="234" t="s">
        <v>76</v>
      </c>
      <c r="C1299" s="224">
        <v>3016398</v>
      </c>
      <c r="D1299" s="96">
        <v>22000478</v>
      </c>
      <c r="E1299" s="96">
        <v>1000</v>
      </c>
      <c r="F1299" s="466"/>
      <c r="G1299" s="232">
        <v>43629.701388888876</v>
      </c>
      <c r="H1299" s="467" t="s">
        <v>304</v>
      </c>
      <c r="I1299" s="28"/>
    </row>
    <row r="1300" spans="1:12" x14ac:dyDescent="0.2">
      <c r="A1300" s="15"/>
      <c r="B1300" s="234" t="s">
        <v>76</v>
      </c>
      <c r="C1300" s="224">
        <v>3031369</v>
      </c>
      <c r="D1300" s="96">
        <v>22000478</v>
      </c>
      <c r="E1300" s="96">
        <v>1000</v>
      </c>
      <c r="F1300" s="466"/>
      <c r="G1300" s="232">
        <v>43629.784722222212</v>
      </c>
      <c r="H1300" s="467" t="s">
        <v>304</v>
      </c>
      <c r="I1300" s="28"/>
    </row>
    <row r="1301" spans="1:12" x14ac:dyDescent="0.2">
      <c r="A1301" s="15"/>
      <c r="B1301" s="234" t="s">
        <v>76</v>
      </c>
      <c r="C1301" s="224">
        <v>3031370</v>
      </c>
      <c r="D1301" s="96">
        <v>22000478</v>
      </c>
      <c r="E1301" s="96">
        <v>1000</v>
      </c>
      <c r="F1301" s="466"/>
      <c r="G1301" s="232">
        <v>43629.868055555547</v>
      </c>
      <c r="H1301" s="467" t="s">
        <v>297</v>
      </c>
      <c r="I1301" s="28"/>
    </row>
    <row r="1302" spans="1:12" x14ac:dyDescent="0.2">
      <c r="A1302" s="15"/>
      <c r="B1302" s="234" t="s">
        <v>76</v>
      </c>
      <c r="C1302" s="224">
        <v>3031371</v>
      </c>
      <c r="D1302" s="96">
        <v>22000478</v>
      </c>
      <c r="E1302" s="96">
        <v>1000</v>
      </c>
      <c r="F1302" s="466"/>
      <c r="G1302" s="232">
        <v>43629.951388888883</v>
      </c>
      <c r="H1302" s="467" t="s">
        <v>297</v>
      </c>
      <c r="I1302" s="28"/>
    </row>
    <row r="1303" spans="1:12" x14ac:dyDescent="0.2">
      <c r="A1303" s="15"/>
      <c r="B1303" s="234" t="s">
        <v>76</v>
      </c>
      <c r="C1303" s="224">
        <v>3031372</v>
      </c>
      <c r="D1303" s="96">
        <v>22000478</v>
      </c>
      <c r="E1303" s="96">
        <v>1000</v>
      </c>
      <c r="F1303" s="466"/>
      <c r="G1303" s="232">
        <v>43630.034722222219</v>
      </c>
      <c r="H1303" s="467" t="s">
        <v>297</v>
      </c>
      <c r="I1303" s="28"/>
    </row>
    <row r="1304" spans="1:12" x14ac:dyDescent="0.2">
      <c r="A1304" s="15"/>
      <c r="B1304" s="234" t="s">
        <v>76</v>
      </c>
      <c r="C1304" s="224">
        <v>3031390</v>
      </c>
      <c r="D1304" s="96">
        <v>22000478</v>
      </c>
      <c r="E1304" s="96">
        <v>1100</v>
      </c>
      <c r="F1304" s="466"/>
      <c r="G1304" s="232">
        <v>43633.145833333336</v>
      </c>
      <c r="H1304" s="467" t="s">
        <v>297</v>
      </c>
      <c r="I1304" s="28"/>
    </row>
    <row r="1305" spans="1:12" x14ac:dyDescent="0.2">
      <c r="A1305" s="127"/>
      <c r="B1305" s="331"/>
      <c r="C1305" s="332" t="s">
        <v>61</v>
      </c>
      <c r="D1305" s="333"/>
      <c r="E1305" s="333"/>
      <c r="F1305" s="380"/>
      <c r="G1305" s="80">
        <v>43630.208333333336</v>
      </c>
      <c r="H1305" s="19"/>
      <c r="I1305" s="26"/>
      <c r="K1305" s="470" t="s">
        <v>79</v>
      </c>
      <c r="L1305" s="2" t="s">
        <v>79</v>
      </c>
    </row>
    <row r="1306" spans="1:12" x14ac:dyDescent="0.2">
      <c r="A1306" s="15"/>
      <c r="B1306" s="234" t="s">
        <v>76</v>
      </c>
      <c r="C1306" s="224">
        <v>3031388</v>
      </c>
      <c r="D1306" s="96">
        <v>22000478</v>
      </c>
      <c r="E1306" s="96">
        <v>1000</v>
      </c>
      <c r="F1306" s="466"/>
      <c r="G1306" s="232">
        <v>43633.64583333335</v>
      </c>
      <c r="H1306" s="467" t="s">
        <v>311</v>
      </c>
      <c r="I1306" s="28"/>
    </row>
    <row r="1307" spans="1:12" x14ac:dyDescent="0.2">
      <c r="A1307" s="15"/>
      <c r="B1307" s="234" t="s">
        <v>76</v>
      </c>
      <c r="C1307" s="224">
        <v>3031389</v>
      </c>
      <c r="D1307" s="96">
        <v>22000478</v>
      </c>
      <c r="E1307" s="96">
        <v>1000</v>
      </c>
      <c r="F1307" s="466"/>
      <c r="G1307" s="232">
        <v>43633.729166666686</v>
      </c>
      <c r="H1307" s="467" t="s">
        <v>311</v>
      </c>
      <c r="I1307" s="28"/>
    </row>
    <row r="1308" spans="1:12" x14ac:dyDescent="0.2">
      <c r="A1308" s="3"/>
      <c r="D1308" s="5"/>
    </row>
    <row r="1309" spans="1:12" s="16" customFormat="1" ht="31.5" x14ac:dyDescent="0.2">
      <c r="A1309" s="290"/>
      <c r="B1309" s="345" t="s">
        <v>251</v>
      </c>
      <c r="C1309" s="828">
        <v>25</v>
      </c>
      <c r="D1309" s="371"/>
      <c r="E1309" s="371"/>
      <c r="F1309" s="464"/>
      <c r="G1309" s="465"/>
      <c r="H1309" s="465"/>
      <c r="I1309" s="395"/>
      <c r="J1309" s="409" t="s">
        <v>34</v>
      </c>
      <c r="K1309" s="374" t="s">
        <v>48</v>
      </c>
      <c r="L1309" s="374" t="s">
        <v>248</v>
      </c>
    </row>
    <row r="1310" spans="1:12" s="16" customFormat="1" x14ac:dyDescent="0.2">
      <c r="A1310" s="79"/>
      <c r="B1310" s="293"/>
      <c r="C1310" s="294"/>
      <c r="D1310" s="295" t="s">
        <v>25</v>
      </c>
      <c r="E1310" s="296"/>
      <c r="F1310" s="297"/>
      <c r="G1310" s="80">
        <v>43632.875</v>
      </c>
      <c r="H1310" s="81"/>
      <c r="I1310" s="82">
        <f>IFERROR(E1310*VLOOKUP(D1310,#REF!,5,FALSE),0)</f>
        <v>0</v>
      </c>
      <c r="J1310" s="326"/>
    </row>
    <row r="1311" spans="1:12" s="16" customFormat="1" x14ac:dyDescent="0.2">
      <c r="A1311" s="79"/>
      <c r="B1311" s="331"/>
      <c r="C1311" s="332" t="s">
        <v>305</v>
      </c>
      <c r="D1311" s="333"/>
      <c r="E1311" s="333"/>
      <c r="F1311" s="380"/>
      <c r="G1311" s="80">
        <v>43632.979166666664</v>
      </c>
      <c r="H1311" s="81"/>
      <c r="I1311" s="82">
        <f>IFERROR(E1311*VLOOKUP(D1311,#REF!,5,FALSE),0)</f>
        <v>0</v>
      </c>
      <c r="J1311" s="326"/>
    </row>
    <row r="1312" spans="1:12" x14ac:dyDescent="0.2">
      <c r="A1312" s="15"/>
      <c r="B1312" s="234" t="s">
        <v>76</v>
      </c>
      <c r="C1312" s="224">
        <v>3031381</v>
      </c>
      <c r="D1312" s="96">
        <v>22000478</v>
      </c>
      <c r="E1312" s="96">
        <v>1000</v>
      </c>
      <c r="F1312" s="466"/>
      <c r="G1312" s="232">
        <f>IFERROR(IF(ISERROR(SEARCH("dfgg",$B1311)),IF(H1312="",G1311+ROUNDUP(VLOOKUP(D1312,Feuil2!$B$2:$C$205,2,FALSE)*6,0)/6/24,G1311+ROUNDUP(VLOOKUP(D1312,Feuil2!$B$2:$C$205,2,FALSE)*6,0)/6/24+$I$2),G1311+(11/12/24)),"")</f>
        <v>43633.0625</v>
      </c>
      <c r="H1312" s="467" t="s">
        <v>310</v>
      </c>
      <c r="I1312" s="28" t="s">
        <v>67</v>
      </c>
    </row>
    <row r="1313" spans="1:12" x14ac:dyDescent="0.2">
      <c r="A1313" s="15"/>
      <c r="B1313" s="234" t="s">
        <v>76</v>
      </c>
      <c r="C1313" s="224">
        <v>3031382</v>
      </c>
      <c r="D1313" s="96">
        <v>22000478</v>
      </c>
      <c r="E1313" s="96">
        <v>1000</v>
      </c>
      <c r="F1313" s="466"/>
      <c r="G1313" s="232">
        <f>IFERROR(IF(ISERROR(SEARCH("dfgg",$B1312)),IF(H1313="",G1312+ROUNDUP(VLOOKUP(D1313,Feuil2!$B$2:$C$205,2,FALSE)*6,0)/6/24,G1312+ROUNDUP(VLOOKUP(D1313,Feuil2!$B$2:$C$205,2,FALSE)*6,0)/6/24+$I$2),G1312+(11/12/24)),"")</f>
        <v>43633.145833333336</v>
      </c>
      <c r="H1313" s="467" t="s">
        <v>241</v>
      </c>
      <c r="I1313" s="28" t="s">
        <v>67</v>
      </c>
    </row>
    <row r="1314" spans="1:12" x14ac:dyDescent="0.2">
      <c r="A1314" s="15"/>
      <c r="B1314" s="234" t="s">
        <v>76</v>
      </c>
      <c r="C1314" s="224">
        <v>3031383</v>
      </c>
      <c r="D1314" s="96">
        <v>22000478</v>
      </c>
      <c r="E1314" s="96">
        <v>1000</v>
      </c>
      <c r="F1314" s="466"/>
      <c r="G1314" s="232">
        <f>IFERROR(IF(ISERROR(SEARCH("dfgg",$B1313)),IF(H1314="",G1313+ROUNDUP(VLOOKUP(D1314,Feuil2!$B$2:$C$205,2,FALSE)*6,0)/6/24,G1313+ROUNDUP(VLOOKUP(D1314,Feuil2!$B$2:$C$205,2,FALSE)*6,0)/6/24+$I$2),G1313+(11/12/24)),"")</f>
        <v>43633.229166666672</v>
      </c>
      <c r="H1314" s="467" t="s">
        <v>241</v>
      </c>
      <c r="I1314" s="28" t="s">
        <v>67</v>
      </c>
    </row>
    <row r="1315" spans="1:12" x14ac:dyDescent="0.2">
      <c r="A1315" s="15"/>
      <c r="B1315" s="234" t="s">
        <v>76</v>
      </c>
      <c r="C1315" s="224">
        <v>3031384</v>
      </c>
      <c r="D1315" s="96">
        <v>22000478</v>
      </c>
      <c r="E1315" s="96">
        <v>1000</v>
      </c>
      <c r="F1315" s="466"/>
      <c r="G1315" s="232">
        <f>IFERROR(IF(ISERROR(SEARCH("dfgg",$B1314)),IF(H1315="",G1314+ROUNDUP(VLOOKUP(D1315,Feuil2!$B$2:$C$205,2,FALSE)*6,0)/6/24,G1314+ROUNDUP(VLOOKUP(D1315,Feuil2!$B$2:$C$205,2,FALSE)*6,0)/6/24+$I$2),G1314+(11/12/24)),"")</f>
        <v>43633.312500000007</v>
      </c>
      <c r="H1315" s="467" t="s">
        <v>241</v>
      </c>
      <c r="I1315" s="28" t="s">
        <v>67</v>
      </c>
    </row>
    <row r="1316" spans="1:12" x14ac:dyDescent="0.2">
      <c r="A1316" s="15"/>
      <c r="B1316" s="234" t="s">
        <v>76</v>
      </c>
      <c r="C1316" s="224">
        <v>3031385</v>
      </c>
      <c r="D1316" s="96">
        <v>22000478</v>
      </c>
      <c r="E1316" s="96">
        <v>1000</v>
      </c>
      <c r="F1316" s="466"/>
      <c r="G1316" s="232">
        <f>IFERROR(IF(ISERROR(SEARCH("dfgg",$B1315)),IF(H1316="",G1315+ROUNDUP(VLOOKUP(D1316,Feuil2!$B$2:$C$205,2,FALSE)*6,0)/6/24,G1315+ROUNDUP(VLOOKUP(D1316,Feuil2!$B$2:$C$205,2,FALSE)*6,0)/6/24+$I$2),G1315+(11/12/24)),"")</f>
        <v>43633.395833333343</v>
      </c>
      <c r="H1316" s="467" t="s">
        <v>241</v>
      </c>
      <c r="I1316" s="28"/>
    </row>
    <row r="1317" spans="1:12" x14ac:dyDescent="0.2">
      <c r="A1317" s="15"/>
      <c r="B1317" s="234" t="s">
        <v>76</v>
      </c>
      <c r="C1317" s="224">
        <v>3031386</v>
      </c>
      <c r="D1317" s="96">
        <v>22000478</v>
      </c>
      <c r="E1317" s="96">
        <v>1000</v>
      </c>
      <c r="F1317" s="466"/>
      <c r="G1317" s="232">
        <f>IFERROR(IF(ISERROR(SEARCH("dfgg",$B1316)),IF(H1317="",G1316+ROUNDUP(VLOOKUP(D1317,Feuil2!$B$2:$C$205,2,FALSE)*6,0)/6/24,G1316+ROUNDUP(VLOOKUP(D1317,Feuil2!$B$2:$C$205,2,FALSE)*6,0)/6/24+$I$2),G1316+(11/12/24)),"")</f>
        <v>43633.479166666679</v>
      </c>
      <c r="H1317" s="467" t="s">
        <v>241</v>
      </c>
      <c r="I1317" s="28" t="s">
        <v>314</v>
      </c>
    </row>
    <row r="1318" spans="1:12" x14ac:dyDescent="0.2">
      <c r="A1318" s="15"/>
      <c r="B1318" s="234" t="s">
        <v>76</v>
      </c>
      <c r="C1318" s="224">
        <v>3031387</v>
      </c>
      <c r="D1318" s="96">
        <v>22000478</v>
      </c>
      <c r="E1318" s="96">
        <v>1000</v>
      </c>
      <c r="F1318" s="466"/>
      <c r="G1318" s="232">
        <f>IFERROR(IF(ISERROR(SEARCH("dfgg",$B1317)),IF(H1318="",G1317+ROUNDUP(VLOOKUP(D1318,Feuil2!$B$2:$C$205,2,FALSE)*6,0)/6/24,G1317+ROUNDUP(VLOOKUP(D1318,Feuil2!$B$2:$C$205,2,FALSE)*6,0)/6/24+$I$2),G1317+(11/12/24)),"")</f>
        <v>43633.562500000015</v>
      </c>
      <c r="H1318" s="467" t="s">
        <v>311</v>
      </c>
      <c r="I1318" s="28" t="s">
        <v>315</v>
      </c>
    </row>
    <row r="1319" spans="1:12" s="16" customFormat="1" x14ac:dyDescent="0.2">
      <c r="A1319" s="15"/>
      <c r="B1319" s="238"/>
      <c r="C1319" s="239"/>
      <c r="D1319" s="125" t="s">
        <v>7</v>
      </c>
      <c r="E1319" s="124"/>
      <c r="F1319" s="471"/>
      <c r="G1319" s="232">
        <f>IFERROR(IF(ISERROR(SEARCH("dfgg",$B1318)),IF(H1319="",G1318+ROUNDUP(VLOOKUP(D1319,Feuil2!$B$2:$C$205,2,FALSE)*6,0)/6/24,G1318+ROUNDUP(VLOOKUP(D1319,Feuil2!$B$2:$C$205,2,FALSE)*6,0)/6/24+$I$2),G1318+(11/12/24)),"")</f>
        <v>43633.618055555569</v>
      </c>
      <c r="H1319" s="71"/>
      <c r="I1319" s="28"/>
      <c r="J1319" s="326" t="s">
        <v>79</v>
      </c>
      <c r="K1319" s="16" t="s">
        <v>79</v>
      </c>
      <c r="L1319" s="473"/>
    </row>
    <row r="1320" spans="1:12" s="16" customFormat="1" x14ac:dyDescent="0.2">
      <c r="A1320" s="15"/>
      <c r="B1320" s="234" t="s">
        <v>97</v>
      </c>
      <c r="C1320" s="224">
        <v>3288716</v>
      </c>
      <c r="D1320" s="96">
        <v>22000159</v>
      </c>
      <c r="E1320" s="96">
        <v>800</v>
      </c>
      <c r="F1320" s="466"/>
      <c r="G1320" s="232">
        <f>IFERROR(IF(ISERROR(SEARCH("dfgg",$B1319)),IF(H1320="",G1319+ROUNDUP(VLOOKUP(D1320,Feuil2!$B$2:$C$205,2,FALSE)*6,0)/6/24,G1319+ROUNDUP(VLOOKUP(D1320,Feuil2!$B$2:$C$205,2,FALSE)*6,0)/6/24+$I$2),G1319+(11/12/24)),"")</f>
        <v>43633.736111111124</v>
      </c>
      <c r="H1320" s="467" t="s">
        <v>175</v>
      </c>
      <c r="I1320" s="28"/>
      <c r="J1320" s="326"/>
    </row>
    <row r="1321" spans="1:12" s="16" customFormat="1" x14ac:dyDescent="0.2">
      <c r="A1321" s="15"/>
      <c r="B1321" s="468"/>
      <c r="C1321" s="246"/>
      <c r="D1321" s="121" t="s">
        <v>141</v>
      </c>
      <c r="E1321" s="120"/>
      <c r="F1321" s="469"/>
      <c r="G1321" s="232">
        <f>IFERROR(IF(ISERROR(SEARCH("dfgg",$B1320)),IF(H1321="",G1320+ROUNDUP(VLOOKUP(D1321,Feuil2!$B$2:$C$205,2,FALSE)*6,0)/6/24,G1320+ROUNDUP(VLOOKUP(D1321,Feuil2!$B$2:$C$205,2,FALSE)*6,0)/6/24+$I$2),G1320+(11/12/24)),"")</f>
        <v>43633.750000000015</v>
      </c>
      <c r="H1321" s="474"/>
      <c r="I1321" s="28"/>
      <c r="J1321" s="326"/>
      <c r="L1321" s="472"/>
    </row>
    <row r="1322" spans="1:12" s="16" customFormat="1" x14ac:dyDescent="0.2">
      <c r="A1322" s="15"/>
      <c r="B1322" s="234" t="s">
        <v>64</v>
      </c>
      <c r="C1322" s="224">
        <v>3118685</v>
      </c>
      <c r="D1322" s="96">
        <v>22000577</v>
      </c>
      <c r="E1322" s="96">
        <v>900</v>
      </c>
      <c r="F1322" s="466"/>
      <c r="G1322" s="232">
        <f>IFERROR(IF(ISERROR(SEARCH("dfgg",$B1321)),IF(H1322="",G1321+ROUNDUP(VLOOKUP(D1322,Feuil2!$B$2:$C$205,2,FALSE)*6,0)/6/24,G1321+ROUNDUP(VLOOKUP(D1322,Feuil2!$B$2:$C$205,2,FALSE)*6,0)/6/24+$I$2),G1321+(11/12/24)),"")</f>
        <v>43633.868055555569</v>
      </c>
      <c r="H1322" s="467"/>
      <c r="I1322" s="28"/>
      <c r="J1322" s="326"/>
    </row>
    <row r="1323" spans="1:12" s="16" customFormat="1" x14ac:dyDescent="0.2">
      <c r="A1323" s="15"/>
      <c r="B1323" s="234" t="s">
        <v>64</v>
      </c>
      <c r="C1323" s="224">
        <v>3118687</v>
      </c>
      <c r="D1323" s="96">
        <v>22000577</v>
      </c>
      <c r="E1323" s="96">
        <v>900</v>
      </c>
      <c r="F1323" s="466"/>
      <c r="G1323" s="232">
        <f>IFERROR(IF(ISERROR(SEARCH("dfgg",$B1322)),IF(H1323="",G1322+ROUNDUP(VLOOKUP(D1323,Feuil2!$B$2:$C$205,2,FALSE)*6,0)/6/24,G1322+ROUNDUP(VLOOKUP(D1323,Feuil2!$B$2:$C$205,2,FALSE)*6,0)/6/24+$I$2),G1322+(11/12/24)),"")</f>
        <v>43633.986111111124</v>
      </c>
      <c r="H1323" s="467"/>
      <c r="I1323" s="28"/>
      <c r="J1323" s="326"/>
    </row>
    <row r="1324" spans="1:12" s="16" customFormat="1" x14ac:dyDescent="0.2">
      <c r="A1324" s="15"/>
      <c r="B1324" s="468"/>
      <c r="C1324" s="246"/>
      <c r="D1324" s="121" t="s">
        <v>141</v>
      </c>
      <c r="E1324" s="120"/>
      <c r="F1324" s="469"/>
      <c r="G1324" s="232">
        <f>IFERROR(IF(ISERROR(SEARCH("dfgg",$B1323)),IF(H1324="",G1323+ROUNDUP(VLOOKUP(D1324,Feuil2!$B$2:$C$205,2,FALSE)*6,0)/6/24,G1323+ROUNDUP(VLOOKUP(D1324,Feuil2!$B$2:$C$205,2,FALSE)*6,0)/6/24+$I$2),G1323+(11/12/24)),"")</f>
        <v>43634.000000000015</v>
      </c>
      <c r="H1324" s="467"/>
      <c r="I1324" s="28"/>
      <c r="J1324" s="326"/>
      <c r="L1324" s="472"/>
    </row>
    <row r="1325" spans="1:12" s="16" customFormat="1" ht="47.25" x14ac:dyDescent="0.2">
      <c r="A1325" s="15"/>
      <c r="B1325" s="234" t="s">
        <v>100</v>
      </c>
      <c r="C1325" s="224">
        <v>3288729</v>
      </c>
      <c r="D1325" s="96">
        <v>22000155</v>
      </c>
      <c r="E1325" s="96">
        <v>1600</v>
      </c>
      <c r="F1325" s="466"/>
      <c r="G1325" s="232">
        <f>IFERROR(IF(ISERROR(SEARCH("dfgg",$B1324)),IF(H1325="",G1324+ROUNDUP(VLOOKUP(D1325,Feuil2!$B$2:$C$205,2,FALSE)*6,0)/6/24,G1324+ROUNDUP(VLOOKUP(D1325,Feuil2!$B$2:$C$205,2,FALSE)*6,0)/6/24+$I$2),G1324+(11/12/24)),"")</f>
        <v>43634.118055555569</v>
      </c>
      <c r="H1325" s="467" t="s">
        <v>312</v>
      </c>
      <c r="I1325" s="475" t="s">
        <v>313</v>
      </c>
      <c r="J1325" s="326"/>
    </row>
    <row r="1326" spans="1:12" s="16" customFormat="1" x14ac:dyDescent="0.2">
      <c r="A1326" s="15"/>
      <c r="B1326" s="468"/>
      <c r="C1326" s="246"/>
      <c r="D1326" s="121" t="s">
        <v>141</v>
      </c>
      <c r="E1326" s="120"/>
      <c r="F1326" s="469"/>
      <c r="G1326" s="232">
        <f>IFERROR(IF(ISERROR(SEARCH("dfgg",$B1325)),IF(H1326="",G1325+ROUNDUP(VLOOKUP(D1326,Feuil2!$B$2:$C$205,2,FALSE)*6,0)/6/24,G1325+ROUNDUP(VLOOKUP(D1326,Feuil2!$B$2:$C$205,2,FALSE)*6,0)/6/24+$I$2),G1325+(11/12/24)),"")</f>
        <v>43634.13194444446</v>
      </c>
      <c r="H1326" s="467"/>
      <c r="I1326" s="28"/>
      <c r="J1326" s="326"/>
      <c r="L1326" s="472"/>
    </row>
    <row r="1327" spans="1:12" s="16" customFormat="1" x14ac:dyDescent="0.2">
      <c r="A1327" s="15"/>
      <c r="B1327" s="234" t="s">
        <v>99</v>
      </c>
      <c r="C1327" s="224">
        <v>3155148</v>
      </c>
      <c r="D1327" s="96">
        <v>22000108</v>
      </c>
      <c r="E1327" s="96">
        <v>1600</v>
      </c>
      <c r="F1327" s="466"/>
      <c r="G1327" s="232">
        <f>IFERROR(IF(ISERROR(SEARCH("dfgg",$B1326)),IF(H1327="",G1326+ROUNDUP(VLOOKUP(D1327,Feuil2!$B$2:$C$205,2,FALSE)*6,0)/6/24,G1326+ROUNDUP(VLOOKUP(D1327,Feuil2!$B$2:$C$205,2,FALSE)*6,0)/6/24+$I$2),G1326+(11/12/24)),"")</f>
        <v>43634.250000000015</v>
      </c>
      <c r="H1327" s="467" t="s">
        <v>175</v>
      </c>
      <c r="I1327" s="28"/>
      <c r="J1327" s="326"/>
    </row>
    <row r="1328" spans="1:12" s="16" customFormat="1" x14ac:dyDescent="0.2">
      <c r="A1328" s="15"/>
      <c r="B1328" s="238"/>
      <c r="C1328" s="239"/>
      <c r="D1328" s="125" t="s">
        <v>7</v>
      </c>
      <c r="E1328" s="124"/>
      <c r="F1328" s="471"/>
      <c r="G1328" s="232">
        <f>IFERROR(IF(ISERROR(SEARCH("dfgg",$B1327)),IF(H1328="",G1327+ROUNDUP(VLOOKUP(D1328,Feuil2!$B$2:$C$205,2,FALSE)*6,0)/6/24,G1327+ROUNDUP(VLOOKUP(D1328,Feuil2!$B$2:$C$205,2,FALSE)*6,0)/6/24+$I$2),G1327+(11/12/24)),"")</f>
        <v>43634.305555555569</v>
      </c>
      <c r="H1328" s="19"/>
      <c r="I1328" s="28"/>
      <c r="J1328" s="326" t="s">
        <v>79</v>
      </c>
      <c r="K1328" s="16" t="s">
        <v>79</v>
      </c>
      <c r="L1328" s="472"/>
    </row>
    <row r="1329" spans="1:12" s="428" customFormat="1" x14ac:dyDescent="0.2">
      <c r="A1329" s="485"/>
      <c r="B1329" s="486" t="s">
        <v>74</v>
      </c>
      <c r="C1329" s="487">
        <v>3069307</v>
      </c>
      <c r="D1329" s="488">
        <v>22000048</v>
      </c>
      <c r="E1329" s="488">
        <v>1600</v>
      </c>
      <c r="F1329" s="383"/>
      <c r="G1329" s="252">
        <f>IFERROR(IF(ISERROR(SEARCH("dfgg",$B1328)),IF(H1329="",G1328+ROUNDUP(VLOOKUP(D1329,Feuil2!$B$2:$C$205,2,FALSE)*6,0)/6/24,G1328+ROUNDUP(VLOOKUP(D1329,Feuil2!$B$2:$C$205,2,FALSE)*6,0)/6/24+$I$2),G1328+(11/12/24)),"")</f>
        <v>43634.409722222234</v>
      </c>
      <c r="H1329" s="384" t="s">
        <v>307</v>
      </c>
      <c r="I1329" s="72"/>
      <c r="J1329" s="400"/>
    </row>
    <row r="1330" spans="1:12" s="428" customFormat="1" x14ac:dyDescent="0.2">
      <c r="A1330" s="485"/>
      <c r="B1330" s="486" t="s">
        <v>74</v>
      </c>
      <c r="C1330" s="487">
        <v>3069309</v>
      </c>
      <c r="D1330" s="488">
        <v>22000048</v>
      </c>
      <c r="E1330" s="488">
        <v>1600</v>
      </c>
      <c r="F1330" s="383"/>
      <c r="G1330" s="252">
        <f>IFERROR(IF(ISERROR(SEARCH("dfgg",$B1329)),IF(H1330="",G1329+ROUNDUP(VLOOKUP(D1330,Feuil2!$B$2:$C$205,2,FALSE)*6,0)/6/24,G1329+ROUNDUP(VLOOKUP(D1330,Feuil2!$B$2:$C$205,2,FALSE)*6,0)/6/24+$I$2),G1329+(11/12/24)),"")</f>
        <v>43634.513888888898</v>
      </c>
      <c r="H1330" s="384"/>
      <c r="I1330" s="72"/>
      <c r="J1330" s="400"/>
    </row>
    <row r="1331" spans="1:12" s="428" customFormat="1" x14ac:dyDescent="0.2">
      <c r="A1331" s="485"/>
      <c r="B1331" s="486" t="s">
        <v>74</v>
      </c>
      <c r="C1331" s="487">
        <v>3069310</v>
      </c>
      <c r="D1331" s="488">
        <v>22000048</v>
      </c>
      <c r="E1331" s="488">
        <v>1600</v>
      </c>
      <c r="F1331" s="383"/>
      <c r="G1331" s="252">
        <f>IFERROR(IF(ISERROR(SEARCH("dfgg",$B1330)),IF(H1331="",G1330+ROUNDUP(VLOOKUP(D1331,Feuil2!$B$2:$C$205,2,FALSE)*6,0)/6/24,G1330+ROUNDUP(VLOOKUP(D1331,Feuil2!$B$2:$C$205,2,FALSE)*6,0)/6/24+$I$2),G1330+(11/12/24)),"")</f>
        <v>43634.618055555562</v>
      </c>
      <c r="H1331" s="384"/>
      <c r="I1331" s="72"/>
      <c r="J1331" s="400"/>
    </row>
    <row r="1332" spans="1:12" s="16" customFormat="1" ht="28.5" x14ac:dyDescent="0.2">
      <c r="A1332" s="15"/>
      <c r="B1332" s="238"/>
      <c r="C1332" s="239"/>
      <c r="D1332" s="125" t="s">
        <v>70</v>
      </c>
      <c r="E1332" s="124"/>
      <c r="F1332" s="471"/>
      <c r="G1332" s="232">
        <f>IFERROR(IF(ISERROR(SEARCH("dfgg",$B1331)),IF(H1332="",G1331+ROUNDUP(VLOOKUP(D1332,Feuil2!$B$2:$C$205,2,FALSE)*6,0)/6/24,G1331+ROUNDUP(VLOOKUP(D1332,Feuil2!$B$2:$C$205,2,FALSE)*6,0)/6/24+$I$2),G1331+(11/12/24)),"")</f>
        <v>43634.826388888898</v>
      </c>
      <c r="H1332" s="19"/>
      <c r="I1332" s="28"/>
      <c r="J1332" s="326" t="s">
        <v>79</v>
      </c>
      <c r="K1332" s="16" t="s">
        <v>79</v>
      </c>
      <c r="L1332" s="472"/>
    </row>
    <row r="1333" spans="1:12" s="16" customFormat="1" x14ac:dyDescent="0.2">
      <c r="A1333" s="15"/>
      <c r="B1333" s="234" t="s">
        <v>60</v>
      </c>
      <c r="C1333" s="224">
        <v>2956653</v>
      </c>
      <c r="D1333" s="96">
        <v>22000475</v>
      </c>
      <c r="E1333" s="96">
        <v>1000</v>
      </c>
      <c r="F1333" s="466"/>
      <c r="G1333" s="232">
        <f>IFERROR(IF(ISERROR(SEARCH("dfgg",$B1332)),IF(H1333="",G1332+ROUNDUP(VLOOKUP(D1333,Feuil2!$B$2:$C$205,2,FALSE)*6,0)/6/24,G1332+ROUNDUP(VLOOKUP(D1333,Feuil2!$B$2:$C$205,2,FALSE)*6,0)/6/24+$I$2),G1332+(11/12/24)),"")</f>
        <v>43634.909722222234</v>
      </c>
      <c r="H1333" s="467" t="s">
        <v>309</v>
      </c>
      <c r="I1333" s="28"/>
      <c r="J1333" s="326"/>
    </row>
    <row r="1334" spans="1:12" s="16" customFormat="1" x14ac:dyDescent="0.2">
      <c r="A1334" s="15"/>
      <c r="B1334" s="234" t="s">
        <v>60</v>
      </c>
      <c r="C1334" s="224">
        <v>3139270</v>
      </c>
      <c r="D1334" s="96">
        <v>22000475</v>
      </c>
      <c r="E1334" s="96">
        <v>1000</v>
      </c>
      <c r="F1334" s="466"/>
      <c r="G1334" s="232">
        <f>IFERROR(IF(ISERROR(SEARCH("dfgg",$B1333)),IF(H1334="",G1333+ROUNDUP(VLOOKUP(D1334,Feuil2!$B$2:$C$205,2,FALSE)*6,0)/6/24,G1333+ROUNDUP(VLOOKUP(D1334,Feuil2!$B$2:$C$205,2,FALSE)*6,0)/6/24+$I$2),G1333+(11/12/24)),"")</f>
        <v>43634.993055555569</v>
      </c>
      <c r="H1334" s="467"/>
      <c r="I1334" s="28"/>
      <c r="J1334" s="326"/>
    </row>
    <row r="1335" spans="1:12" s="16" customFormat="1" x14ac:dyDescent="0.2">
      <c r="A1335" s="15"/>
      <c r="B1335" s="234" t="s">
        <v>60</v>
      </c>
      <c r="C1335" s="224">
        <v>3139272</v>
      </c>
      <c r="D1335" s="96">
        <v>22000475</v>
      </c>
      <c r="E1335" s="96">
        <v>1000</v>
      </c>
      <c r="F1335" s="466"/>
      <c r="G1335" s="232">
        <f>IFERROR(IF(ISERROR(SEARCH("dfgg",$B1334)),IF(H1335="",G1334+ROUNDUP(VLOOKUP(D1335,Feuil2!$B$2:$C$205,2,FALSE)*6,0)/6/24,G1334+ROUNDUP(VLOOKUP(D1335,Feuil2!$B$2:$C$205,2,FALSE)*6,0)/6/24+$I$2),G1334+(11/12/24)),"")</f>
        <v>43635.076388888905</v>
      </c>
      <c r="H1335" s="467"/>
      <c r="I1335" s="28"/>
      <c r="J1335" s="326"/>
    </row>
    <row r="1336" spans="1:12" s="16" customFormat="1" x14ac:dyDescent="0.2">
      <c r="A1336" s="15"/>
      <c r="B1336" s="234" t="s">
        <v>60</v>
      </c>
      <c r="C1336" s="224">
        <v>3139274</v>
      </c>
      <c r="D1336" s="96">
        <v>22000475</v>
      </c>
      <c r="E1336" s="96">
        <v>1000</v>
      </c>
      <c r="F1336" s="466"/>
      <c r="G1336" s="232">
        <f>IFERROR(IF(ISERROR(SEARCH("dfgg",$B1335)),IF(H1336="",G1335+ROUNDUP(VLOOKUP(D1336,Feuil2!$B$2:$C$205,2,FALSE)*6,0)/6/24,G1335+ROUNDUP(VLOOKUP(D1336,Feuil2!$B$2:$C$205,2,FALSE)*6,0)/6/24+$I$2),G1335+(11/12/24)),"")</f>
        <v>43635.159722222241</v>
      </c>
      <c r="H1336" s="467"/>
      <c r="I1336" s="28"/>
      <c r="J1336" s="326"/>
    </row>
    <row r="1337" spans="1:12" s="16" customFormat="1" x14ac:dyDescent="0.2">
      <c r="A1337" s="15"/>
      <c r="B1337" s="234" t="s">
        <v>60</v>
      </c>
      <c r="C1337" s="224">
        <v>3139276</v>
      </c>
      <c r="D1337" s="96">
        <v>22000475</v>
      </c>
      <c r="E1337" s="96">
        <v>1000</v>
      </c>
      <c r="F1337" s="466"/>
      <c r="G1337" s="232">
        <f>IFERROR(IF(ISERROR(SEARCH("dfgg",$B1336)),IF(H1337="",G1336+ROUNDUP(VLOOKUP(D1337,Feuil2!$B$2:$C$205,2,FALSE)*6,0)/6/24,G1336+ROUNDUP(VLOOKUP(D1337,Feuil2!$B$2:$C$205,2,FALSE)*6,0)/6/24+$I$2),G1336+(11/12/24)),"")</f>
        <v>43635.243055555577</v>
      </c>
      <c r="H1337" s="467"/>
      <c r="I1337" s="28"/>
      <c r="J1337" s="326"/>
    </row>
    <row r="1338" spans="1:12" s="16" customFormat="1" x14ac:dyDescent="0.2">
      <c r="A1338" s="15"/>
      <c r="B1338" s="234" t="s">
        <v>60</v>
      </c>
      <c r="C1338" s="224">
        <v>3139278</v>
      </c>
      <c r="D1338" s="96">
        <v>22000475</v>
      </c>
      <c r="E1338" s="96">
        <v>1000</v>
      </c>
      <c r="F1338" s="466"/>
      <c r="G1338" s="232">
        <f>IFERROR(IF(ISERROR(SEARCH("dfgg",$B1337)),IF(H1338="",G1337+ROUNDUP(VLOOKUP(D1338,Feuil2!$B$2:$C$205,2,FALSE)*6,0)/6/24,G1337+ROUNDUP(VLOOKUP(D1338,Feuil2!$B$2:$C$205,2,FALSE)*6,0)/6/24+$I$2),G1337+(11/12/24)),"")</f>
        <v>43635.326388888912</v>
      </c>
      <c r="H1338" s="467"/>
      <c r="I1338" s="28"/>
      <c r="J1338" s="326"/>
    </row>
    <row r="1339" spans="1:12" s="16" customFormat="1" ht="28.5" x14ac:dyDescent="0.2">
      <c r="A1339" s="15"/>
      <c r="B1339" s="238" t="s">
        <v>308</v>
      </c>
      <c r="C1339" s="239"/>
      <c r="D1339" s="125" t="s">
        <v>70</v>
      </c>
      <c r="E1339" s="124"/>
      <c r="F1339" s="471"/>
      <c r="G1339" s="80">
        <v>43636.583333333336</v>
      </c>
      <c r="H1339" s="19"/>
      <c r="I1339" s="28"/>
      <c r="J1339" s="326" t="s">
        <v>79</v>
      </c>
      <c r="K1339" s="16" t="s">
        <v>79</v>
      </c>
      <c r="L1339" s="472"/>
    </row>
    <row r="1340" spans="1:12" s="16" customFormat="1" x14ac:dyDescent="0.2">
      <c r="A1340" s="15"/>
      <c r="B1340" s="234" t="s">
        <v>60</v>
      </c>
      <c r="C1340" s="224">
        <v>3139281</v>
      </c>
      <c r="D1340" s="96">
        <v>22000475</v>
      </c>
      <c r="E1340" s="96">
        <v>1000</v>
      </c>
      <c r="F1340" s="466"/>
      <c r="G1340" s="232">
        <f>IFERROR(IF(ISERROR(SEARCH("dfgg",$B1339)),IF(H1340="",G1339+ROUNDUP(VLOOKUP(D1340,Feuil2!$B$2:$C$205,2,FALSE)*6,0)/6/24,G1339+ROUNDUP(VLOOKUP(D1340,Feuil2!$B$2:$C$205,2,FALSE)*6,0)/6/24+$I$2),G1339+(11/12/24)),"")</f>
        <v>43636.666666666672</v>
      </c>
      <c r="H1340" s="467" t="s">
        <v>67</v>
      </c>
      <c r="I1340" s="28"/>
      <c r="J1340" s="326"/>
    </row>
    <row r="1341" spans="1:12" s="16" customFormat="1" x14ac:dyDescent="0.2">
      <c r="A1341" s="15"/>
      <c r="B1341" s="234" t="s">
        <v>60</v>
      </c>
      <c r="C1341" s="224">
        <v>3139283</v>
      </c>
      <c r="D1341" s="96">
        <v>22000475</v>
      </c>
      <c r="E1341" s="96">
        <v>1000</v>
      </c>
      <c r="F1341" s="466"/>
      <c r="G1341" s="232">
        <f>IFERROR(IF(ISERROR(SEARCH("dfgg",$B1340)),IF(H1341="",G1340+ROUNDUP(VLOOKUP(D1341,Feuil2!$B$2:$C$205,2,FALSE)*6,0)/6/24,G1340+ROUNDUP(VLOOKUP(D1341,Feuil2!$B$2:$C$205,2,FALSE)*6,0)/6/24+$I$2),G1340+(11/12/24)),"")</f>
        <v>43636.750000000007</v>
      </c>
      <c r="H1341" s="467" t="s">
        <v>67</v>
      </c>
      <c r="I1341" s="28"/>
      <c r="J1341" s="326"/>
    </row>
    <row r="1342" spans="1:12" s="16" customFormat="1" x14ac:dyDescent="0.2">
      <c r="A1342" s="15"/>
      <c r="B1342" s="234" t="s">
        <v>60</v>
      </c>
      <c r="C1342" s="224">
        <v>3139285</v>
      </c>
      <c r="D1342" s="96">
        <v>22000475</v>
      </c>
      <c r="E1342" s="96">
        <v>1000</v>
      </c>
      <c r="F1342" s="466"/>
      <c r="G1342" s="232">
        <f>IFERROR(IF(ISERROR(SEARCH("dfgg",$B1341)),IF(H1342="",G1341+ROUNDUP(VLOOKUP(D1342,Feuil2!$B$2:$C$205,2,FALSE)*6,0)/6/24,G1341+ROUNDUP(VLOOKUP(D1342,Feuil2!$B$2:$C$205,2,FALSE)*6,0)/6/24+$I$2),G1341+(11/12/24)),"")</f>
        <v>43636.833333333343</v>
      </c>
      <c r="H1342" s="467" t="s">
        <v>67</v>
      </c>
      <c r="I1342" s="28"/>
      <c r="J1342" s="326"/>
    </row>
    <row r="1343" spans="1:12" s="16" customFormat="1" x14ac:dyDescent="0.2">
      <c r="A1343" s="15"/>
      <c r="B1343" s="234" t="s">
        <v>60</v>
      </c>
      <c r="C1343" s="224">
        <v>3139287</v>
      </c>
      <c r="D1343" s="96">
        <v>22000475</v>
      </c>
      <c r="E1343" s="96">
        <v>1000</v>
      </c>
      <c r="F1343" s="466"/>
      <c r="G1343" s="232">
        <f>IFERROR(IF(ISERROR(SEARCH("dfgg",$B1342)),IF(H1343="",G1342+ROUNDUP(VLOOKUP(D1343,Feuil2!$B$2:$C$205,2,FALSE)*6,0)/6/24,G1342+ROUNDUP(VLOOKUP(D1343,Feuil2!$B$2:$C$205,2,FALSE)*6,0)/6/24+$I$2),G1342+(11/12/24)),"")</f>
        <v>43636.916666666679</v>
      </c>
      <c r="H1343" s="467" t="s">
        <v>67</v>
      </c>
      <c r="I1343" s="28"/>
      <c r="J1343" s="326"/>
    </row>
    <row r="1344" spans="1:12" s="16" customFormat="1" x14ac:dyDescent="0.2">
      <c r="A1344" s="15"/>
      <c r="B1344" s="234" t="s">
        <v>60</v>
      </c>
      <c r="C1344" s="224" t="s">
        <v>317</v>
      </c>
      <c r="D1344" s="96">
        <v>22000475</v>
      </c>
      <c r="E1344" s="96">
        <v>1000</v>
      </c>
      <c r="F1344" s="466"/>
      <c r="G1344" s="232">
        <f>IFERROR(IF(ISERROR(SEARCH("dfgg",$B1343)),IF(H1344="",G1343+ROUNDUP(VLOOKUP(D1344,Feuil2!$B$2:$C$205,2,FALSE)*6,0)/6/24,G1343+ROUNDUP(VLOOKUP(D1344,Feuil2!$B$2:$C$205,2,FALSE)*6,0)/6/24+$I$2),G1343+(11/12/24)),"")</f>
        <v>43637.000000000015</v>
      </c>
      <c r="H1344" s="467"/>
      <c r="I1344" s="28"/>
      <c r="J1344" s="326"/>
    </row>
    <row r="1345" spans="1:12" s="16" customFormat="1" x14ac:dyDescent="0.2">
      <c r="A1345" s="15"/>
      <c r="B1345" s="234" t="s">
        <v>60</v>
      </c>
      <c r="C1345" s="224">
        <v>3139291</v>
      </c>
      <c r="D1345" s="96">
        <v>22000475</v>
      </c>
      <c r="E1345" s="96">
        <v>1000</v>
      </c>
      <c r="F1345" s="466"/>
      <c r="G1345" s="232">
        <f>IFERROR(IF(ISERROR(SEARCH("dfgg",$B1344)),IF(H1345="",G1344+ROUNDUP(VLOOKUP(D1345,Feuil2!$B$2:$C$205,2,FALSE)*6,0)/6/24,G1344+ROUNDUP(VLOOKUP(D1345,Feuil2!$B$2:$C$205,2,FALSE)*6,0)/6/24+$I$2),G1344+(11/12/24)),"")</f>
        <v>43637.08333333335</v>
      </c>
      <c r="H1345" s="467"/>
      <c r="I1345" s="28"/>
      <c r="J1345" s="326"/>
    </row>
    <row r="1346" spans="1:12" s="16" customFormat="1" x14ac:dyDescent="0.2">
      <c r="A1346" s="15"/>
      <c r="B1346" s="234" t="s">
        <v>60</v>
      </c>
      <c r="C1346" s="224">
        <v>3139293</v>
      </c>
      <c r="D1346" s="96">
        <v>22000475</v>
      </c>
      <c r="E1346" s="96">
        <v>1000</v>
      </c>
      <c r="F1346" s="466"/>
      <c r="G1346" s="232">
        <f>IFERROR(IF(ISERROR(SEARCH("dfgg",$B1345)),IF(H1346="",G1345+ROUNDUP(VLOOKUP(D1346,Feuil2!$B$2:$C$205,2,FALSE)*6,0)/6/24,G1345+ROUNDUP(VLOOKUP(D1346,Feuil2!$B$2:$C$205,2,FALSE)*6,0)/6/24+$I$2),G1345+(11/12/24)),"")</f>
        <v>43637.166666666686</v>
      </c>
      <c r="H1346" s="467"/>
      <c r="I1346" s="28"/>
      <c r="J1346" s="326"/>
    </row>
    <row r="1347" spans="1:12" s="16" customFormat="1" x14ac:dyDescent="0.2">
      <c r="A1347" s="127"/>
      <c r="B1347" s="331"/>
      <c r="C1347" s="332" t="s">
        <v>61</v>
      </c>
      <c r="D1347" s="333"/>
      <c r="E1347" s="333"/>
      <c r="F1347" s="380"/>
      <c r="G1347" s="80">
        <v>43637.875</v>
      </c>
      <c r="H1347" s="19"/>
      <c r="I1347" s="28"/>
      <c r="J1347" s="326"/>
      <c r="K1347" s="472" t="str">
        <f>IF(ISNA(VLOOKUP(C1347,[1]Sheet1!$B:$AS,43,FALSE)),"",VLOOKUP(C1347,[1]Sheet1!$B:$AS,43,FALSE))</f>
        <v/>
      </c>
      <c r="L1347" s="16" t="str">
        <f>IF(ISNA(VLOOKUP(C1347,[1]Sheet1!$B:$AS,44,FALSE)),"",VLOOKUP(C1347,[1]Sheet1!$B:$AS,44,FALSE))</f>
        <v/>
      </c>
    </row>
    <row r="1348" spans="1:12" s="16" customFormat="1" x14ac:dyDescent="0.2">
      <c r="A1348" s="15"/>
      <c r="B1348" s="234" t="s">
        <v>60</v>
      </c>
      <c r="C1348" s="224">
        <v>3139310</v>
      </c>
      <c r="D1348" s="96">
        <v>22000475</v>
      </c>
      <c r="E1348" s="96">
        <v>1000</v>
      </c>
      <c r="F1348" s="466"/>
      <c r="G1348" s="232">
        <f>IFERROR(IF(ISERROR(SEARCH("dfgg",$B1354)),IF(H1348="",G1354+ROUNDUP(VLOOKUP(D1348,Feuil2!$B$2:$C$205,2,FALSE)*6,0)/6/24,G1354+ROUNDUP(VLOOKUP(D1348,Feuil2!$B$2:$C$205,2,FALSE)*6,0)/6/24+$I$2),G1354+(11/12/24)),"")</f>
        <v>43637.833333333372</v>
      </c>
      <c r="H1348" s="467"/>
      <c r="I1348" s="28"/>
      <c r="J1348" s="326"/>
    </row>
    <row r="1349" spans="1:12" s="16" customFormat="1" x14ac:dyDescent="0.2">
      <c r="A1349" s="15"/>
      <c r="B1349" s="234" t="s">
        <v>60</v>
      </c>
      <c r="C1349" s="224">
        <v>3139312</v>
      </c>
      <c r="D1349" s="96">
        <v>22000475</v>
      </c>
      <c r="E1349" s="96">
        <v>1000</v>
      </c>
      <c r="F1349" s="466"/>
      <c r="G1349" s="232">
        <f>IFERROR(IF(ISERROR(SEARCH("dfgg",$B1348)),IF(H1349="",G1348+ROUNDUP(VLOOKUP(D1349,Feuil2!$B$2:$C$205,2,FALSE)*6,0)/6/24,G1348+ROUNDUP(VLOOKUP(D1349,Feuil2!$B$2:$C$205,2,FALSE)*6,0)/6/24+$I$2),G1348+(11/12/24)),"")</f>
        <v>43637.916666666708</v>
      </c>
      <c r="H1349" s="467"/>
      <c r="I1349" s="28"/>
      <c r="J1349" s="326"/>
    </row>
    <row r="1350" spans="1:12" s="16" customFormat="1" x14ac:dyDescent="0.2">
      <c r="A1350" s="15"/>
      <c r="B1350" s="234" t="s">
        <v>60</v>
      </c>
      <c r="C1350" s="224">
        <v>3139314</v>
      </c>
      <c r="D1350" s="96">
        <v>22000475</v>
      </c>
      <c r="E1350" s="96">
        <v>1000</v>
      </c>
      <c r="F1350" s="466"/>
      <c r="G1350" s="232">
        <f>IFERROR(IF(ISERROR(SEARCH("dfgg",$B1349)),IF(H1350="",G1349+ROUNDUP(VLOOKUP(D1350,Feuil2!$B$2:$C$205,2,FALSE)*6,0)/6/24,G1349+ROUNDUP(VLOOKUP(D1350,Feuil2!$B$2:$C$205,2,FALSE)*6,0)/6/24+$I$2),G1349+(11/12/24)),"")</f>
        <v>43638.000000000044</v>
      </c>
      <c r="H1350" s="467"/>
      <c r="I1350" s="477"/>
      <c r="J1350" s="326"/>
    </row>
    <row r="1351" spans="1:12" x14ac:dyDescent="0.2">
      <c r="A1351" s="3"/>
      <c r="B1351" s="234" t="s">
        <v>60</v>
      </c>
      <c r="C1351" s="224">
        <v>3139302</v>
      </c>
      <c r="D1351" s="96">
        <v>22000475</v>
      </c>
      <c r="E1351" s="96">
        <v>1000</v>
      </c>
      <c r="F1351" s="466"/>
      <c r="G1351" s="232">
        <f>IFERROR(IF(ISERROR(SEARCH("dfgg",$B1357)),IF(H1351="",G1357+ROUNDUP(VLOOKUP(D1351,Feuil2!$B$2:$C$205,2,FALSE)*6,0)/6/24,G1357+ROUNDUP(VLOOKUP(D1351,Feuil2!$B$2:$C$205,2,FALSE)*6,0)/6/24+$I$2),G1357+(11/12/24)),"")</f>
        <v>43637.500000000029</v>
      </c>
      <c r="H1351" s="467"/>
      <c r="I1351" s="478"/>
    </row>
    <row r="1352" spans="1:12" x14ac:dyDescent="0.2">
      <c r="A1352" s="3"/>
      <c r="B1352" s="234" t="s">
        <v>60</v>
      </c>
      <c r="C1352" s="224">
        <v>3139304</v>
      </c>
      <c r="D1352" s="96">
        <v>22000475</v>
      </c>
      <c r="E1352" s="96">
        <v>1000</v>
      </c>
      <c r="F1352" s="466"/>
      <c r="G1352" s="232">
        <f>IFERROR(IF(ISERROR(SEARCH("dfgg",$B1351)),IF(H1352="",G1351+ROUNDUP(VLOOKUP(D1352,Feuil2!$B$2:$C$205,2,FALSE)*6,0)/6/24,G1351+ROUNDUP(VLOOKUP(D1352,Feuil2!$B$2:$C$205,2,FALSE)*6,0)/6/24+$I$2),G1351+(11/12/24)),"")</f>
        <v>43637.583333333365</v>
      </c>
      <c r="H1352" s="467"/>
      <c r="I1352" s="478"/>
    </row>
    <row r="1353" spans="1:12" x14ac:dyDescent="0.2">
      <c r="A1353" s="3"/>
      <c r="B1353" s="234" t="s">
        <v>60</v>
      </c>
      <c r="C1353" s="224">
        <v>3139306</v>
      </c>
      <c r="D1353" s="96">
        <v>22000475</v>
      </c>
      <c r="E1353" s="96">
        <v>1000</v>
      </c>
      <c r="F1353" s="466"/>
      <c r="G1353" s="232">
        <f>IFERROR(IF(ISERROR(SEARCH("dfgg",$B1352)),IF(H1353="",G1352+ROUNDUP(VLOOKUP(D1353,Feuil2!$B$2:$C$205,2,FALSE)*6,0)/6/24,G1352+ROUNDUP(VLOOKUP(D1353,Feuil2!$B$2:$C$205,2,FALSE)*6,0)/6/24+$I$2),G1352+(11/12/24)),"")</f>
        <v>43637.666666666701</v>
      </c>
      <c r="H1353" s="467"/>
      <c r="I1353" s="478"/>
    </row>
    <row r="1354" spans="1:12" x14ac:dyDescent="0.2">
      <c r="A1354" s="3"/>
      <c r="B1354" s="234" t="s">
        <v>60</v>
      </c>
      <c r="C1354" s="224">
        <v>3139308</v>
      </c>
      <c r="D1354" s="96">
        <v>22000475</v>
      </c>
      <c r="E1354" s="96">
        <v>1000</v>
      </c>
      <c r="F1354" s="466"/>
      <c r="G1354" s="232">
        <f>IFERROR(IF(ISERROR(SEARCH("dfgg",$B1353)),IF(H1354="",G1353+ROUNDUP(VLOOKUP(D1354,Feuil2!$B$2:$C$205,2,FALSE)*6,0)/6/24,G1353+ROUNDUP(VLOOKUP(D1354,Feuil2!$B$2:$C$205,2,FALSE)*6,0)/6/24+$I$2),G1353+(11/12/24)),"")</f>
        <v>43637.750000000036</v>
      </c>
      <c r="H1354" s="467"/>
      <c r="I1354" s="479"/>
    </row>
    <row r="1355" spans="1:12" s="16" customFormat="1" x14ac:dyDescent="0.2">
      <c r="A1355" s="15"/>
      <c r="B1355" s="234" t="s">
        <v>60</v>
      </c>
      <c r="C1355" s="224">
        <v>3139295</v>
      </c>
      <c r="D1355" s="96">
        <v>22000475</v>
      </c>
      <c r="E1355" s="96">
        <v>1000</v>
      </c>
      <c r="F1355" s="466"/>
      <c r="G1355" s="232">
        <f>IFERROR(IF(ISERROR(SEARCH("dfgg",$B1346)),IF(H1355="",G1346+ROUNDUP(VLOOKUP(D1355,Feuil2!$B$2:$C$205,2,FALSE)*6,0)/6/24,G1346+ROUNDUP(VLOOKUP(D1355,Feuil2!$B$2:$C$205,2,FALSE)*6,0)/6/24+$I$2),G1346+(11/12/24)),"")</f>
        <v>43637.250000000022</v>
      </c>
      <c r="H1355" s="467"/>
      <c r="I1355" s="28"/>
      <c r="J1355" s="326"/>
    </row>
    <row r="1356" spans="1:12" s="16" customFormat="1" x14ac:dyDescent="0.2">
      <c r="A1356" s="15"/>
      <c r="B1356" s="234" t="s">
        <v>60</v>
      </c>
      <c r="C1356" s="224">
        <v>3139297</v>
      </c>
      <c r="D1356" s="96">
        <v>22000475</v>
      </c>
      <c r="E1356" s="96">
        <v>1000</v>
      </c>
      <c r="F1356" s="466"/>
      <c r="G1356" s="232">
        <f>IFERROR(IF(ISERROR(SEARCH("dfgg",$B1355)),IF(H1356="",G1355+ROUNDUP(VLOOKUP(D1356,Feuil2!$B$2:$C$205,2,FALSE)*6,0)/6/24,G1355+ROUNDUP(VLOOKUP(D1356,Feuil2!$B$2:$C$205,2,FALSE)*6,0)/6/24+$I$2),G1355+(11/12/24)),"")</f>
        <v>43637.333333333358</v>
      </c>
      <c r="H1356" s="467"/>
      <c r="I1356" s="28"/>
      <c r="J1356" s="326"/>
    </row>
    <row r="1357" spans="1:12" s="16" customFormat="1" x14ac:dyDescent="0.2">
      <c r="A1357" s="15"/>
      <c r="B1357" s="234" t="s">
        <v>60</v>
      </c>
      <c r="C1357" s="224">
        <v>3139300</v>
      </c>
      <c r="D1357" s="96">
        <v>22000475</v>
      </c>
      <c r="E1357" s="96">
        <v>1000</v>
      </c>
      <c r="F1357" s="466"/>
      <c r="G1357" s="232">
        <f>IFERROR(IF(ISERROR(SEARCH("dfgg",$B1356)),IF(H1357="",G1356+ROUNDUP(VLOOKUP(D1357,Feuil2!$B$2:$C$205,2,FALSE)*6,0)/6/24,G1356+ROUNDUP(VLOOKUP(D1357,Feuil2!$B$2:$C$205,2,FALSE)*6,0)/6/24+$I$2),G1356+(11/12/24)),"")</f>
        <v>43637.416666666693</v>
      </c>
      <c r="H1357" s="476" t="s">
        <v>306</v>
      </c>
      <c r="I1357" s="28"/>
      <c r="J1357" s="326"/>
    </row>
    <row r="1358" spans="1:12" x14ac:dyDescent="0.2">
      <c r="A1358" s="3"/>
      <c r="D1358" s="5"/>
    </row>
    <row r="1359" spans="1:12" ht="31.5" x14ac:dyDescent="0.2">
      <c r="A1359" s="290"/>
      <c r="B1359" s="345" t="s">
        <v>251</v>
      </c>
      <c r="C1359" s="828">
        <v>26</v>
      </c>
      <c r="D1359" s="371"/>
      <c r="E1359" s="371"/>
      <c r="F1359" s="480"/>
      <c r="G1359" s="481"/>
      <c r="H1359" s="481"/>
      <c r="I1359" s="434"/>
      <c r="J1359" s="406" t="s">
        <v>34</v>
      </c>
      <c r="K1359" s="202" t="s">
        <v>48</v>
      </c>
      <c r="L1359" s="202" t="s">
        <v>248</v>
      </c>
    </row>
    <row r="1360" spans="1:12" x14ac:dyDescent="0.2">
      <c r="A1360" s="79"/>
      <c r="B1360" s="293"/>
      <c r="C1360" s="294"/>
      <c r="D1360" s="295" t="s">
        <v>26</v>
      </c>
      <c r="E1360" s="296"/>
      <c r="F1360" s="297"/>
      <c r="G1360" s="80">
        <v>43641.270833333336</v>
      </c>
      <c r="H1360" s="81"/>
      <c r="I1360" s="230">
        <f>IFERROR(E1360*VLOOKUP(D1360,#REF!,5,FALSE),0)</f>
        <v>0</v>
      </c>
    </row>
    <row r="1361" spans="1:12" x14ac:dyDescent="0.2">
      <c r="A1361" s="15"/>
      <c r="B1361" s="234" t="s">
        <v>319</v>
      </c>
      <c r="C1361" s="224">
        <v>3301917</v>
      </c>
      <c r="D1361" s="96">
        <v>22000159</v>
      </c>
      <c r="E1361" s="96">
        <v>1400</v>
      </c>
      <c r="F1361" s="482"/>
      <c r="G1361" s="232">
        <f>IFERROR(IF(ISERROR(SEARCH("dfgg",$B1360)),IF(H1361="",G1360+ROUNDUP(VLOOKUP(D1361,Feuil2!$B$2:$C$205,2,FALSE)*6,0)/6/24,G1360+ROUNDUP(VLOOKUP(D1361,Feuil2!$B$2:$C$205,2,FALSE)*6,0)/6/24+$I$2),G1360+(11/12/24)),"")</f>
        <v>43641.388888888891</v>
      </c>
      <c r="H1361" s="474" t="s">
        <v>318</v>
      </c>
      <c r="I1361" s="237"/>
    </row>
    <row r="1362" spans="1:12" s="16" customFormat="1" x14ac:dyDescent="0.2">
      <c r="A1362" s="15"/>
      <c r="B1362" s="468"/>
      <c r="C1362" s="246"/>
      <c r="D1362" s="121" t="s">
        <v>141</v>
      </c>
      <c r="E1362" s="120"/>
      <c r="F1362" s="483"/>
      <c r="G1362" s="232">
        <f>IFERROR(IF(ISERROR(SEARCH("dfgg",$B1361)),IF(H1362="",G1361+ROUNDUP(VLOOKUP(D1362,Feuil2!$B$2:$C$205,2,FALSE)*6,0)/6/24,G1361+ROUNDUP(VLOOKUP(D1362,Feuil2!$B$2:$C$205,2,FALSE)*6,0)/6/24+$I$2),G1361+(11/12/24)),"")</f>
        <v>43641.402777777781</v>
      </c>
      <c r="H1362" s="474"/>
      <c r="I1362" s="28"/>
      <c r="J1362" s="326"/>
      <c r="L1362" s="473"/>
    </row>
    <row r="1363" spans="1:12" x14ac:dyDescent="0.2">
      <c r="A1363" s="15"/>
      <c r="B1363" s="234" t="s">
        <v>152</v>
      </c>
      <c r="C1363" s="224">
        <v>2913214</v>
      </c>
      <c r="D1363" s="96">
        <v>22000097</v>
      </c>
      <c r="E1363" s="96">
        <v>1600</v>
      </c>
      <c r="F1363" s="482"/>
      <c r="G1363" s="232">
        <f>IFERROR(IF(ISERROR(SEARCH("dfgg",$B1362)),IF(H1363="",G1362+ROUNDUP(VLOOKUP(D1363,Feuil2!$B$2:$C$205,2,FALSE)*6,0)/6/24,G1362+ROUNDUP(VLOOKUP(D1363,Feuil2!$B$2:$C$205,2,FALSE)*6,0)/6/24+$I$2),G1362+(11/12/24)),"")</f>
        <v>43641.520833333336</v>
      </c>
      <c r="H1363" s="474" t="s">
        <v>210</v>
      </c>
      <c r="I1363" s="237"/>
    </row>
    <row r="1364" spans="1:12" s="16" customFormat="1" x14ac:dyDescent="0.2">
      <c r="A1364" s="15"/>
      <c r="B1364" s="238"/>
      <c r="C1364" s="239"/>
      <c r="D1364" s="125" t="s">
        <v>7</v>
      </c>
      <c r="E1364" s="124"/>
      <c r="F1364" s="484"/>
      <c r="G1364" s="232">
        <f>IFERROR(IF(ISERROR(SEARCH("dfgg",$B1363)),IF(H1364="",G1363+ROUNDUP(VLOOKUP(D1364,Feuil2!$B$2:$C$205,2,FALSE)*6,0)/6/24,G1363+ROUNDUP(VLOOKUP(D1364,Feuil2!$B$2:$C$205,2,FALSE)*6,0)/6/24+$I$2),G1363+(11/12/24)),"")</f>
        <v>43641.576388888891</v>
      </c>
      <c r="H1364" s="71"/>
      <c r="I1364" s="237"/>
      <c r="J1364" s="326" t="s">
        <v>79</v>
      </c>
      <c r="K1364" s="16" t="s">
        <v>79</v>
      </c>
      <c r="L1364" s="473"/>
    </row>
    <row r="1365" spans="1:12" x14ac:dyDescent="0.2">
      <c r="A1365" s="15"/>
      <c r="B1365" s="234" t="s">
        <v>316</v>
      </c>
      <c r="C1365" s="224">
        <v>3209881</v>
      </c>
      <c r="D1365" s="96">
        <v>22000652</v>
      </c>
      <c r="E1365" s="96">
        <v>1600</v>
      </c>
      <c r="F1365" s="482"/>
      <c r="G1365" s="232">
        <f>IFERROR(IF(ISERROR(SEARCH("dfgg",$B1364)),IF(H1365="",G1364+ROUNDUP(VLOOKUP(D1365,Feuil2!$B$2:$C$205,2,FALSE)*6,0)/6/24,G1364+ROUNDUP(VLOOKUP(D1365,Feuil2!$B$2:$C$205,2,FALSE)*6,0)/6/24+$I$2),G1364+(11/12/24)),"")</f>
        <v>43641.680555555555</v>
      </c>
      <c r="H1365" s="474" t="s">
        <v>67</v>
      </c>
      <c r="I1365" s="237"/>
    </row>
    <row r="1366" spans="1:12" x14ac:dyDescent="0.2">
      <c r="A1366" s="15"/>
      <c r="B1366" s="234" t="s">
        <v>316</v>
      </c>
      <c r="C1366" s="224">
        <v>3209882</v>
      </c>
      <c r="D1366" s="96">
        <v>22000652</v>
      </c>
      <c r="E1366" s="96">
        <v>1600</v>
      </c>
      <c r="F1366" s="482"/>
      <c r="G1366" s="232">
        <f>IFERROR(IF(ISERROR(SEARCH("dfgg",$B1365)),IF(H1366="",G1365+ROUNDUP(VLOOKUP(D1366,Feuil2!$B$2:$C$205,2,FALSE)*6,0)/6/24,G1365+ROUNDUP(VLOOKUP(D1366,Feuil2!$B$2:$C$205,2,FALSE)*6,0)/6/24+$I$2),G1365+(11/12/24)),"")</f>
        <v>43641.784722222219</v>
      </c>
      <c r="H1366" s="474" t="s">
        <v>67</v>
      </c>
      <c r="I1366" s="237"/>
    </row>
    <row r="1367" spans="1:12" s="16" customFormat="1" x14ac:dyDescent="0.2">
      <c r="A1367" s="15"/>
      <c r="B1367" s="468"/>
      <c r="C1367" s="246"/>
      <c r="D1367" s="121" t="s">
        <v>141</v>
      </c>
      <c r="E1367" s="120"/>
      <c r="F1367" s="483"/>
      <c r="G1367" s="232">
        <f>IFERROR(IF(ISERROR(SEARCH("dfgg",$B1366)),IF(H1367="",G1366+ROUNDUP(VLOOKUP(D1367,Feuil2!$B$2:$C$205,2,FALSE)*6,0)/6/24,G1366+ROUNDUP(VLOOKUP(D1367,Feuil2!$B$2:$C$205,2,FALSE)*6,0)/6/24+$I$2),G1366+(11/12/24)),"")</f>
        <v>43641.798611111109</v>
      </c>
      <c r="H1367" s="474"/>
      <c r="I1367" s="237"/>
      <c r="J1367" s="326"/>
      <c r="L1367" s="473"/>
    </row>
    <row r="1368" spans="1:12" x14ac:dyDescent="0.2">
      <c r="A1368" s="15"/>
      <c r="B1368" s="234" t="s">
        <v>316</v>
      </c>
      <c r="C1368" s="224">
        <v>3209883</v>
      </c>
      <c r="D1368" s="96">
        <v>22000652</v>
      </c>
      <c r="E1368" s="96">
        <v>1600</v>
      </c>
      <c r="F1368" s="482"/>
      <c r="G1368" s="232">
        <f>IFERROR(IF(ISERROR(SEARCH("dfgg",$B1367)),IF(H1368="",G1367+ROUNDUP(VLOOKUP(D1368,Feuil2!$B$2:$C$205,2,FALSE)*6,0)/6/24,G1367+ROUNDUP(VLOOKUP(D1368,Feuil2!$B$2:$C$205,2,FALSE)*6,0)/6/24+$I$2),G1367+(11/12/24)),"")</f>
        <v>43641.902777777774</v>
      </c>
      <c r="H1368" s="474" t="s">
        <v>67</v>
      </c>
      <c r="I1368" s="237"/>
    </row>
    <row r="1369" spans="1:12" x14ac:dyDescent="0.2">
      <c r="A1369" s="15"/>
      <c r="B1369" s="234" t="s">
        <v>316</v>
      </c>
      <c r="C1369" s="224">
        <v>3209884</v>
      </c>
      <c r="D1369" s="96">
        <v>22000652</v>
      </c>
      <c r="E1369" s="96">
        <v>1600</v>
      </c>
      <c r="F1369" s="482"/>
      <c r="G1369" s="232">
        <v>43642.541666666664</v>
      </c>
      <c r="H1369" s="474" t="s">
        <v>67</v>
      </c>
      <c r="I1369" s="237"/>
    </row>
    <row r="1370" spans="1:12" s="16" customFormat="1" x14ac:dyDescent="0.2">
      <c r="A1370" s="15"/>
      <c r="B1370" s="468"/>
      <c r="C1370" s="246"/>
      <c r="D1370" s="121" t="s">
        <v>141</v>
      </c>
      <c r="E1370" s="120"/>
      <c r="F1370" s="483"/>
      <c r="G1370" s="232">
        <f>IFERROR(IF(ISERROR(SEARCH("dfgg",$B1369)),IF(H1370="",G1369+ROUNDUP(VLOOKUP(D1370,Feuil2!$B$2:$C$205,2,FALSE)*6,0)/6/24,G1369+ROUNDUP(VLOOKUP(D1370,Feuil2!$B$2:$C$205,2,FALSE)*6,0)/6/24+$I$2),G1369+(11/12/24)),"")</f>
        <v>43642.555555555555</v>
      </c>
      <c r="H1370" s="474"/>
      <c r="I1370" s="237"/>
      <c r="J1370" s="326"/>
      <c r="L1370" s="473"/>
    </row>
    <row r="1371" spans="1:12" x14ac:dyDescent="0.2">
      <c r="A1371" s="15"/>
      <c r="B1371" s="234" t="s">
        <v>316</v>
      </c>
      <c r="C1371" s="224">
        <v>3209888</v>
      </c>
      <c r="D1371" s="96">
        <v>22000652</v>
      </c>
      <c r="E1371" s="96">
        <v>1600</v>
      </c>
      <c r="F1371" s="482"/>
      <c r="G1371" s="232">
        <f>IFERROR(IF(ISERROR(SEARCH("dfgg",$B1370)),IF(H1371="",G1370+ROUNDUP(VLOOKUP(D1371,Feuil2!$B$2:$C$205,2,FALSE)*6,0)/6/24,G1370+ROUNDUP(VLOOKUP(D1371,Feuil2!$B$2:$C$205,2,FALSE)*6,0)/6/24+$I$2),G1370+(11/12/24)),"")</f>
        <v>43642.659722222219</v>
      </c>
      <c r="H1371" s="474"/>
      <c r="I1371" s="237"/>
    </row>
    <row r="1372" spans="1:12" x14ac:dyDescent="0.2">
      <c r="A1372" s="15"/>
      <c r="B1372" s="234" t="s">
        <v>316</v>
      </c>
      <c r="C1372" s="224">
        <v>3209889</v>
      </c>
      <c r="D1372" s="96">
        <v>22000652</v>
      </c>
      <c r="E1372" s="96">
        <v>1600</v>
      </c>
      <c r="F1372" s="482"/>
      <c r="G1372" s="232">
        <f>IFERROR(IF(ISERROR(SEARCH("dfgg",$B1371)),IF(H1372="",G1371+ROUNDUP(VLOOKUP(D1372,Feuil2!$B$2:$C$205,2,FALSE)*6,0)/6/24,G1371+ROUNDUP(VLOOKUP(D1372,Feuil2!$B$2:$C$205,2,FALSE)*6,0)/6/24+$I$2),G1371+(11/12/24)),"")</f>
        <v>43642.763888888883</v>
      </c>
      <c r="H1372" s="474"/>
      <c r="I1372" s="237"/>
    </row>
    <row r="1373" spans="1:12" s="16" customFormat="1" x14ac:dyDescent="0.2">
      <c r="A1373" s="15"/>
      <c r="B1373" s="238"/>
      <c r="C1373" s="239"/>
      <c r="D1373" s="125" t="s">
        <v>7</v>
      </c>
      <c r="E1373" s="124"/>
      <c r="F1373" s="484"/>
      <c r="G1373" s="232">
        <f>IFERROR(IF(ISERROR(SEARCH("dfgg",$B1372)),IF(H1373="",G1372+ROUNDUP(VLOOKUP(D1373,Feuil2!$B$2:$C$205,2,FALSE)*6,0)/6/24,G1372+ROUNDUP(VLOOKUP(D1373,Feuil2!$B$2:$C$205,2,FALSE)*6,0)/6/24+$I$2),G1372+(11/12/24)),"")</f>
        <v>43642.819444444438</v>
      </c>
      <c r="H1373" s="71"/>
      <c r="I1373" s="237"/>
      <c r="J1373" s="326" t="s">
        <v>79</v>
      </c>
      <c r="K1373" s="16" t="s">
        <v>79</v>
      </c>
      <c r="L1373" s="473"/>
    </row>
    <row r="1374" spans="1:12" ht="31.5" x14ac:dyDescent="0.2">
      <c r="A1374" s="15"/>
      <c r="B1374" s="234" t="s">
        <v>76</v>
      </c>
      <c r="C1374" s="224">
        <v>3031391</v>
      </c>
      <c r="D1374" s="96">
        <v>22000478</v>
      </c>
      <c r="E1374" s="96">
        <v>1000</v>
      </c>
      <c r="F1374" s="482"/>
      <c r="G1374" s="232">
        <f>IFERROR(IF(ISERROR(SEARCH("dfgg",$B1373)),IF(H1374="",G1373+ROUNDUP(VLOOKUP(D1374,Feuil2!$B$2:$C$205,2,FALSE)*6,0)/6/24,G1373+ROUNDUP(VLOOKUP(D1374,Feuil2!$B$2:$C$205,2,FALSE)*6,0)/6/24+$I$2),G1373+(11/12/24)),"")</f>
        <v>43642.902777777774</v>
      </c>
      <c r="H1374" s="474" t="s">
        <v>320</v>
      </c>
      <c r="I1374" s="237"/>
    </row>
    <row r="1375" spans="1:12" x14ac:dyDescent="0.2">
      <c r="A1375" s="15"/>
      <c r="B1375" s="234" t="s">
        <v>76</v>
      </c>
      <c r="C1375" s="224">
        <v>3031392</v>
      </c>
      <c r="D1375" s="96">
        <v>22000478</v>
      </c>
      <c r="E1375" s="96">
        <v>1000</v>
      </c>
      <c r="F1375" s="482"/>
      <c r="G1375" s="232">
        <f>IFERROR(IF(ISERROR(SEARCH("dfgg",$B1374)),IF(H1375="",G1374+ROUNDUP(VLOOKUP(D1375,Feuil2!$B$2:$C$205,2,FALSE)*6,0)/6/24,G1374+ROUNDUP(VLOOKUP(D1375,Feuil2!$B$2:$C$205,2,FALSE)*6,0)/6/24+$I$2),G1374+(11/12/24)),"")</f>
        <v>43642.986111111109</v>
      </c>
      <c r="H1375" s="474"/>
      <c r="I1375" s="237"/>
    </row>
    <row r="1376" spans="1:12" x14ac:dyDescent="0.2">
      <c r="A1376" s="15"/>
      <c r="B1376" s="234" t="s">
        <v>76</v>
      </c>
      <c r="C1376" s="224">
        <v>3031393</v>
      </c>
      <c r="D1376" s="96">
        <v>22000478</v>
      </c>
      <c r="E1376" s="96">
        <v>1000</v>
      </c>
      <c r="F1376" s="482"/>
      <c r="G1376" s="232">
        <f>IFERROR(IF(ISERROR(SEARCH("dfgg",$B1375)),IF(H1376="",G1375+ROUNDUP(VLOOKUP(D1376,Feuil2!$B$2:$C$205,2,FALSE)*6,0)/6/24,G1375+ROUNDUP(VLOOKUP(D1376,Feuil2!$B$2:$C$205,2,FALSE)*6,0)/6/24+$I$2),G1375+(11/12/24)),"")</f>
        <v>43643.069444444445</v>
      </c>
      <c r="H1376" s="474"/>
      <c r="I1376" s="237"/>
    </row>
    <row r="1377" spans="1:12" x14ac:dyDescent="0.2">
      <c r="A1377" s="15"/>
      <c r="B1377" s="234" t="s">
        <v>76</v>
      </c>
      <c r="C1377" s="224">
        <v>3031394</v>
      </c>
      <c r="D1377" s="96">
        <v>22000478</v>
      </c>
      <c r="E1377" s="96">
        <v>1000</v>
      </c>
      <c r="F1377" s="482"/>
      <c r="G1377" s="232">
        <f>IFERROR(IF(ISERROR(SEARCH("dfgg",$B1376)),IF(H1377="",G1376+ROUNDUP(VLOOKUP(D1377,Feuil2!$B$2:$C$205,2,FALSE)*6,0)/6/24,G1376+ROUNDUP(VLOOKUP(D1377,Feuil2!$B$2:$C$205,2,FALSE)*6,0)/6/24+$I$2),G1376+(11/12/24)),"")</f>
        <v>43643.152777777781</v>
      </c>
      <c r="H1377" s="474"/>
      <c r="I1377" s="237"/>
    </row>
    <row r="1378" spans="1:12" x14ac:dyDescent="0.2">
      <c r="A1378" s="15"/>
      <c r="B1378" s="234" t="s">
        <v>76</v>
      </c>
      <c r="C1378" s="224">
        <v>3031396</v>
      </c>
      <c r="D1378" s="96">
        <v>22000478</v>
      </c>
      <c r="E1378" s="96">
        <v>1000</v>
      </c>
      <c r="F1378" s="482"/>
      <c r="G1378" s="232">
        <f>IFERROR(IF(ISERROR(SEARCH("dfgg",$B1377)),IF(H1378="",G1377+ROUNDUP(VLOOKUP(D1378,Feuil2!$B$2:$C$205,2,FALSE)*6,0)/6/24,G1377+ROUNDUP(VLOOKUP(D1378,Feuil2!$B$2:$C$205,2,FALSE)*6,0)/6/24+$I$2),G1377+(11/12/24)),"")</f>
        <v>43643.236111111117</v>
      </c>
      <c r="H1378" s="474"/>
      <c r="I1378" s="237"/>
    </row>
    <row r="1379" spans="1:12" x14ac:dyDescent="0.2">
      <c r="A1379" s="15"/>
      <c r="B1379" s="234" t="s">
        <v>76</v>
      </c>
      <c r="C1379" s="224">
        <v>3031421</v>
      </c>
      <c r="D1379" s="96">
        <v>22000478</v>
      </c>
      <c r="E1379" s="96">
        <v>1000</v>
      </c>
      <c r="F1379" s="482"/>
      <c r="G1379" s="232">
        <f>IFERROR(IF(ISERROR(SEARCH("dfgg",$B1378)),IF(H1379="",G1378+ROUNDUP(VLOOKUP(D1379,Feuil2!$B$2:$C$205,2,FALSE)*6,0)/6/24,G1378+ROUNDUP(VLOOKUP(D1379,Feuil2!$B$2:$C$205,2,FALSE)*6,0)/6/24+$I$2),G1378+(11/12/24)),"")</f>
        <v>43643.319444444453</v>
      </c>
      <c r="H1379" s="474"/>
      <c r="I1379" s="237"/>
    </row>
    <row r="1380" spans="1:12" x14ac:dyDescent="0.2">
      <c r="A1380" s="15"/>
      <c r="B1380" s="234" t="s">
        <v>76</v>
      </c>
      <c r="C1380" s="224">
        <v>3031422</v>
      </c>
      <c r="D1380" s="96">
        <v>22000478</v>
      </c>
      <c r="E1380" s="96">
        <v>1000</v>
      </c>
      <c r="F1380" s="482"/>
      <c r="G1380" s="232">
        <f>IFERROR(IF(ISERROR(SEARCH("dfgg",$B1379)),IF(H1380="",G1379+ROUNDUP(VLOOKUP(D1380,Feuil2!$B$2:$C$205,2,FALSE)*6,0)/6/24,G1379+ROUNDUP(VLOOKUP(D1380,Feuil2!$B$2:$C$205,2,FALSE)*6,0)/6/24+$I$2),G1379+(11/12/24)),"")</f>
        <v>43643.402777777788</v>
      </c>
      <c r="H1380" s="474"/>
      <c r="I1380" s="237"/>
    </row>
    <row r="1381" spans="1:12" x14ac:dyDescent="0.2">
      <c r="A1381" s="15"/>
      <c r="B1381" s="234" t="s">
        <v>76</v>
      </c>
      <c r="C1381" s="224">
        <v>3031423</v>
      </c>
      <c r="D1381" s="96">
        <v>22000478</v>
      </c>
      <c r="E1381" s="96">
        <v>1000</v>
      </c>
      <c r="F1381" s="482"/>
      <c r="G1381" s="232">
        <f>IFERROR(IF(ISERROR(SEARCH("dfgg",$B1380)),IF(H1381="",G1380+ROUNDUP(VLOOKUP(D1381,Feuil2!$B$2:$C$205,2,FALSE)*6,0)/6/24,G1380+ROUNDUP(VLOOKUP(D1381,Feuil2!$B$2:$C$205,2,FALSE)*6,0)/6/24+$I$2),G1380+(11/12/24)),"")</f>
        <v>43643.486111111124</v>
      </c>
      <c r="H1381" s="474"/>
      <c r="I1381" s="237"/>
    </row>
    <row r="1382" spans="1:12" s="16" customFormat="1" x14ac:dyDescent="0.2">
      <c r="A1382" s="15"/>
      <c r="B1382" s="238"/>
      <c r="C1382" s="239"/>
      <c r="D1382" s="125" t="s">
        <v>7</v>
      </c>
      <c r="E1382" s="124"/>
      <c r="F1382" s="484"/>
      <c r="G1382" s="232">
        <f>IFERROR(IF(ISERROR(SEARCH("dfgg",$B1381)),IF(H1382="",G1381+ROUNDUP(VLOOKUP(D1382,Feuil2!$B$2:$C$205,2,FALSE)*6,0)/6/24,G1381+ROUNDUP(VLOOKUP(D1382,Feuil2!$B$2:$C$205,2,FALSE)*6,0)/6/24+$I$2),G1381+(11/12/24)),"")</f>
        <v>43643.541666666679</v>
      </c>
      <c r="H1382" s="71"/>
      <c r="I1382" s="237"/>
      <c r="J1382" s="326" t="s">
        <v>79</v>
      </c>
      <c r="K1382" s="16" t="s">
        <v>79</v>
      </c>
      <c r="L1382" s="473"/>
    </row>
    <row r="1383" spans="1:12" x14ac:dyDescent="0.2">
      <c r="A1383" s="15"/>
      <c r="B1383" s="234" t="s">
        <v>104</v>
      </c>
      <c r="C1383" s="224">
        <v>3223731</v>
      </c>
      <c r="D1383" s="96">
        <v>22000080</v>
      </c>
      <c r="E1383" s="96">
        <v>1600</v>
      </c>
      <c r="F1383" s="482"/>
      <c r="G1383" s="232">
        <f>IFERROR(IF(ISERROR(SEARCH("dfgg",$B1382)),IF(H1383="",G1382+ROUNDUP(VLOOKUP(D1383,Feuil2!$B$2:$C$205,2,FALSE)*6,0)/6/24,G1382+ROUNDUP(VLOOKUP(D1383,Feuil2!$B$2:$C$205,2,FALSE)*6,0)/6/24+$I$2),G1382+(11/12/24)),"")</f>
        <v>43643.645833333343</v>
      </c>
      <c r="H1383" s="474" t="s">
        <v>67</v>
      </c>
      <c r="I1383" s="237"/>
    </row>
    <row r="1384" spans="1:12" s="16" customFormat="1" x14ac:dyDescent="0.2">
      <c r="A1384" s="79"/>
      <c r="B1384" s="356"/>
      <c r="C1384" s="490"/>
      <c r="D1384" s="358" t="s">
        <v>28</v>
      </c>
      <c r="E1384" s="167"/>
      <c r="F1384" s="491"/>
      <c r="G1384" s="232">
        <f>IFERROR(IF(ISERROR(SEARCH("dfgg",$B1383)),IF(H1384="",G1383+ROUNDUP(VLOOKUP(D1384,Feuil2!$B$2:$C$205,2,FALSE)*6,0)/6/24,G1383+ROUNDUP(VLOOKUP(D1384,Feuil2!$B$2:$C$205,2,FALSE)*6,0)/6/24+$I$2),G1383+(11/12/24)),"")</f>
        <v>43643.645833333343</v>
      </c>
      <c r="H1384" s="341"/>
      <c r="I1384" s="342">
        <f>IFERROR(E1384*VLOOKUP(D1384,#REF!,5,FALSE),0)</f>
        <v>0</v>
      </c>
      <c r="J1384" s="326"/>
    </row>
    <row r="1385" spans="1:12" x14ac:dyDescent="0.2">
      <c r="A1385" s="15"/>
      <c r="B1385" s="234" t="s">
        <v>104</v>
      </c>
      <c r="C1385" s="224">
        <v>3223732</v>
      </c>
      <c r="D1385" s="96">
        <v>22000080</v>
      </c>
      <c r="E1385" s="96">
        <v>1600</v>
      </c>
      <c r="F1385" s="482"/>
      <c r="G1385" s="232">
        <f>IFERROR(IF(ISERROR(SEARCH("dfgg",$B1384)),IF(H1385="",G1384+ROUNDUP(VLOOKUP(D1385,Feuil2!$B$2:$C$205,2,FALSE)*6,0)/6/24,G1384+ROUNDUP(VLOOKUP(D1385,Feuil2!$B$2:$C$205,2,FALSE)*6,0)/6/24+$I$2),G1384+(11/12/24)),"")</f>
        <v>43643.750000000007</v>
      </c>
      <c r="H1385" s="474" t="s">
        <v>67</v>
      </c>
      <c r="I1385" s="237"/>
    </row>
    <row r="1386" spans="1:12" s="16" customFormat="1" x14ac:dyDescent="0.2">
      <c r="A1386" s="15"/>
      <c r="B1386" s="238"/>
      <c r="C1386" s="239"/>
      <c r="D1386" s="125" t="s">
        <v>7</v>
      </c>
      <c r="E1386" s="124"/>
      <c r="F1386" s="484"/>
      <c r="G1386" s="232">
        <f>IFERROR(IF(ISERROR(SEARCH("dfgg",$B1385)),IF(H1386="",G1385+ROUNDUP(VLOOKUP(D1386,Feuil2!$B$2:$C$205,2,FALSE)*6,0)/6/24,G1385+ROUNDUP(VLOOKUP(D1386,Feuil2!$B$2:$C$205,2,FALSE)*6,0)/6/24+$I$2),G1385+(11/12/24)),"")</f>
        <v>43643.805555555562</v>
      </c>
      <c r="H1386" s="71"/>
      <c r="I1386" s="237"/>
      <c r="J1386" s="326" t="s">
        <v>79</v>
      </c>
      <c r="K1386" s="16" t="s">
        <v>79</v>
      </c>
      <c r="L1386" s="473"/>
    </row>
    <row r="1387" spans="1:12" s="16" customFormat="1" x14ac:dyDescent="0.2">
      <c r="A1387" s="15"/>
      <c r="B1387" s="234" t="s">
        <v>76</v>
      </c>
      <c r="C1387" s="224">
        <v>3031424</v>
      </c>
      <c r="D1387" s="96">
        <v>22000478</v>
      </c>
      <c r="E1387" s="96">
        <v>1000</v>
      </c>
      <c r="F1387" s="482"/>
      <c r="G1387" s="232">
        <f>IFERROR(IF(ISERROR(SEARCH("dfgg",$B1386)),IF(H1387="",G1386+ROUNDUP(VLOOKUP(D1387,Feuil2!$B$2:$C$205,2,FALSE)*6,0)/6/24,G1386+ROUNDUP(VLOOKUP(D1387,Feuil2!$B$2:$C$205,2,FALSE)*6,0)/6/24+$I$2),G1386+(11/12/24)),"")</f>
        <v>43643.888888888898</v>
      </c>
      <c r="H1387" s="474"/>
      <c r="I1387" s="237"/>
      <c r="J1387" s="326"/>
    </row>
    <row r="1388" spans="1:12" s="16" customFormat="1" x14ac:dyDescent="0.2">
      <c r="A1388" s="15"/>
      <c r="B1388" s="234" t="s">
        <v>76</v>
      </c>
      <c r="C1388" s="224">
        <v>3031425</v>
      </c>
      <c r="D1388" s="96">
        <v>22000478</v>
      </c>
      <c r="E1388" s="96">
        <v>1000</v>
      </c>
      <c r="F1388" s="482"/>
      <c r="G1388" s="232">
        <f>IFERROR(IF(ISERROR(SEARCH("dfgg",$B1387)),IF(H1388="",G1387+ROUNDUP(VLOOKUP(D1388,Feuil2!$B$2:$C$205,2,FALSE)*6,0)/6/24,G1387+ROUNDUP(VLOOKUP(D1388,Feuil2!$B$2:$C$205,2,FALSE)*6,0)/6/24+$I$2),G1387+(11/12/24)),"")</f>
        <v>43643.972222222234</v>
      </c>
      <c r="H1388" s="474"/>
      <c r="I1388" s="237"/>
      <c r="J1388" s="326"/>
    </row>
    <row r="1389" spans="1:12" s="16" customFormat="1" x14ac:dyDescent="0.2">
      <c r="A1389" s="79"/>
      <c r="B1389" s="356"/>
      <c r="C1389" s="490"/>
      <c r="D1389" s="358" t="s">
        <v>29</v>
      </c>
      <c r="E1389" s="167"/>
      <c r="F1389" s="491"/>
      <c r="G1389" s="252">
        <f>IFERROR(IF(ISERROR(SEARCH("dfgg",$B1388)),IF(H1389="",G1388+ROUNDUP(VLOOKUP(D1389,Feuil2!$B$2:$C$205,2,FALSE)*6,0)/6/24,G1388+ROUNDUP(VLOOKUP(D1389,Feuil2!$B$2:$C$205,2,FALSE)*6,0)/6/24+$I$2),G1388+(11/12/24)),"")</f>
        <v>43643.972222222234</v>
      </c>
      <c r="H1389" s="341"/>
      <c r="I1389" s="342">
        <f>IFERROR(E1389*VLOOKUP(D1389,#REF!,5,FALSE),0)</f>
        <v>0</v>
      </c>
      <c r="J1389" s="326"/>
    </row>
    <row r="1390" spans="1:12" s="16" customFormat="1" x14ac:dyDescent="0.2">
      <c r="A1390" s="15"/>
      <c r="B1390" s="234" t="s">
        <v>76</v>
      </c>
      <c r="C1390" s="224">
        <v>3031426</v>
      </c>
      <c r="D1390" s="96">
        <v>22000478</v>
      </c>
      <c r="E1390" s="96">
        <v>1000</v>
      </c>
      <c r="F1390" s="482"/>
      <c r="G1390" s="232">
        <f>IFERROR(IF(ISERROR(SEARCH("dfgg",$B1389)),IF(H1390="",G1389+ROUNDUP(VLOOKUP(D1390,Feuil2!$B$2:$C$205,2,FALSE)*6,0)/6/24,G1389+ROUNDUP(VLOOKUP(D1390,Feuil2!$B$2:$C$205,2,FALSE)*6,0)/6/24+$I$2),G1389+(11/12/24)),"")</f>
        <v>43644.055555555569</v>
      </c>
      <c r="H1390" s="474"/>
      <c r="I1390" s="237"/>
      <c r="J1390" s="326"/>
    </row>
    <row r="1391" spans="1:12" s="16" customFormat="1" x14ac:dyDescent="0.2">
      <c r="A1391" s="15"/>
      <c r="B1391" s="234" t="s">
        <v>76</v>
      </c>
      <c r="C1391" s="224">
        <v>3031427</v>
      </c>
      <c r="D1391" s="96">
        <v>22000478</v>
      </c>
      <c r="E1391" s="96">
        <v>1000</v>
      </c>
      <c r="F1391" s="482"/>
      <c r="G1391" s="232">
        <f>IFERROR(IF(ISERROR(SEARCH("dfgg",$B1390)),IF(H1391="",G1390+ROUNDUP(VLOOKUP(D1391,Feuil2!$B$2:$C$205,2,FALSE)*6,0)/6/24,G1390+ROUNDUP(VLOOKUP(D1391,Feuil2!$B$2:$C$205,2,FALSE)*6,0)/6/24+$I$2),G1390+(11/12/24)),"")</f>
        <v>43644.138888888905</v>
      </c>
      <c r="H1391" s="474"/>
      <c r="I1391" s="237"/>
      <c r="J1391" s="326"/>
    </row>
    <row r="1392" spans="1:12" s="16" customFormat="1" x14ac:dyDescent="0.2">
      <c r="A1392" s="15"/>
      <c r="B1392" s="234" t="s">
        <v>76</v>
      </c>
      <c r="C1392" s="224">
        <v>3031428</v>
      </c>
      <c r="D1392" s="96">
        <v>22000478</v>
      </c>
      <c r="E1392" s="96">
        <v>1000</v>
      </c>
      <c r="F1392" s="482"/>
      <c r="G1392" s="232">
        <f>IFERROR(IF(ISERROR(SEARCH("dfgg",$B1391)),IF(H1392="",G1391+ROUNDUP(VLOOKUP(D1392,Feuil2!$B$2:$C$205,2,FALSE)*6,0)/6/24,G1391+ROUNDUP(VLOOKUP(D1392,Feuil2!$B$2:$C$205,2,FALSE)*6,0)/6/24+$I$2),G1391+(11/12/24)),"")</f>
        <v>43644.222222222241</v>
      </c>
      <c r="H1392" s="474"/>
      <c r="I1392" s="237"/>
      <c r="J1392" s="326"/>
    </row>
    <row r="1393" spans="1:12" s="16" customFormat="1" x14ac:dyDescent="0.2">
      <c r="A1393" s="15"/>
      <c r="B1393" s="234" t="s">
        <v>76</v>
      </c>
      <c r="C1393" s="224">
        <v>3052855</v>
      </c>
      <c r="D1393" s="96">
        <v>22000478</v>
      </c>
      <c r="E1393" s="96">
        <v>1000</v>
      </c>
      <c r="F1393" s="482"/>
      <c r="G1393" s="232">
        <f>IFERROR(IF(ISERROR(SEARCH("dfgg",$B1392)),IF(H1393="",G1392+ROUNDUP(VLOOKUP(D1393,Feuil2!$B$2:$C$205,2,FALSE)*6,0)/6/24,G1392+ROUNDUP(VLOOKUP(D1393,Feuil2!$B$2:$C$205,2,FALSE)*6,0)/6/24+$I$2),G1392+(11/12/24)),"")</f>
        <v>43644.305555555577</v>
      </c>
      <c r="H1393" s="474"/>
      <c r="I1393" s="237"/>
      <c r="J1393" s="326"/>
    </row>
    <row r="1394" spans="1:12" s="16" customFormat="1" x14ac:dyDescent="0.2">
      <c r="A1394" s="15"/>
      <c r="B1394" s="234" t="s">
        <v>76</v>
      </c>
      <c r="C1394" s="224">
        <v>3052856</v>
      </c>
      <c r="D1394" s="96">
        <v>22000478</v>
      </c>
      <c r="E1394" s="96">
        <v>1000</v>
      </c>
      <c r="F1394" s="482"/>
      <c r="G1394" s="232">
        <f>IFERROR(IF(ISERROR(SEARCH("dfgg",$B1393)),IF(H1394="",G1393+ROUNDUP(VLOOKUP(D1394,Feuil2!$B$2:$C$205,2,FALSE)*6,0)/6/24,G1393+ROUNDUP(VLOOKUP(D1394,Feuil2!$B$2:$C$205,2,FALSE)*6,0)/6/24+$I$2),G1393+(11/12/24)),"")</f>
        <v>43644.388888888912</v>
      </c>
      <c r="H1394" s="474" t="s">
        <v>281</v>
      </c>
      <c r="I1394" s="237"/>
      <c r="J1394" s="326"/>
    </row>
    <row r="1395" spans="1:12" s="16" customFormat="1" x14ac:dyDescent="0.2">
      <c r="A1395" s="15"/>
      <c r="B1395" s="238"/>
      <c r="C1395" s="239"/>
      <c r="D1395" s="125" t="s">
        <v>7</v>
      </c>
      <c r="E1395" s="124"/>
      <c r="F1395" s="484"/>
      <c r="G1395" s="232">
        <f>IFERROR(IF(ISERROR(SEARCH("dfgg",$B1394)),IF(H1395="",G1394+ROUNDUP(VLOOKUP(D1395,Feuil2!$B$2:$C$205,2,FALSE)*6,0)/6/24,G1394+ROUNDUP(VLOOKUP(D1395,Feuil2!$B$2:$C$205,2,FALSE)*6,0)/6/24+$I$2),G1394+(11/12/24)),"")</f>
        <v>43644.444444444467</v>
      </c>
      <c r="H1395" s="71"/>
      <c r="I1395" s="237"/>
      <c r="J1395" s="326" t="s">
        <v>79</v>
      </c>
      <c r="K1395" s="16" t="s">
        <v>79</v>
      </c>
      <c r="L1395" s="473"/>
    </row>
    <row r="1396" spans="1:12" x14ac:dyDescent="0.2">
      <c r="A1396" s="15"/>
      <c r="B1396" s="497" t="s">
        <v>187</v>
      </c>
      <c r="C1396" s="224">
        <v>3155183</v>
      </c>
      <c r="D1396" s="498">
        <v>22000372</v>
      </c>
      <c r="E1396" s="498">
        <v>1600</v>
      </c>
      <c r="F1396" s="499"/>
      <c r="G1396" s="232">
        <f>IFERROR(IF(ISERROR(SEARCH("dfgg",$B1395)),IF(H1396="",G1395+ROUNDUP(VLOOKUP(D1396,Feuil2!$B$2:$C$205,2,FALSE)*6,0)/6/24,G1395+ROUNDUP(VLOOKUP(D1396,Feuil2!$B$2:$C$205,2,FALSE)*6,0)/6/24+$I$2),G1395+(11/12/24)),"")</f>
        <v>43644.548611111131</v>
      </c>
      <c r="H1396" s="500" t="s">
        <v>67</v>
      </c>
      <c r="I1396" s="237"/>
    </row>
    <row r="1397" spans="1:12" x14ac:dyDescent="0.2">
      <c r="A1397" s="15"/>
      <c r="B1397" s="497" t="s">
        <v>187</v>
      </c>
      <c r="C1397" s="224">
        <v>3302287</v>
      </c>
      <c r="D1397" s="498">
        <v>22000372</v>
      </c>
      <c r="E1397" s="498">
        <v>1600</v>
      </c>
      <c r="F1397" s="499"/>
      <c r="G1397" s="232">
        <f>IFERROR(IF(ISERROR(SEARCH("dfgg",$B1396)),IF(H1397="",G1396+ROUNDUP(VLOOKUP(D1397,Feuil2!$B$2:$C$205,2,FALSE)*6,0)/6/24,G1396+ROUNDUP(VLOOKUP(D1397,Feuil2!$B$2:$C$205,2,FALSE)*6,0)/6/24+$I$2),G1396+(11/12/24)),"")</f>
        <v>43644.652777777796</v>
      </c>
      <c r="H1397" s="500" t="s">
        <v>67</v>
      </c>
      <c r="I1397" s="237"/>
    </row>
    <row r="1398" spans="1:12" x14ac:dyDescent="0.2">
      <c r="A1398" s="127"/>
      <c r="B1398" s="331"/>
      <c r="C1398" s="442" t="s">
        <v>61</v>
      </c>
      <c r="D1398" s="333"/>
      <c r="E1398" s="333"/>
      <c r="F1398" s="380"/>
      <c r="G1398" s="80">
        <v>43644.875</v>
      </c>
      <c r="H1398" s="19"/>
      <c r="I1398" s="237"/>
      <c r="K1398" s="473" t="str">
        <f>IF(ISNA(VLOOKUP(C1398,[1]Sheet1!$B:$AS,43,FALSE)),"",VLOOKUP(C1398,[1]Sheet1!$B:$AS,43,FALSE))</f>
        <v/>
      </c>
      <c r="L1398" s="2" t="str">
        <f>IF(ISNA(VLOOKUP(C1398,[1]Sheet1!$B:$AS,44,FALSE)),"",VLOOKUP(C1398,[1]Sheet1!$B:$AS,44,FALSE))</f>
        <v/>
      </c>
    </row>
    <row r="1400" spans="1:12" ht="31.5" x14ac:dyDescent="0.2">
      <c r="A1400" s="290"/>
      <c r="B1400" s="492" t="s">
        <v>251</v>
      </c>
      <c r="C1400" s="828">
        <v>27</v>
      </c>
      <c r="D1400" s="493"/>
      <c r="E1400" s="493"/>
      <c r="F1400" s="494"/>
      <c r="G1400" s="495"/>
      <c r="H1400" s="496"/>
      <c r="I1400" s="434"/>
      <c r="J1400" s="406" t="s">
        <v>34</v>
      </c>
      <c r="K1400" s="202" t="s">
        <v>48</v>
      </c>
      <c r="L1400" s="202" t="s">
        <v>248</v>
      </c>
    </row>
    <row r="1401" spans="1:12" x14ac:dyDescent="0.2">
      <c r="A1401" s="79"/>
      <c r="B1401" s="293"/>
      <c r="C1401" s="294"/>
      <c r="D1401" s="295" t="s">
        <v>72</v>
      </c>
      <c r="E1401" s="296"/>
      <c r="F1401" s="297"/>
      <c r="G1401" s="80">
        <v>43646.875</v>
      </c>
      <c r="H1401" s="81"/>
      <c r="I1401" s="230">
        <f>IFERROR(E1401*VLOOKUP(D1401,#REF!,5,FALSE),0)</f>
        <v>0</v>
      </c>
    </row>
    <row r="1402" spans="1:12" s="16" customFormat="1" x14ac:dyDescent="0.2">
      <c r="A1402" s="79"/>
      <c r="B1402" s="293"/>
      <c r="C1402" s="294"/>
      <c r="D1402" s="295" t="s">
        <v>25</v>
      </c>
      <c r="E1402" s="296"/>
      <c r="F1402" s="297"/>
      <c r="G1402" s="80">
        <v>43647.020833333336</v>
      </c>
      <c r="H1402" s="81"/>
      <c r="I1402" s="230">
        <f>IFERROR(E1402*VLOOKUP(D1402,#REF!,5,FALSE),0)</f>
        <v>0</v>
      </c>
      <c r="J1402" s="326"/>
    </row>
    <row r="1403" spans="1:12" s="16" customFormat="1" ht="28.5" x14ac:dyDescent="0.2">
      <c r="A1403" s="15"/>
      <c r="B1403" s="238"/>
      <c r="C1403" s="501"/>
      <c r="D1403" s="502" t="s">
        <v>70</v>
      </c>
      <c r="E1403" s="503"/>
      <c r="F1403" s="504"/>
      <c r="G1403" s="252">
        <f>IFERROR(IF(ISERROR(SEARCH("dfgg",$B1402)),IF(H1403="",G1402+ROUNDUP(VLOOKUP(D1403,Feuil2!$B$2:$C$205,2,FALSE)*6,0)/6/24,G1402+ROUNDUP(VLOOKUP(D1403,Feuil2!$B$2:$C$205,2,FALSE)*6,0)/6/24+$I$2),G1402+(11/12/24)),"")</f>
        <v>43647.229166666672</v>
      </c>
      <c r="H1403" s="19"/>
      <c r="I1403" s="28"/>
      <c r="J1403" s="326" t="s">
        <v>79</v>
      </c>
      <c r="K1403" s="16" t="s">
        <v>79</v>
      </c>
      <c r="L1403" s="505"/>
    </row>
    <row r="1404" spans="1:12" x14ac:dyDescent="0.2">
      <c r="A1404" s="15"/>
      <c r="B1404" s="497" t="s">
        <v>60</v>
      </c>
      <c r="C1404" s="224">
        <v>3052702</v>
      </c>
      <c r="D1404" s="498">
        <v>22000475</v>
      </c>
      <c r="E1404" s="498">
        <v>1000</v>
      </c>
      <c r="F1404" s="499"/>
      <c r="G1404" s="232">
        <f>IFERROR(IF(ISERROR(SEARCH("dfgg",$B1403)),IF(H1404="",G1403+ROUNDUP(VLOOKUP(D1404,Feuil2!$B$2:$C$205,2,FALSE)*6,0)/6/24,G1403+ROUNDUP(VLOOKUP(D1404,Feuil2!$B$2:$C$205,2,FALSE)*6,0)/6/24+$I$2),G1403+(11/12/24)),"")</f>
        <v>43647.312500000007</v>
      </c>
      <c r="H1404" s="500" t="s">
        <v>323</v>
      </c>
      <c r="I1404" s="237"/>
    </row>
    <row r="1405" spans="1:12" x14ac:dyDescent="0.2">
      <c r="A1405" s="15"/>
      <c r="B1405" s="497" t="s">
        <v>60</v>
      </c>
      <c r="C1405" s="224">
        <v>3052703</v>
      </c>
      <c r="D1405" s="498">
        <v>22000475</v>
      </c>
      <c r="E1405" s="498">
        <v>1000</v>
      </c>
      <c r="F1405" s="499"/>
      <c r="G1405" s="232">
        <f>IFERROR(IF(ISERROR(SEARCH("dfgg",$B1404)),IF(H1405="",G1404+ROUNDUP(VLOOKUP(D1405,Feuil2!$B$2:$C$205,2,FALSE)*6,0)/6/24,G1404+ROUNDUP(VLOOKUP(D1405,Feuil2!$B$2:$C$205,2,FALSE)*6,0)/6/24+$I$2),G1404+(11/12/24)),"")</f>
        <v>43647.395833333343</v>
      </c>
      <c r="H1405" s="500" t="s">
        <v>241</v>
      </c>
      <c r="I1405" s="237"/>
    </row>
    <row r="1406" spans="1:12" x14ac:dyDescent="0.2">
      <c r="A1406" s="15"/>
      <c r="B1406" s="497" t="s">
        <v>60</v>
      </c>
      <c r="C1406" s="224">
        <v>3052705</v>
      </c>
      <c r="D1406" s="498">
        <v>22000475</v>
      </c>
      <c r="E1406" s="498">
        <v>1000</v>
      </c>
      <c r="F1406" s="499"/>
      <c r="G1406" s="232">
        <f>IFERROR(IF(ISERROR(SEARCH("dfgg",$B1405)),IF(H1406="",G1405+ROUNDUP(VLOOKUP(D1406,Feuil2!$B$2:$C$205,2,FALSE)*6,0)/6/24,G1405+ROUNDUP(VLOOKUP(D1406,Feuil2!$B$2:$C$205,2,FALSE)*6,0)/6/24+$I$2),G1405+(11/12/24)),"")</f>
        <v>43647.479166666679</v>
      </c>
      <c r="H1406" s="500" t="s">
        <v>241</v>
      </c>
      <c r="I1406" s="237"/>
    </row>
    <row r="1407" spans="1:12" x14ac:dyDescent="0.2">
      <c r="A1407" s="15"/>
      <c r="B1407" s="497" t="s">
        <v>60</v>
      </c>
      <c r="C1407" s="224">
        <v>3069442</v>
      </c>
      <c r="D1407" s="498">
        <v>22000475</v>
      </c>
      <c r="E1407" s="498">
        <v>1000</v>
      </c>
      <c r="F1407" s="499"/>
      <c r="G1407" s="232">
        <f>IFERROR(IF(ISERROR(SEARCH("dfgg",$B1406)),IF(H1407="",G1406+ROUNDUP(VLOOKUP(D1407,Feuil2!$B$2:$C$205,2,FALSE)*6,0)/6/24,G1406+ROUNDUP(VLOOKUP(D1407,Feuil2!$B$2:$C$205,2,FALSE)*6,0)/6/24+$I$2),G1406+(11/12/24)),"")</f>
        <v>43647.562500000015</v>
      </c>
      <c r="H1407" s="500" t="s">
        <v>241</v>
      </c>
      <c r="I1407" s="237"/>
    </row>
    <row r="1408" spans="1:12" x14ac:dyDescent="0.2">
      <c r="A1408" s="15"/>
      <c r="B1408" s="497" t="s">
        <v>60</v>
      </c>
      <c r="C1408" s="224">
        <v>3139241</v>
      </c>
      <c r="D1408" s="498">
        <v>22000475</v>
      </c>
      <c r="E1408" s="498">
        <v>1000</v>
      </c>
      <c r="F1408" s="499"/>
      <c r="G1408" s="232">
        <f>IFERROR(IF(ISERROR(SEARCH("dfgg",$B1407)),IF(H1408="",G1407+ROUNDUP(VLOOKUP(D1408,Feuil2!$B$2:$C$205,2,FALSE)*6,0)/6/24,G1407+ROUNDUP(VLOOKUP(D1408,Feuil2!$B$2:$C$205,2,FALSE)*6,0)/6/24+$I$2),G1407+(11/12/24)),"")</f>
        <v>43647.64583333335</v>
      </c>
      <c r="H1408" s="500" t="s">
        <v>241</v>
      </c>
      <c r="I1408" s="237"/>
    </row>
    <row r="1409" spans="1:9" x14ac:dyDescent="0.2">
      <c r="A1409" s="15"/>
      <c r="B1409" s="497" t="s">
        <v>60</v>
      </c>
      <c r="C1409" s="224">
        <v>3139244</v>
      </c>
      <c r="D1409" s="498">
        <v>22000475</v>
      </c>
      <c r="E1409" s="498">
        <v>1000</v>
      </c>
      <c r="F1409" s="499"/>
      <c r="G1409" s="232">
        <f>IFERROR(IF(ISERROR(SEARCH("dfgg",$B1408)),IF(H1409="",G1408+ROUNDUP(VLOOKUP(D1409,Feuil2!$B$2:$C$205,2,FALSE)*6,0)/6/24,G1408+ROUNDUP(VLOOKUP(D1409,Feuil2!$B$2:$C$205,2,FALSE)*6,0)/6/24+$I$2),G1408+(11/12/24)),"")</f>
        <v>43647.729166666686</v>
      </c>
      <c r="H1409" s="500" t="s">
        <v>241</v>
      </c>
      <c r="I1409" s="237"/>
    </row>
    <row r="1410" spans="1:9" x14ac:dyDescent="0.2">
      <c r="A1410" s="15"/>
      <c r="B1410" s="497" t="s">
        <v>60</v>
      </c>
      <c r="C1410" s="224">
        <v>3139264</v>
      </c>
      <c r="D1410" s="498">
        <v>22000475</v>
      </c>
      <c r="E1410" s="498">
        <v>1000</v>
      </c>
      <c r="F1410" s="499"/>
      <c r="G1410" s="232">
        <f>IFERROR(IF(ISERROR(SEARCH("dfgg",$B1409)),IF(H1410="",G1409+ROUNDUP(VLOOKUP(D1410,Feuil2!$B$2:$C$205,2,FALSE)*6,0)/6/24,G1409+ROUNDUP(VLOOKUP(D1410,Feuil2!$B$2:$C$205,2,FALSE)*6,0)/6/24+$I$2),G1409+(11/12/24)),"")</f>
        <v>43647.812500000022</v>
      </c>
      <c r="H1410" s="500" t="s">
        <v>241</v>
      </c>
      <c r="I1410" s="237"/>
    </row>
    <row r="1411" spans="1:9" x14ac:dyDescent="0.2">
      <c r="A1411" s="15"/>
      <c r="B1411" s="497" t="s">
        <v>60</v>
      </c>
      <c r="C1411" s="224">
        <v>3139266</v>
      </c>
      <c r="D1411" s="498">
        <v>22000475</v>
      </c>
      <c r="E1411" s="498">
        <v>1000</v>
      </c>
      <c r="F1411" s="499"/>
      <c r="G1411" s="232">
        <f>IFERROR(IF(ISERROR(SEARCH("dfgg",$B1410)),IF(H1411="",G1410+ROUNDUP(VLOOKUP(D1411,Feuil2!$B$2:$C$205,2,FALSE)*6,0)/6/24,G1410+ROUNDUP(VLOOKUP(D1411,Feuil2!$B$2:$C$205,2,FALSE)*6,0)/6/24+$I$2),G1410+(11/12/24)),"")</f>
        <v>43647.895833333358</v>
      </c>
      <c r="H1411" s="500" t="s">
        <v>241</v>
      </c>
      <c r="I1411" s="237"/>
    </row>
    <row r="1412" spans="1:9" x14ac:dyDescent="0.2">
      <c r="A1412" s="15"/>
      <c r="B1412" s="497" t="s">
        <v>60</v>
      </c>
      <c r="C1412" s="224">
        <v>3139295</v>
      </c>
      <c r="D1412" s="498">
        <v>22000475</v>
      </c>
      <c r="E1412" s="498">
        <v>1000</v>
      </c>
      <c r="F1412" s="499"/>
      <c r="G1412" s="232">
        <f>IFERROR(IF(ISERROR(SEARCH("dfgg",$B1411)),IF(H1412="",G1411+ROUNDUP(VLOOKUP(D1412,Feuil2!$B$2:$C$205,2,FALSE)*6,0)/6/24,G1411+ROUNDUP(VLOOKUP(D1412,Feuil2!$B$2:$C$205,2,FALSE)*6,0)/6/24+$I$2),G1411+(11/12/24)),"")</f>
        <v>43647.979166666693</v>
      </c>
      <c r="H1412" s="500" t="s">
        <v>241</v>
      </c>
      <c r="I1412" s="237"/>
    </row>
    <row r="1413" spans="1:9" x14ac:dyDescent="0.2">
      <c r="A1413" s="15"/>
      <c r="B1413" s="497" t="s">
        <v>60</v>
      </c>
      <c r="C1413" s="224">
        <v>3139297</v>
      </c>
      <c r="D1413" s="498">
        <v>22000475</v>
      </c>
      <c r="E1413" s="498">
        <v>1000</v>
      </c>
      <c r="F1413" s="499"/>
      <c r="G1413" s="232">
        <f>IFERROR(IF(ISERROR(SEARCH("dfgg",$B1412)),IF(H1413="",G1412+ROUNDUP(VLOOKUP(D1413,Feuil2!$B$2:$C$205,2,FALSE)*6,0)/6/24,G1412+ROUNDUP(VLOOKUP(D1413,Feuil2!$B$2:$C$205,2,FALSE)*6,0)/6/24+$I$2),G1412+(11/12/24)),"")</f>
        <v>43648.062500000029</v>
      </c>
      <c r="H1413" s="500" t="s">
        <v>241</v>
      </c>
      <c r="I1413" s="237"/>
    </row>
    <row r="1414" spans="1:9" x14ac:dyDescent="0.2">
      <c r="A1414" s="15"/>
      <c r="B1414" s="497" t="s">
        <v>60</v>
      </c>
      <c r="C1414" s="224">
        <v>3139300</v>
      </c>
      <c r="D1414" s="498">
        <v>22000475</v>
      </c>
      <c r="E1414" s="498">
        <v>1000</v>
      </c>
      <c r="F1414" s="499"/>
      <c r="G1414" s="232">
        <f>IFERROR(IF(ISERROR(SEARCH("dfgg",$B1413)),IF(H1414="",G1413+ROUNDUP(VLOOKUP(D1414,Feuil2!$B$2:$C$205,2,FALSE)*6,0)/6/24,G1413+ROUNDUP(VLOOKUP(D1414,Feuil2!$B$2:$C$205,2,FALSE)*6,0)/6/24+$I$2),G1413+(11/12/24)),"")</f>
        <v>43648.145833333365</v>
      </c>
      <c r="H1414" s="500" t="s">
        <v>241</v>
      </c>
      <c r="I1414" s="237"/>
    </row>
    <row r="1415" spans="1:9" x14ac:dyDescent="0.2">
      <c r="A1415" s="15"/>
      <c r="B1415" s="497" t="s">
        <v>60</v>
      </c>
      <c r="C1415" s="224">
        <v>3139302</v>
      </c>
      <c r="D1415" s="498">
        <v>22000475</v>
      </c>
      <c r="E1415" s="498">
        <v>1000</v>
      </c>
      <c r="F1415" s="499"/>
      <c r="G1415" s="232">
        <f>IFERROR(IF(ISERROR(SEARCH("dfgg",$B1414)),IF(H1415="",G1414+ROUNDUP(VLOOKUP(D1415,Feuil2!$B$2:$C$205,2,FALSE)*6,0)/6/24,G1414+ROUNDUP(VLOOKUP(D1415,Feuil2!$B$2:$C$205,2,FALSE)*6,0)/6/24+$I$2),G1414+(11/12/24)),"")</f>
        <v>43648.229166666701</v>
      </c>
      <c r="H1415" s="500" t="s">
        <v>241</v>
      </c>
      <c r="I1415" s="237"/>
    </row>
    <row r="1416" spans="1:9" x14ac:dyDescent="0.2">
      <c r="A1416" s="15"/>
      <c r="B1416" s="497" t="s">
        <v>60</v>
      </c>
      <c r="C1416" s="224">
        <v>3139304</v>
      </c>
      <c r="D1416" s="498">
        <v>22000475</v>
      </c>
      <c r="E1416" s="498">
        <v>1000</v>
      </c>
      <c r="F1416" s="499"/>
      <c r="G1416" s="232">
        <f>IFERROR(IF(ISERROR(SEARCH("dfgg",$B1415)),IF(H1416="",G1415+ROUNDUP(VLOOKUP(D1416,Feuil2!$B$2:$C$205,2,FALSE)*6,0)/6/24,G1415+ROUNDUP(VLOOKUP(D1416,Feuil2!$B$2:$C$205,2,FALSE)*6,0)/6/24+$I$2),G1415+(11/12/24)),"")</f>
        <v>43648.312500000036</v>
      </c>
      <c r="H1416" s="500" t="s">
        <v>241</v>
      </c>
      <c r="I1416" s="237"/>
    </row>
    <row r="1417" spans="1:9" x14ac:dyDescent="0.2">
      <c r="A1417" s="15"/>
      <c r="B1417" s="497" t="s">
        <v>60</v>
      </c>
      <c r="C1417" s="224">
        <v>3139306</v>
      </c>
      <c r="D1417" s="498">
        <v>22000475</v>
      </c>
      <c r="E1417" s="498">
        <v>1000</v>
      </c>
      <c r="F1417" s="499"/>
      <c r="G1417" s="232">
        <f>IFERROR(IF(ISERROR(SEARCH("dfgg",$B1416)),IF(H1417="",G1416+ROUNDUP(VLOOKUP(D1417,Feuil2!$B$2:$C$205,2,FALSE)*6,0)/6/24,G1416+ROUNDUP(VLOOKUP(D1417,Feuil2!$B$2:$C$205,2,FALSE)*6,0)/6/24+$I$2),G1416+(11/12/24)),"")</f>
        <v>43648.395833333372</v>
      </c>
      <c r="H1417" s="500" t="s">
        <v>241</v>
      </c>
      <c r="I1417" s="237"/>
    </row>
    <row r="1418" spans="1:9" x14ac:dyDescent="0.2">
      <c r="A1418" s="15"/>
      <c r="B1418" s="497" t="s">
        <v>60</v>
      </c>
      <c r="C1418" s="224">
        <v>3139308</v>
      </c>
      <c r="D1418" s="498">
        <v>22000475</v>
      </c>
      <c r="E1418" s="498">
        <v>1000</v>
      </c>
      <c r="F1418" s="499"/>
      <c r="G1418" s="232">
        <f>IFERROR(IF(ISERROR(SEARCH("dfgg",$B1417)),IF(H1418="",G1417+ROUNDUP(VLOOKUP(D1418,Feuil2!$B$2:$C$205,2,FALSE)*6,0)/6/24,G1417+ROUNDUP(VLOOKUP(D1418,Feuil2!$B$2:$C$205,2,FALSE)*6,0)/6/24+$I$2),G1417+(11/12/24)),"")</f>
        <v>43648.479166666708</v>
      </c>
      <c r="H1418" s="500" t="s">
        <v>241</v>
      </c>
      <c r="I1418" s="237"/>
    </row>
    <row r="1419" spans="1:9" x14ac:dyDescent="0.2">
      <c r="A1419" s="15"/>
      <c r="B1419" s="497" t="s">
        <v>60</v>
      </c>
      <c r="C1419" s="224">
        <v>3139310</v>
      </c>
      <c r="D1419" s="498">
        <v>22000475</v>
      </c>
      <c r="E1419" s="498">
        <v>1000</v>
      </c>
      <c r="F1419" s="499"/>
      <c r="G1419" s="232">
        <f>IFERROR(IF(ISERROR(SEARCH("dfgg",$B1418)),IF(H1419="",G1418+ROUNDUP(VLOOKUP(D1419,Feuil2!$B$2:$C$205,2,FALSE)*6,0)/6/24,G1418+ROUNDUP(VLOOKUP(D1419,Feuil2!$B$2:$C$205,2,FALSE)*6,0)/6/24+$I$2),G1418+(11/12/24)),"")</f>
        <v>43648.562500000044</v>
      </c>
      <c r="H1419" s="500" t="s">
        <v>241</v>
      </c>
      <c r="I1419" s="237"/>
    </row>
    <row r="1420" spans="1:9" x14ac:dyDescent="0.2">
      <c r="A1420" s="15"/>
      <c r="B1420" s="497" t="s">
        <v>60</v>
      </c>
      <c r="C1420" s="224">
        <v>3139312</v>
      </c>
      <c r="D1420" s="498">
        <v>22000475</v>
      </c>
      <c r="E1420" s="498">
        <v>1000</v>
      </c>
      <c r="F1420" s="499"/>
      <c r="G1420" s="232">
        <f>IFERROR(IF(ISERROR(SEARCH("dfgg",$B1419)),IF(H1420="",G1419+ROUNDUP(VLOOKUP(D1420,Feuil2!$B$2:$C$205,2,FALSE)*6,0)/6/24,G1419+ROUNDUP(VLOOKUP(D1420,Feuil2!$B$2:$C$205,2,FALSE)*6,0)/6/24+$I$2),G1419+(11/12/24)),"")</f>
        <v>43648.645833333379</v>
      </c>
      <c r="H1420" s="500" t="s">
        <v>326</v>
      </c>
      <c r="I1420" s="237"/>
    </row>
    <row r="1421" spans="1:9" x14ac:dyDescent="0.2">
      <c r="A1421" s="15"/>
      <c r="B1421" s="497" t="s">
        <v>60</v>
      </c>
      <c r="C1421" s="224">
        <v>3139314</v>
      </c>
      <c r="D1421" s="498">
        <v>22000475</v>
      </c>
      <c r="E1421" s="498">
        <v>1000</v>
      </c>
      <c r="F1421" s="499"/>
      <c r="G1421" s="232">
        <f>IFERROR(IF(ISERROR(SEARCH("dfgg",$B1420)),IF(H1421="",G1420+ROUNDUP(VLOOKUP(D1421,Feuil2!$B$2:$C$205,2,FALSE)*6,0)/6/24,G1420+ROUNDUP(VLOOKUP(D1421,Feuil2!$B$2:$C$205,2,FALSE)*6,0)/6/24+$I$2),G1420+(11/12/24)),"")</f>
        <v>43648.729166666715</v>
      </c>
      <c r="H1421" s="500" t="s">
        <v>326</v>
      </c>
      <c r="I1421" s="237"/>
    </row>
    <row r="1422" spans="1:9" x14ac:dyDescent="0.2">
      <c r="A1422" s="15"/>
      <c r="B1422" s="497" t="s">
        <v>60</v>
      </c>
      <c r="C1422" s="224">
        <v>3139326</v>
      </c>
      <c r="D1422" s="498">
        <v>22000475</v>
      </c>
      <c r="E1422" s="498">
        <v>1000</v>
      </c>
      <c r="F1422" s="499"/>
      <c r="G1422" s="232">
        <f>IFERROR(IF(ISERROR(SEARCH("dfgg",$B1421)),IF(H1422="",G1421+ROUNDUP(VLOOKUP(D1422,Feuil2!$B$2:$C$205,2,FALSE)*6,0)/6/24,G1421+ROUNDUP(VLOOKUP(D1422,Feuil2!$B$2:$C$205,2,FALSE)*6,0)/6/24+$I$2),G1421+(11/12/24)),"")</f>
        <v>43648.812500000051</v>
      </c>
      <c r="H1422" s="500" t="s">
        <v>326</v>
      </c>
      <c r="I1422" s="237"/>
    </row>
    <row r="1423" spans="1:9" x14ac:dyDescent="0.2">
      <c r="A1423" s="15"/>
      <c r="B1423" s="497" t="s">
        <v>60</v>
      </c>
      <c r="C1423" s="224">
        <v>3139328</v>
      </c>
      <c r="D1423" s="498">
        <v>22000475</v>
      </c>
      <c r="E1423" s="498">
        <v>1000</v>
      </c>
      <c r="F1423" s="499"/>
      <c r="G1423" s="232">
        <f>IFERROR(IF(ISERROR(SEARCH("dfgg",$B1422)),IF(H1423="",G1422+ROUNDUP(VLOOKUP(D1423,Feuil2!$B$2:$C$205,2,FALSE)*6,0)/6/24,G1422+ROUNDUP(VLOOKUP(D1423,Feuil2!$B$2:$C$205,2,FALSE)*6,0)/6/24+$I$2),G1422+(11/12/24)),"")</f>
        <v>43648.895833333387</v>
      </c>
      <c r="H1423" s="500" t="s">
        <v>327</v>
      </c>
      <c r="I1423" s="237"/>
    </row>
    <row r="1424" spans="1:9" x14ac:dyDescent="0.2">
      <c r="A1424" s="15"/>
      <c r="B1424" s="497" t="s">
        <v>60</v>
      </c>
      <c r="C1424" s="224">
        <v>3139330</v>
      </c>
      <c r="D1424" s="498">
        <v>22000475</v>
      </c>
      <c r="E1424" s="498">
        <v>1000</v>
      </c>
      <c r="F1424" s="499"/>
      <c r="G1424" s="232">
        <f>IFERROR(IF(ISERROR(SEARCH("dfgg",$B1423)),IF(H1424="",G1423+ROUNDUP(VLOOKUP(D1424,Feuil2!$B$2:$C$205,2,FALSE)*6,0)/6/24,G1423+ROUNDUP(VLOOKUP(D1424,Feuil2!$B$2:$C$205,2,FALSE)*6,0)/6/24+$I$2),G1423+(11/12/24)),"")</f>
        <v>43648.979166666722</v>
      </c>
      <c r="H1424" s="500" t="s">
        <v>327</v>
      </c>
      <c r="I1424" s="237"/>
    </row>
    <row r="1425" spans="1:12" s="16" customFormat="1" x14ac:dyDescent="0.2">
      <c r="A1425" s="15"/>
      <c r="B1425" s="238"/>
      <c r="C1425" s="239"/>
      <c r="D1425" s="502" t="s">
        <v>7</v>
      </c>
      <c r="E1425" s="503"/>
      <c r="F1425" s="504"/>
      <c r="G1425" s="232">
        <f>IFERROR(IF(ISERROR(SEARCH("dfgg",$B1424)),IF(H1425="",G1424+ROUNDUP(VLOOKUP(D1425,Feuil2!$B$2:$C$205,2,FALSE)*6,0)/6/24,G1424+ROUNDUP(VLOOKUP(D1425,Feuil2!$B$2:$C$205,2,FALSE)*6,0)/6/24+$I$2),G1424+(11/12/24)),"")</f>
        <v>43649.034722222277</v>
      </c>
      <c r="H1425" s="71"/>
      <c r="I1425" s="237"/>
      <c r="J1425" s="326" t="s">
        <v>79</v>
      </c>
      <c r="K1425" s="16" t="s">
        <v>79</v>
      </c>
      <c r="L1425" s="505"/>
    </row>
    <row r="1426" spans="1:12" x14ac:dyDescent="0.2">
      <c r="A1426" s="15"/>
      <c r="B1426" s="497" t="s">
        <v>133</v>
      </c>
      <c r="C1426" s="224">
        <v>3219966</v>
      </c>
      <c r="D1426" s="498">
        <v>22000436</v>
      </c>
      <c r="E1426" s="498">
        <v>1100</v>
      </c>
      <c r="F1426" s="499"/>
      <c r="G1426" s="232">
        <f>IFERROR(IF(ISERROR(SEARCH("dfgg",$B1425)),IF(H1426="",G1425+ROUNDUP(VLOOKUP(D1426,Feuil2!$B$2:$C$205,2,FALSE)*6,0)/6/24,G1425+ROUNDUP(VLOOKUP(D1426,Feuil2!$B$2:$C$205,2,FALSE)*6,0)/6/24+$I$2),G1425+(11/12/24)),"")</f>
        <v>43649.152777777832</v>
      </c>
      <c r="H1426" s="500" t="s">
        <v>210</v>
      </c>
      <c r="I1426" s="237"/>
    </row>
    <row r="1427" spans="1:12" x14ac:dyDescent="0.2">
      <c r="A1427" s="15"/>
      <c r="B1427" s="497" t="s">
        <v>133</v>
      </c>
      <c r="C1427" s="224">
        <v>3313729</v>
      </c>
      <c r="D1427" s="498">
        <v>22000436</v>
      </c>
      <c r="E1427" s="498">
        <v>1100</v>
      </c>
      <c r="F1427" s="499"/>
      <c r="G1427" s="232">
        <f>IFERROR(IF(ISERROR(SEARCH("dfgg",$B1426)),IF(H1427="",G1426+ROUNDUP(VLOOKUP(D1427,Feuil2!$B$2:$C$205,2,FALSE)*6,0)/6/24,G1426+ROUNDUP(VLOOKUP(D1427,Feuil2!$B$2:$C$205,2,FALSE)*6,0)/6/24+$I$2),G1426+(11/12/24)),"")</f>
        <v>43649.270833333387</v>
      </c>
      <c r="H1427" s="500" t="s">
        <v>210</v>
      </c>
      <c r="I1427" s="237"/>
    </row>
    <row r="1428" spans="1:12" s="16" customFormat="1" x14ac:dyDescent="0.2">
      <c r="A1428" s="15"/>
      <c r="B1428" s="506"/>
      <c r="C1428" s="507"/>
      <c r="D1428" s="508" t="s">
        <v>141</v>
      </c>
      <c r="E1428" s="509"/>
      <c r="F1428" s="510"/>
      <c r="G1428" s="232">
        <f>IFERROR(IF(ISERROR(SEARCH("dfgg",$B1427)),IF(H1428="",G1427+ROUNDUP(VLOOKUP(D1428,Feuil2!$B$2:$C$205,2,FALSE)*6,0)/6/24,G1427+ROUNDUP(VLOOKUP(D1428,Feuil2!$B$2:$C$205,2,FALSE)*6,0)/6/24+$I$2),G1427+(11/12/24)),"")</f>
        <v>43649.284722222277</v>
      </c>
      <c r="H1428" s="500"/>
      <c r="I1428" s="237"/>
      <c r="J1428" s="326"/>
      <c r="L1428" s="505"/>
    </row>
    <row r="1429" spans="1:12" ht="31.5" x14ac:dyDescent="0.2">
      <c r="A1429" s="15"/>
      <c r="B1429" s="497" t="s">
        <v>322</v>
      </c>
      <c r="C1429" s="224">
        <v>3270923</v>
      </c>
      <c r="D1429" s="498">
        <v>22000682</v>
      </c>
      <c r="E1429" s="498">
        <v>1600</v>
      </c>
      <c r="F1429" s="499"/>
      <c r="G1429" s="232">
        <f>IFERROR(IF(ISERROR(SEARCH("dfgg",$B1428)),IF(H1429="",G1428+ROUNDUP(VLOOKUP(D1429,Feuil2!$B$2:$C$205,2,FALSE)*6,0)/6/24,G1428+ROUNDUP(VLOOKUP(D1429,Feuil2!$B$2:$C$205,2,FALSE)*6,0)/6/24+$I$2),G1428+(11/12/24)),"")</f>
        <v>43649.388888888941</v>
      </c>
      <c r="H1429" s="500" t="s">
        <v>328</v>
      </c>
      <c r="I1429" s="237"/>
    </row>
    <row r="1430" spans="1:12" ht="31.5" x14ac:dyDescent="0.2">
      <c r="A1430" s="15"/>
      <c r="B1430" s="497" t="s">
        <v>322</v>
      </c>
      <c r="C1430" s="224">
        <v>3270924</v>
      </c>
      <c r="D1430" s="498">
        <v>22000682</v>
      </c>
      <c r="E1430" s="498">
        <v>1600</v>
      </c>
      <c r="F1430" s="499"/>
      <c r="G1430" s="232">
        <f>IFERROR(IF(ISERROR(SEARCH("dfgg",$B1429)),IF(H1430="",G1429+ROUNDUP(VLOOKUP(D1430,Feuil2!$B$2:$C$205,2,FALSE)*6,0)/6/24,G1429+ROUNDUP(VLOOKUP(D1430,Feuil2!$B$2:$C$205,2,FALSE)*6,0)/6/24+$I$2),G1429+(11/12/24)),"")</f>
        <v>43649.493055555606</v>
      </c>
      <c r="H1430" s="500" t="s">
        <v>328</v>
      </c>
      <c r="I1430" s="237"/>
    </row>
    <row r="1431" spans="1:12" s="16" customFormat="1" x14ac:dyDescent="0.2">
      <c r="A1431" s="15"/>
      <c r="B1431" s="238"/>
      <c r="C1431" s="239"/>
      <c r="D1431" s="502" t="s">
        <v>7</v>
      </c>
      <c r="E1431" s="503"/>
      <c r="F1431" s="504"/>
      <c r="G1431" s="232">
        <f>IFERROR(IF(ISERROR(SEARCH("dfgg",$B1430)),IF(H1431="",G1430+ROUNDUP(VLOOKUP(D1431,Feuil2!$B$2:$C$205,2,FALSE)*6,0)/6/24,G1430+ROUNDUP(VLOOKUP(D1431,Feuil2!$B$2:$C$205,2,FALSE)*6,0)/6/24+$I$2),G1430+(11/12/24)),"")</f>
        <v>43649.54861111116</v>
      </c>
      <c r="H1431" s="71"/>
      <c r="I1431" s="237"/>
      <c r="J1431" s="326" t="s">
        <v>79</v>
      </c>
      <c r="K1431" s="16" t="s">
        <v>79</v>
      </c>
      <c r="L1431" s="505"/>
    </row>
    <row r="1432" spans="1:12" x14ac:dyDescent="0.2">
      <c r="A1432" s="15"/>
      <c r="B1432" s="497" t="s">
        <v>76</v>
      </c>
      <c r="C1432" s="224">
        <v>3031416</v>
      </c>
      <c r="D1432" s="498">
        <v>22000478</v>
      </c>
      <c r="E1432" s="498">
        <v>1000</v>
      </c>
      <c r="F1432" s="499"/>
      <c r="G1432" s="232">
        <f>IFERROR(IF(ISERROR(SEARCH("dfgg",$B1431)),IF(H1432="",G1431+ROUNDUP(VLOOKUP(D1432,Feuil2!$B$2:$C$205,2,FALSE)*6,0)/6/24,G1431+ROUNDUP(VLOOKUP(D1432,Feuil2!$B$2:$C$205,2,FALSE)*6,0)/6/24+$I$2),G1431+(11/12/24)),"")</f>
        <v>43649.631944444496</v>
      </c>
      <c r="H1432" s="500" t="s">
        <v>324</v>
      </c>
      <c r="I1432" s="237"/>
    </row>
    <row r="1433" spans="1:12" x14ac:dyDescent="0.2">
      <c r="A1433" s="15"/>
      <c r="B1433" s="497" t="s">
        <v>76</v>
      </c>
      <c r="C1433" s="224">
        <v>3031418</v>
      </c>
      <c r="D1433" s="498">
        <v>22000478</v>
      </c>
      <c r="E1433" s="498">
        <v>1000</v>
      </c>
      <c r="F1433" s="499"/>
      <c r="G1433" s="232">
        <f>IFERROR(IF(ISERROR(SEARCH("dfgg",$B1432)),IF(H1433="",G1432+ROUNDUP(VLOOKUP(D1433,Feuil2!$B$2:$C$205,2,FALSE)*6,0)/6/24,G1432+ROUNDUP(VLOOKUP(D1433,Feuil2!$B$2:$C$205,2,FALSE)*6,0)/6/24+$I$2),G1432+(11/12/24)),"")</f>
        <v>43649.715277777832</v>
      </c>
      <c r="H1433" s="500" t="s">
        <v>242</v>
      </c>
      <c r="I1433" s="237"/>
    </row>
    <row r="1434" spans="1:12" s="16" customFormat="1" x14ac:dyDescent="0.2">
      <c r="A1434" s="15"/>
      <c r="B1434" s="238"/>
      <c r="C1434" s="501"/>
      <c r="D1434" s="502" t="s">
        <v>7</v>
      </c>
      <c r="E1434" s="503"/>
      <c r="F1434" s="504"/>
      <c r="G1434" s="232">
        <f>IFERROR(IF(ISERROR(SEARCH("dfgg",$B1433)),IF(H1434="",G1433+ROUNDUP(VLOOKUP(D1434,Feuil2!$B$2:$C$205,2,FALSE)*6,0)/6/24,G1433+ROUNDUP(VLOOKUP(D1434,Feuil2!$B$2:$C$205,2,FALSE)*6,0)/6/24+$I$2),G1433+(11/12/24)),"")</f>
        <v>43649.770833333387</v>
      </c>
      <c r="H1434" s="71"/>
      <c r="I1434" s="237"/>
      <c r="J1434" s="326" t="s">
        <v>79</v>
      </c>
      <c r="K1434" s="16" t="s">
        <v>79</v>
      </c>
      <c r="L1434" s="505"/>
    </row>
    <row r="1435" spans="1:12" x14ac:dyDescent="0.2">
      <c r="A1435" s="15"/>
      <c r="B1435" s="497" t="s">
        <v>40</v>
      </c>
      <c r="C1435" s="224">
        <v>3031047</v>
      </c>
      <c r="D1435" s="498">
        <v>22000142</v>
      </c>
      <c r="E1435" s="498">
        <v>1600</v>
      </c>
      <c r="F1435" s="499"/>
      <c r="G1435" s="232">
        <f>IFERROR(IF(ISERROR(SEARCH("dfgg",$B1434)),IF(H1435="",G1434+ROUNDUP(VLOOKUP(D1435,Feuil2!$B$2:$C$205,2,FALSE)*6,0)/6/24,G1434+ROUNDUP(VLOOKUP(D1435,Feuil2!$B$2:$C$205,2,FALSE)*6,0)/6/24+$I$2),G1434+(11/12/24)),"")</f>
        <v>43649.888888888941</v>
      </c>
      <c r="H1435" s="500" t="s">
        <v>175</v>
      </c>
      <c r="I1435" s="237"/>
    </row>
    <row r="1436" spans="1:12" x14ac:dyDescent="0.2">
      <c r="A1436" s="15"/>
      <c r="B1436" s="497" t="s">
        <v>40</v>
      </c>
      <c r="C1436" s="224">
        <v>3244592</v>
      </c>
      <c r="D1436" s="498">
        <v>22000142</v>
      </c>
      <c r="E1436" s="498">
        <v>1600</v>
      </c>
      <c r="F1436" s="499"/>
      <c r="G1436" s="232">
        <f>IFERROR(IF(ISERROR(SEARCH("dfgg",$B1435)),IF(H1436="",G1435+ROUNDUP(VLOOKUP(D1436,Feuil2!$B$2:$C$205,2,FALSE)*6,0)/6/24,G1435+ROUNDUP(VLOOKUP(D1436,Feuil2!$B$2:$C$205,2,FALSE)*6,0)/6/24+$I$2),G1435+(11/12/24)),"")</f>
        <v>43650.006944444496</v>
      </c>
      <c r="H1436" s="500" t="s">
        <v>175</v>
      </c>
      <c r="I1436" s="237"/>
    </row>
    <row r="1437" spans="1:12" s="16" customFormat="1" x14ac:dyDescent="0.2">
      <c r="A1437" s="15"/>
      <c r="B1437" s="238"/>
      <c r="C1437" s="239"/>
      <c r="D1437" s="502" t="s">
        <v>7</v>
      </c>
      <c r="E1437" s="503"/>
      <c r="F1437" s="504"/>
      <c r="G1437" s="232">
        <f>IFERROR(IF(ISERROR(SEARCH("dfgg",$B1436)),IF(H1437="",G1436+ROUNDUP(VLOOKUP(D1437,Feuil2!$B$2:$C$205,2,FALSE)*6,0)/6/24,G1436+ROUNDUP(VLOOKUP(D1437,Feuil2!$B$2:$C$205,2,FALSE)*6,0)/6/24+$I$2),G1436+(11/12/24)),"")</f>
        <v>43650.062500000051</v>
      </c>
      <c r="H1437" s="71"/>
      <c r="I1437" s="237"/>
      <c r="J1437" s="326" t="s">
        <v>79</v>
      </c>
      <c r="K1437" s="16" t="s">
        <v>79</v>
      </c>
      <c r="L1437" s="505"/>
    </row>
    <row r="1438" spans="1:12" x14ac:dyDescent="0.2">
      <c r="A1438" s="15"/>
      <c r="B1438" s="497" t="s">
        <v>76</v>
      </c>
      <c r="C1438" s="224">
        <v>3052851</v>
      </c>
      <c r="D1438" s="498">
        <v>22000478</v>
      </c>
      <c r="E1438" s="498">
        <v>1000</v>
      </c>
      <c r="F1438" s="499"/>
      <c r="G1438" s="232">
        <f>IFERROR(IF(ISERROR(SEARCH("dfgg",$B1437)),IF(H1438="",G1437+ROUNDUP(VLOOKUP(D1438,Feuil2!$B$2:$C$205,2,FALSE)*6,0)/6/24,G1437+ROUNDUP(VLOOKUP(D1438,Feuil2!$B$2:$C$205,2,FALSE)*6,0)/6/24+$I$2),G1437+(11/12/24)),"")</f>
        <v>43650.145833333387</v>
      </c>
      <c r="H1438" s="500" t="s">
        <v>242</v>
      </c>
      <c r="I1438" s="237"/>
    </row>
    <row r="1439" spans="1:12" x14ac:dyDescent="0.2">
      <c r="A1439" s="15"/>
      <c r="B1439" s="497" t="s">
        <v>76</v>
      </c>
      <c r="C1439" s="224">
        <v>3139587</v>
      </c>
      <c r="D1439" s="498">
        <v>22000478</v>
      </c>
      <c r="E1439" s="498">
        <v>1000</v>
      </c>
      <c r="F1439" s="499"/>
      <c r="G1439" s="232">
        <f>IFERROR(IF(ISERROR(SEARCH("dfgg",$B1438)),IF(H1439="",G1438+ROUNDUP(VLOOKUP(D1439,Feuil2!$B$2:$C$205,2,FALSE)*6,0)/6/24,G1438+ROUNDUP(VLOOKUP(D1439,Feuil2!$B$2:$C$205,2,FALSE)*6,0)/6/24+$I$2),G1438+(11/12/24)),"")</f>
        <v>43650.229166666722</v>
      </c>
      <c r="H1439" s="500" t="s">
        <v>242</v>
      </c>
      <c r="I1439" s="237"/>
    </row>
    <row r="1440" spans="1:12" x14ac:dyDescent="0.2">
      <c r="A1440" s="15"/>
      <c r="B1440" s="497" t="s">
        <v>76</v>
      </c>
      <c r="C1440" s="224">
        <v>3139588</v>
      </c>
      <c r="D1440" s="498">
        <v>22000478</v>
      </c>
      <c r="E1440" s="498">
        <v>1000</v>
      </c>
      <c r="F1440" s="499"/>
      <c r="G1440" s="232">
        <f>IFERROR(IF(ISERROR(SEARCH("dfgg",$B1439)),IF(H1440="",G1439+ROUNDUP(VLOOKUP(D1440,Feuil2!$B$2:$C$205,2,FALSE)*6,0)/6/24,G1439+ROUNDUP(VLOOKUP(D1440,Feuil2!$B$2:$C$205,2,FALSE)*6,0)/6/24+$I$2),G1439+(11/12/24)),"")</f>
        <v>43650.312500000058</v>
      </c>
      <c r="H1440" s="500" t="s">
        <v>242</v>
      </c>
      <c r="I1440" s="237"/>
    </row>
    <row r="1441" spans="1:12" x14ac:dyDescent="0.2">
      <c r="A1441" s="15"/>
      <c r="B1441" s="497" t="s">
        <v>76</v>
      </c>
      <c r="C1441" s="224">
        <v>3139589</v>
      </c>
      <c r="D1441" s="498">
        <v>22000478</v>
      </c>
      <c r="E1441" s="498">
        <v>1000</v>
      </c>
      <c r="F1441" s="499"/>
      <c r="G1441" s="232">
        <f>IFERROR(IF(ISERROR(SEARCH("dfgg",$B1440)),IF(H1441="",G1440+ROUNDUP(VLOOKUP(D1441,Feuil2!$B$2:$C$205,2,FALSE)*6,0)/6/24,G1440+ROUNDUP(VLOOKUP(D1441,Feuil2!$B$2:$C$205,2,FALSE)*6,0)/6/24+$I$2),G1440+(11/12/24)),"")</f>
        <v>43650.395833333394</v>
      </c>
      <c r="H1441" s="500" t="s">
        <v>242</v>
      </c>
      <c r="I1441" s="237"/>
    </row>
    <row r="1442" spans="1:12" x14ac:dyDescent="0.2">
      <c r="A1442" s="15"/>
      <c r="B1442" s="497" t="s">
        <v>76</v>
      </c>
      <c r="C1442" s="224">
        <v>3139590</v>
      </c>
      <c r="D1442" s="498">
        <v>22000478</v>
      </c>
      <c r="E1442" s="498">
        <v>1000</v>
      </c>
      <c r="F1442" s="499"/>
      <c r="G1442" s="232">
        <f>IFERROR(IF(ISERROR(SEARCH("dfgg",$B1441)),IF(H1442="",G1441+ROUNDUP(VLOOKUP(D1442,Feuil2!$B$2:$C$205,2,FALSE)*6,0)/6/24,G1441+ROUNDUP(VLOOKUP(D1442,Feuil2!$B$2:$C$205,2,FALSE)*6,0)/6/24+$I$2),G1441+(11/12/24)),"")</f>
        <v>43650.47916666673</v>
      </c>
      <c r="H1442" s="500" t="s">
        <v>242</v>
      </c>
      <c r="I1442" s="237"/>
    </row>
    <row r="1443" spans="1:12" x14ac:dyDescent="0.2">
      <c r="A1443" s="15"/>
      <c r="B1443" s="497" t="s">
        <v>76</v>
      </c>
      <c r="C1443" s="224">
        <v>3139591</v>
      </c>
      <c r="D1443" s="498">
        <v>22000478</v>
      </c>
      <c r="E1443" s="498">
        <v>1000</v>
      </c>
      <c r="F1443" s="499"/>
      <c r="G1443" s="232">
        <f>IFERROR(IF(ISERROR(SEARCH("dfgg",$B1442)),IF(H1443="",G1442+ROUNDUP(VLOOKUP(D1443,Feuil2!$B$2:$C$205,2,FALSE)*6,0)/6/24,G1442+ROUNDUP(VLOOKUP(D1443,Feuil2!$B$2:$C$205,2,FALSE)*6,0)/6/24+$I$2),G1442+(11/12/24)),"")</f>
        <v>43650.562500000065</v>
      </c>
      <c r="H1443" s="500" t="s">
        <v>242</v>
      </c>
      <c r="I1443" s="237"/>
    </row>
    <row r="1444" spans="1:12" x14ac:dyDescent="0.2">
      <c r="A1444" s="15"/>
      <c r="B1444" s="497" t="s">
        <v>76</v>
      </c>
      <c r="C1444" s="224">
        <v>3139592</v>
      </c>
      <c r="D1444" s="498">
        <v>22000478</v>
      </c>
      <c r="E1444" s="498">
        <v>1000</v>
      </c>
      <c r="F1444" s="499"/>
      <c r="G1444" s="232">
        <f>IFERROR(IF(ISERROR(SEARCH("dfgg",$B1443)),IF(H1444="",G1443+ROUNDUP(VLOOKUP(D1444,Feuil2!$B$2:$C$205,2,FALSE)*6,0)/6/24,G1443+ROUNDUP(VLOOKUP(D1444,Feuil2!$B$2:$C$205,2,FALSE)*6,0)/6/24+$I$2),G1443+(11/12/24)),"")</f>
        <v>43650.645833333401</v>
      </c>
      <c r="H1444" s="500" t="s">
        <v>325</v>
      </c>
      <c r="I1444" s="237"/>
    </row>
    <row r="1445" spans="1:12" x14ac:dyDescent="0.2">
      <c r="A1445" s="15"/>
      <c r="B1445" s="497" t="s">
        <v>76</v>
      </c>
      <c r="C1445" s="224">
        <v>3139593</v>
      </c>
      <c r="D1445" s="498">
        <v>22000478</v>
      </c>
      <c r="E1445" s="498">
        <v>1000</v>
      </c>
      <c r="F1445" s="499"/>
      <c r="G1445" s="232">
        <f>IFERROR(IF(ISERROR(SEARCH("dfgg",$B1444)),IF(H1445="",G1444+ROUNDUP(VLOOKUP(D1445,Feuil2!$B$2:$C$205,2,FALSE)*6,0)/6/24,G1444+ROUNDUP(VLOOKUP(D1445,Feuil2!$B$2:$C$205,2,FALSE)*6,0)/6/24+$I$2),G1444+(11/12/24)),"")</f>
        <v>43650.729166666737</v>
      </c>
      <c r="H1445" s="500" t="s">
        <v>325</v>
      </c>
      <c r="I1445" s="237"/>
    </row>
    <row r="1446" spans="1:12" s="16" customFormat="1" x14ac:dyDescent="0.2">
      <c r="A1446" s="15"/>
      <c r="B1446" s="238"/>
      <c r="C1446" s="239"/>
      <c r="D1446" s="502" t="s">
        <v>7</v>
      </c>
      <c r="E1446" s="503"/>
      <c r="F1446" s="504"/>
      <c r="G1446" s="232">
        <f>IFERROR(IF(ISERROR(SEARCH("dfgg",$B1445)),IF(H1446="",G1445+ROUNDUP(VLOOKUP(D1446,Feuil2!$B$2:$C$205,2,FALSE)*6,0)/6/24,G1445+ROUNDUP(VLOOKUP(D1446,Feuil2!$B$2:$C$205,2,FALSE)*6,0)/6/24+$I$2),G1445+(11/12/24)),"")</f>
        <v>43650.784722222292</v>
      </c>
      <c r="H1446" s="71"/>
      <c r="I1446" s="237"/>
      <c r="J1446" s="326" t="s">
        <v>79</v>
      </c>
      <c r="K1446" s="16" t="s">
        <v>79</v>
      </c>
      <c r="L1446" s="505"/>
    </row>
    <row r="1447" spans="1:12" x14ac:dyDescent="0.2">
      <c r="A1447" s="15"/>
      <c r="B1447" s="497" t="s">
        <v>321</v>
      </c>
      <c r="C1447" s="224">
        <v>3139597</v>
      </c>
      <c r="D1447" s="498">
        <v>22000512</v>
      </c>
      <c r="E1447" s="498">
        <v>600</v>
      </c>
      <c r="F1447" s="499"/>
      <c r="G1447" s="232">
        <f>IFERROR(IF(ISERROR(SEARCH("dfgg",$B1446)),IF(H1447="",G1446+ROUNDUP(VLOOKUP(D1447,Feuil2!$B$2:$C$205,2,FALSE)*6,0)/6/24,G1446+ROUNDUP(VLOOKUP(D1447,Feuil2!$B$2:$C$205,2,FALSE)*6,0)/6/24+$I$2),G1446+(11/12/24)),"")</f>
        <v>43650.902777777846</v>
      </c>
      <c r="H1447" s="500" t="s">
        <v>210</v>
      </c>
      <c r="I1447" s="237"/>
    </row>
    <row r="1448" spans="1:12" s="16" customFormat="1" x14ac:dyDescent="0.2">
      <c r="A1448" s="15"/>
      <c r="B1448" s="506"/>
      <c r="C1448" s="507"/>
      <c r="D1448" s="508" t="s">
        <v>141</v>
      </c>
      <c r="E1448" s="509"/>
      <c r="F1448" s="510"/>
      <c r="G1448" s="232">
        <f>IFERROR(IF(ISERROR(SEARCH("dfgg",$B1447)),IF(H1448="",G1447+ROUNDUP(VLOOKUP(D1448,Feuil2!$B$2:$C$205,2,FALSE)*6,0)/6/24,G1447+ROUNDUP(VLOOKUP(D1448,Feuil2!$B$2:$C$205,2,FALSE)*6,0)/6/24+$I$2),G1447+(11/12/24)),"")</f>
        <v>43650.916666666737</v>
      </c>
      <c r="H1448" s="500"/>
      <c r="I1448" s="237"/>
      <c r="J1448" s="326"/>
      <c r="L1448" s="505"/>
    </row>
    <row r="1449" spans="1:12" x14ac:dyDescent="0.2">
      <c r="A1449" s="15"/>
      <c r="B1449" s="497" t="s">
        <v>22</v>
      </c>
      <c r="C1449" s="224">
        <v>3069432</v>
      </c>
      <c r="D1449" s="498">
        <v>22000160</v>
      </c>
      <c r="E1449" s="498">
        <v>1600</v>
      </c>
      <c r="F1449" s="499"/>
      <c r="G1449" s="232">
        <f>IFERROR(IF(ISERROR(SEARCH("dfgg",$B1448)),IF(H1449="",G1448+ROUNDUP(VLOOKUP(D1449,Feuil2!$B$2:$C$205,2,FALSE)*6,0)/6/24,G1448+ROUNDUP(VLOOKUP(D1449,Feuil2!$B$2:$C$205,2,FALSE)*6,0)/6/24+$I$2),G1448+(11/12/24)),"")</f>
        <v>43651.020833333401</v>
      </c>
      <c r="H1449" s="500" t="s">
        <v>175</v>
      </c>
      <c r="I1449" s="237"/>
    </row>
    <row r="1450" spans="1:12" x14ac:dyDescent="0.2">
      <c r="A1450" s="15"/>
      <c r="B1450" s="497" t="s">
        <v>22</v>
      </c>
      <c r="C1450" s="224">
        <v>3069433</v>
      </c>
      <c r="D1450" s="498">
        <v>22000160</v>
      </c>
      <c r="E1450" s="498">
        <v>1600</v>
      </c>
      <c r="F1450" s="499"/>
      <c r="G1450" s="232">
        <f>IFERROR(IF(ISERROR(SEARCH("dfgg",$B1449)),IF(H1450="",G1449+ROUNDUP(VLOOKUP(D1450,Feuil2!$B$2:$C$205,2,FALSE)*6,0)/6/24,G1449+ROUNDUP(VLOOKUP(D1450,Feuil2!$B$2:$C$205,2,FALSE)*6,0)/6/24+$I$2),G1449+(11/12/24)),"")</f>
        <v>43651.125000000065</v>
      </c>
      <c r="H1450" s="500" t="s">
        <v>175</v>
      </c>
      <c r="I1450" s="237"/>
    </row>
    <row r="1451" spans="1:12" x14ac:dyDescent="0.2">
      <c r="A1451" s="15"/>
      <c r="B1451" s="497" t="s">
        <v>22</v>
      </c>
      <c r="C1451" s="224">
        <v>3069434</v>
      </c>
      <c r="D1451" s="498">
        <v>22000160</v>
      </c>
      <c r="E1451" s="498">
        <v>1600</v>
      </c>
      <c r="F1451" s="499"/>
      <c r="G1451" s="232">
        <f>IFERROR(IF(ISERROR(SEARCH("dfgg",$B1450)),IF(H1451="",G1450+ROUNDUP(VLOOKUP(D1451,Feuil2!$B$2:$C$205,2,FALSE)*6,0)/6/24,G1450+ROUNDUP(VLOOKUP(D1451,Feuil2!$B$2:$C$205,2,FALSE)*6,0)/6/24+$I$2),G1450+(11/12/24)),"")</f>
        <v>43651.22916666673</v>
      </c>
      <c r="H1451" s="500" t="s">
        <v>175</v>
      </c>
      <c r="I1451" s="237"/>
    </row>
    <row r="1452" spans="1:12" s="16" customFormat="1" x14ac:dyDescent="0.2">
      <c r="A1452" s="15"/>
      <c r="B1452" s="506"/>
      <c r="C1452" s="507"/>
      <c r="D1452" s="508" t="s">
        <v>141</v>
      </c>
      <c r="E1452" s="509"/>
      <c r="F1452" s="510"/>
      <c r="G1452" s="232">
        <f>IFERROR(IF(ISERROR(SEARCH("dfgg",$B1451)),IF(H1452="",G1451+ROUNDUP(VLOOKUP(D1452,Feuil2!$B$2:$C$205,2,FALSE)*6,0)/6/24,G1451+ROUNDUP(VLOOKUP(D1452,Feuil2!$B$2:$C$205,2,FALSE)*6,0)/6/24+$I$2),G1451+(11/12/24)),"")</f>
        <v>43651.24305555562</v>
      </c>
      <c r="H1452" s="500"/>
      <c r="I1452" s="237"/>
      <c r="J1452" s="326"/>
      <c r="L1452" s="505"/>
    </row>
    <row r="1453" spans="1:12" x14ac:dyDescent="0.2">
      <c r="A1453" s="15"/>
      <c r="B1453" s="234" t="s">
        <v>74</v>
      </c>
      <c r="C1453" s="224">
        <v>3050722</v>
      </c>
      <c r="D1453" s="96">
        <v>22000048</v>
      </c>
      <c r="E1453" s="96">
        <v>1200</v>
      </c>
      <c r="F1453" s="482"/>
      <c r="G1453" s="232">
        <f>IFERROR(IF(ISERROR(SEARCH("dfgg",$B1452)),IF(H1453="",G1452+ROUNDUP(VLOOKUP(D1453,Feuil2!$B$2:$C$205,2,FALSE)*6,0)/6/24,G1452+ROUNDUP(VLOOKUP(D1453,Feuil2!$B$2:$C$205,2,FALSE)*6,0)/6/24+$I$2),G1452+(11/12/24)),"")</f>
        <v>43651.347222222284</v>
      </c>
      <c r="H1453" s="474"/>
      <c r="I1453" s="237"/>
    </row>
    <row r="1454" spans="1:12" x14ac:dyDescent="0.2">
      <c r="A1454" s="15"/>
      <c r="B1454" s="234" t="s">
        <v>74</v>
      </c>
      <c r="C1454" s="224">
        <v>3050723</v>
      </c>
      <c r="D1454" s="96">
        <v>22000048</v>
      </c>
      <c r="E1454" s="96">
        <v>1200</v>
      </c>
      <c r="F1454" s="482"/>
      <c r="G1454" s="232">
        <f>IFERROR(IF(ISERROR(SEARCH("dfgg",$B1453)),IF(H1454="",G1453+ROUNDUP(VLOOKUP(D1454,Feuil2!$B$2:$C$205,2,FALSE)*6,0)/6/24,G1453+ROUNDUP(VLOOKUP(D1454,Feuil2!$B$2:$C$205,2,FALSE)*6,0)/6/24+$I$2),G1453+(11/12/24)),"")</f>
        <v>43651.451388888949</v>
      </c>
      <c r="H1454" s="474"/>
      <c r="I1454" s="237"/>
    </row>
    <row r="1455" spans="1:12" s="16" customFormat="1" x14ac:dyDescent="0.2">
      <c r="A1455" s="15"/>
      <c r="B1455" s="234" t="s">
        <v>74</v>
      </c>
      <c r="C1455" s="489">
        <v>3304492</v>
      </c>
      <c r="D1455" s="96">
        <v>22000048</v>
      </c>
      <c r="E1455" s="96">
        <v>1200</v>
      </c>
      <c r="F1455" s="482"/>
      <c r="G1455" s="232">
        <f>IFERROR(IF(ISERROR(SEARCH("dfgg",$B1454)),IF(H1455="",G1454+ROUNDUP(VLOOKUP(D1455,Feuil2!$B$2:$C$205,2,FALSE)*6,0)/6/24,G1454+ROUNDUP(VLOOKUP(D1455,Feuil2!$B$2:$C$205,2,FALSE)*6,0)/6/24+$I$2),G1454+(11/12/24)),"")</f>
        <v>43651.555555555613</v>
      </c>
      <c r="H1455" s="474"/>
      <c r="I1455" s="237"/>
      <c r="J1455" s="326"/>
    </row>
    <row r="1456" spans="1:12" s="16" customFormat="1" x14ac:dyDescent="0.2">
      <c r="A1456" s="15"/>
      <c r="B1456" s="234" t="s">
        <v>74</v>
      </c>
      <c r="C1456" s="489">
        <v>3304493</v>
      </c>
      <c r="D1456" s="96">
        <v>22000048</v>
      </c>
      <c r="E1456" s="96">
        <v>1200</v>
      </c>
      <c r="F1456" s="482"/>
      <c r="G1456" s="232">
        <f>IFERROR(IF(ISERROR(SEARCH("dfgg",$B1455)),IF(H1456="",G1455+ROUNDUP(VLOOKUP(D1456,Feuil2!$B$2:$C$205,2,FALSE)*6,0)/6/24,G1455+ROUNDUP(VLOOKUP(D1456,Feuil2!$B$2:$C$205,2,FALSE)*6,0)/6/24+$I$2),G1455+(11/12/24)),"")</f>
        <v>43651.659722222277</v>
      </c>
      <c r="H1456" s="474"/>
      <c r="I1456" s="237"/>
      <c r="J1456" s="326"/>
    </row>
    <row r="1457" spans="1:12" s="16" customFormat="1" x14ac:dyDescent="0.2">
      <c r="A1457" s="15"/>
      <c r="B1457" s="234" t="s">
        <v>74</v>
      </c>
      <c r="C1457" s="489">
        <v>3304494</v>
      </c>
      <c r="D1457" s="96">
        <v>22000048</v>
      </c>
      <c r="E1457" s="96">
        <v>1200</v>
      </c>
      <c r="F1457" s="482"/>
      <c r="G1457" s="232">
        <f>IFERROR(IF(ISERROR(SEARCH("dfgg",$B1456)),IF(H1457="",G1456+ROUNDUP(VLOOKUP(D1457,Feuil2!$B$2:$C$205,2,FALSE)*6,0)/6/24,G1456+ROUNDUP(VLOOKUP(D1457,Feuil2!$B$2:$C$205,2,FALSE)*6,0)/6/24+$I$2),G1456+(11/12/24)),"")</f>
        <v>43651.763888888941</v>
      </c>
      <c r="H1457" s="474"/>
      <c r="I1457" s="237"/>
      <c r="J1457" s="326"/>
    </row>
    <row r="1458" spans="1:12" x14ac:dyDescent="0.2">
      <c r="A1458" s="127"/>
      <c r="B1458" s="331"/>
      <c r="C1458" s="442" t="s">
        <v>61</v>
      </c>
      <c r="D1458" s="333"/>
      <c r="E1458" s="333"/>
      <c r="F1458" s="511"/>
      <c r="G1458" s="80">
        <v>43651.875</v>
      </c>
      <c r="H1458" s="19"/>
      <c r="I1458" s="237"/>
      <c r="K1458" s="505" t="str">
        <f>IF(ISNA(VLOOKUP(C1458,[1]Sheet1!$B:$AS,43,FALSE)),"",VLOOKUP(C1458,[1]Sheet1!$B:$AS,43,FALSE))</f>
        <v/>
      </c>
      <c r="L1458" s="2" t="str">
        <f>IF(ISNA(VLOOKUP(C1458,[1]Sheet1!$B:$AS,44,FALSE)),"",VLOOKUP(C1458,[1]Sheet1!$B:$AS,44,FALSE))</f>
        <v/>
      </c>
    </row>
    <row r="1460" spans="1:12" s="16" customFormat="1" ht="31.5" x14ac:dyDescent="0.2">
      <c r="A1460" s="290"/>
      <c r="B1460" s="492" t="s">
        <v>251</v>
      </c>
      <c r="C1460" s="828">
        <v>28</v>
      </c>
      <c r="D1460" s="493"/>
      <c r="E1460" s="493"/>
      <c r="F1460" s="494"/>
      <c r="G1460" s="495"/>
      <c r="H1460" s="496"/>
      <c r="I1460" s="434"/>
      <c r="J1460" s="406" t="s">
        <v>34</v>
      </c>
      <c r="K1460" s="202" t="s">
        <v>48</v>
      </c>
      <c r="L1460" s="202" t="s">
        <v>248</v>
      </c>
    </row>
    <row r="1461" spans="1:12" s="16" customFormat="1" x14ac:dyDescent="0.2">
      <c r="A1461" s="79"/>
      <c r="B1461" s="293"/>
      <c r="C1461" s="294"/>
      <c r="D1461" s="295" t="s">
        <v>25</v>
      </c>
      <c r="E1461" s="296"/>
      <c r="F1461" s="297"/>
      <c r="G1461" s="80">
        <v>43654.208333333336</v>
      </c>
      <c r="H1461" s="81"/>
      <c r="I1461" s="230">
        <f>IFERROR(E1461*VLOOKUP(D1461,#REF!,5,FALSE),0)</f>
        <v>0</v>
      </c>
      <c r="J1461" s="326"/>
    </row>
    <row r="1462" spans="1:12" s="16" customFormat="1" x14ac:dyDescent="0.2">
      <c r="A1462" s="15"/>
      <c r="B1462" s="234" t="s">
        <v>329</v>
      </c>
      <c r="C1462" s="489">
        <v>3139613</v>
      </c>
      <c r="D1462" s="96">
        <v>22000667</v>
      </c>
      <c r="E1462" s="96">
        <v>630</v>
      </c>
      <c r="F1462" s="482"/>
      <c r="G1462" s="232">
        <f>IFERROR(IF(ISERROR(SEARCH("dfgg",$B1461)),IF(H1462="",G1461+ROUNDUP(VLOOKUP(D1462,Feuil2!$B$2:$C$252,2,FALSE)*6,0)/6/24,G1461+ROUNDUP(VLOOKUP(D1462,Feuil2!$B$2:$C$252,2,FALSE)*6,0)/6/24+$I$2),G1461+(11/12/24)),"")</f>
        <v>43654.3125</v>
      </c>
      <c r="H1462" s="500" t="s">
        <v>210</v>
      </c>
      <c r="I1462" s="237"/>
      <c r="J1462" s="326"/>
    </row>
    <row r="1463" spans="1:12" s="16" customFormat="1" x14ac:dyDescent="0.2">
      <c r="A1463" s="15"/>
      <c r="B1463" s="506"/>
      <c r="C1463" s="507"/>
      <c r="D1463" s="508" t="s">
        <v>141</v>
      </c>
      <c r="E1463" s="509"/>
      <c r="F1463" s="510"/>
      <c r="G1463" s="232">
        <f>IFERROR(IF(ISERROR(SEARCH("dfgg",$B1462)),IF(H1463="",G1462+ROUNDUP(VLOOKUP(D1463,Feuil2!$B$2:$C$252,2,FALSE)*6,0)/6/24,G1462+ROUNDUP(VLOOKUP(D1463,Feuil2!$B$2:$C$252,2,FALSE)*6,0)/6/24+$I$2),G1462+(11/12/24)),"")</f>
        <v>43654.326388888891</v>
      </c>
      <c r="H1463" s="500"/>
      <c r="I1463" s="237"/>
      <c r="J1463" s="326"/>
      <c r="L1463" s="505"/>
    </row>
    <row r="1464" spans="1:12" s="16" customFormat="1" x14ac:dyDescent="0.2">
      <c r="A1464" s="15"/>
      <c r="B1464" s="234" t="s">
        <v>100</v>
      </c>
      <c r="C1464" s="489">
        <v>3219959</v>
      </c>
      <c r="D1464" s="523">
        <v>22000155</v>
      </c>
      <c r="E1464" s="96">
        <v>1500</v>
      </c>
      <c r="F1464" s="482"/>
      <c r="G1464" s="232">
        <f>IFERROR(IF(ISERROR(SEARCH("dfgg",$B1463)),IF(H1464="",G1463+ROUNDUP(VLOOKUP(D1464,Feuil2!$B$2:$C$252,2,FALSE)*6,0)/6/24,G1463+ROUNDUP(VLOOKUP(D1464,Feuil2!$B$2:$C$252,2,FALSE)*6,0)/6/24+$I$2),G1463+(11/12/24)),"")</f>
        <v>43654.444444444445</v>
      </c>
      <c r="H1464" s="500" t="s">
        <v>175</v>
      </c>
      <c r="I1464" s="237"/>
      <c r="J1464" s="326"/>
    </row>
    <row r="1465" spans="1:12" s="16" customFormat="1" x14ac:dyDescent="0.2">
      <c r="A1465" s="15"/>
      <c r="B1465" s="506"/>
      <c r="C1465" s="507"/>
      <c r="D1465" s="508" t="s">
        <v>141</v>
      </c>
      <c r="E1465" s="509"/>
      <c r="F1465" s="510"/>
      <c r="G1465" s="232">
        <f>IFERROR(IF(ISERROR(SEARCH("dfgg",$B1464)),IF(H1465="",G1464+ROUNDUP(VLOOKUP(D1465,Feuil2!$B$2:$C$252,2,FALSE)*6,0)/6/24,G1464+ROUNDUP(VLOOKUP(D1465,Feuil2!$B$2:$C$252,2,FALSE)*6,0)/6/24+$I$2),G1464+(11/12/24)),"")</f>
        <v>43654.458333333336</v>
      </c>
      <c r="H1465" s="500"/>
      <c r="I1465" s="237"/>
      <c r="J1465" s="326"/>
      <c r="L1465" s="505"/>
    </row>
    <row r="1466" spans="1:12" s="16" customFormat="1" x14ac:dyDescent="0.2">
      <c r="A1466" s="15"/>
      <c r="B1466" s="234" t="s">
        <v>78</v>
      </c>
      <c r="C1466" s="489">
        <v>3194208</v>
      </c>
      <c r="D1466" s="96">
        <v>22000492</v>
      </c>
      <c r="E1466" s="96">
        <v>1200</v>
      </c>
      <c r="F1466" s="482"/>
      <c r="G1466" s="232">
        <f>IFERROR(IF(ISERROR(SEARCH("dfgg",$B1465)),IF(H1466="",G1465+ROUNDUP(VLOOKUP(D1466,Feuil2!$B$2:$C$252,2,FALSE)*6,0)/6/24,G1465+ROUNDUP(VLOOKUP(D1466,Feuil2!$B$2:$C$252,2,FALSE)*6,0)/6/24+$I$2),G1465+(11/12/24)),"")</f>
        <v>43654.576388888891</v>
      </c>
      <c r="H1466" s="500"/>
      <c r="I1466" s="237"/>
      <c r="J1466" s="326"/>
    </row>
    <row r="1467" spans="1:12" s="16" customFormat="1" x14ac:dyDescent="0.2">
      <c r="A1467" s="15"/>
      <c r="B1467" s="238"/>
      <c r="C1467" s="239"/>
      <c r="D1467" s="502" t="s">
        <v>7</v>
      </c>
      <c r="E1467" s="503"/>
      <c r="F1467" s="504"/>
      <c r="G1467" s="232">
        <f>IFERROR(IF(ISERROR(SEARCH("dfgg",$B1466)),IF(H1467="",G1466+ROUNDUP(VLOOKUP(D1467,Feuil2!$B$2:$C$252,2,FALSE)*6,0)/6/24,G1466+ROUNDUP(VLOOKUP(D1467,Feuil2!$B$2:$C$252,2,FALSE)*6,0)/6/24+$I$2),G1466+(11/12/24)),"")</f>
        <v>43654.631944444445</v>
      </c>
      <c r="H1467" s="71"/>
      <c r="I1467" s="237"/>
      <c r="J1467" s="326" t="s">
        <v>79</v>
      </c>
      <c r="L1467" s="505"/>
    </row>
    <row r="1468" spans="1:12" s="16" customFormat="1" x14ac:dyDescent="0.2">
      <c r="A1468" s="15"/>
      <c r="B1468" s="234" t="s">
        <v>21</v>
      </c>
      <c r="C1468" s="489">
        <v>3194039</v>
      </c>
      <c r="D1468" s="96">
        <v>22000084</v>
      </c>
      <c r="E1468" s="96">
        <v>1600</v>
      </c>
      <c r="F1468" s="482"/>
      <c r="G1468" s="232">
        <f>IFERROR(IF(ISERROR(SEARCH("dfgg",$B1467)),IF(H1468="",G1467+ROUNDUP(VLOOKUP(D1468,Feuil2!$B$2:$C$252,2,FALSE)*6,0)/6/24,G1467+ROUNDUP(VLOOKUP(D1468,Feuil2!$B$2:$C$252,2,FALSE)*6,0)/6/24+$I$2),G1467+(11/12/24)),"")</f>
        <v>43654.736111111109</v>
      </c>
      <c r="H1468" s="500" t="s">
        <v>175</v>
      </c>
      <c r="I1468" s="237"/>
      <c r="J1468" s="326"/>
    </row>
    <row r="1469" spans="1:12" s="16" customFormat="1" x14ac:dyDescent="0.2">
      <c r="A1469" s="79"/>
      <c r="B1469" s="229"/>
      <c r="C1469" s="156"/>
      <c r="D1469" s="195" t="s">
        <v>25</v>
      </c>
      <c r="E1469" s="151"/>
      <c r="F1469" s="155"/>
      <c r="G1469" s="80">
        <v>43654.875</v>
      </c>
      <c r="H1469" s="81"/>
      <c r="I1469" s="230">
        <f>IFERROR(E1469*VLOOKUP(D1469,#REF!,5,FALSE),0)</f>
        <v>0</v>
      </c>
      <c r="J1469" s="326"/>
    </row>
    <row r="1470" spans="1:12" s="16" customFormat="1" x14ac:dyDescent="0.2">
      <c r="A1470" s="79"/>
      <c r="B1470" s="293"/>
      <c r="C1470" s="294"/>
      <c r="D1470" s="295" t="s">
        <v>26</v>
      </c>
      <c r="E1470" s="296"/>
      <c r="F1470" s="297"/>
      <c r="G1470" s="80">
        <v>43655.208333333336</v>
      </c>
      <c r="H1470" s="81"/>
      <c r="I1470" s="230">
        <f>IFERROR(E1470*VLOOKUP(D1470,#REF!,5,FALSE),0)</f>
        <v>0</v>
      </c>
      <c r="J1470" s="326"/>
    </row>
    <row r="1471" spans="1:12" s="16" customFormat="1" x14ac:dyDescent="0.2">
      <c r="A1471" s="15"/>
      <c r="B1471" s="234" t="s">
        <v>76</v>
      </c>
      <c r="C1471" s="489">
        <v>3031387</v>
      </c>
      <c r="D1471" s="96">
        <v>22000478</v>
      </c>
      <c r="E1471" s="96">
        <v>1000</v>
      </c>
      <c r="F1471" s="482"/>
      <c r="G1471" s="232">
        <f>IFERROR(IF(ISERROR(SEARCH("dfgg",$B1470)),IF(H1471="",G1470+ROUNDUP(VLOOKUP(D1471,Feuil2!$B$2:$C$252,2,FALSE)*6,0)/6/24,G1470+ROUNDUP(VLOOKUP(D1471,Feuil2!$B$2:$C$252,2,FALSE)*6,0)/6/24+$I$2),G1470+(11/12/24)),"")</f>
        <v>43655.291666666672</v>
      </c>
      <c r="H1471" s="500" t="s">
        <v>330</v>
      </c>
      <c r="I1471" s="237" t="s">
        <v>71</v>
      </c>
      <c r="J1471" s="326"/>
    </row>
    <row r="1472" spans="1:12" s="16" customFormat="1" x14ac:dyDescent="0.2">
      <c r="A1472" s="15"/>
      <c r="B1472" s="234" t="s">
        <v>76</v>
      </c>
      <c r="C1472" s="489">
        <v>3031388</v>
      </c>
      <c r="D1472" s="96">
        <v>22000478</v>
      </c>
      <c r="E1472" s="96">
        <v>1000</v>
      </c>
      <c r="F1472" s="482"/>
      <c r="G1472" s="232">
        <f>IFERROR(IF(ISERROR(SEARCH("dfgg",$B1471)),IF(H1472="",G1471+ROUNDUP(VLOOKUP(D1472,Feuil2!$B$2:$C$252,2,FALSE)*6,0)/6/24,G1471+ROUNDUP(VLOOKUP(D1472,Feuil2!$B$2:$C$252,2,FALSE)*6,0)/6/24+$I$2),G1471+(11/12/24)),"")</f>
        <v>43655.375000000007</v>
      </c>
      <c r="H1472" s="500"/>
      <c r="I1472" s="237" t="s">
        <v>71</v>
      </c>
      <c r="J1472" s="326"/>
    </row>
    <row r="1473" spans="1:10" s="16" customFormat="1" x14ac:dyDescent="0.2">
      <c r="A1473" s="15"/>
      <c r="B1473" s="234" t="s">
        <v>76</v>
      </c>
      <c r="C1473" s="489">
        <v>3031389</v>
      </c>
      <c r="D1473" s="96">
        <v>22000478</v>
      </c>
      <c r="E1473" s="96">
        <v>1000</v>
      </c>
      <c r="F1473" s="482"/>
      <c r="G1473" s="232">
        <f>IFERROR(IF(ISERROR(SEARCH("dfgg",$B1472)),IF(H1473="",G1472+ROUNDUP(VLOOKUP(D1473,Feuil2!$B$2:$C$252,2,FALSE)*6,0)/6/24,G1472+ROUNDUP(VLOOKUP(D1473,Feuil2!$B$2:$C$252,2,FALSE)*6,0)/6/24+$I$2),G1472+(11/12/24)),"")</f>
        <v>43655.458333333343</v>
      </c>
      <c r="H1473" s="500"/>
      <c r="I1473" s="237" t="s">
        <v>71</v>
      </c>
      <c r="J1473" s="326"/>
    </row>
    <row r="1474" spans="1:10" s="16" customFormat="1" x14ac:dyDescent="0.2">
      <c r="A1474" s="15"/>
      <c r="B1474" s="234" t="s">
        <v>76</v>
      </c>
      <c r="C1474" s="489">
        <v>3031395</v>
      </c>
      <c r="D1474" s="96">
        <v>22000478</v>
      </c>
      <c r="E1474" s="96">
        <v>1000</v>
      </c>
      <c r="F1474" s="482"/>
      <c r="G1474" s="232">
        <f>IFERROR(IF(ISERROR(SEARCH("dfgg",$B1473)),IF(H1474="",G1473+ROUNDUP(VLOOKUP(D1474,Feuil2!$B$2:$C$252,2,FALSE)*6,0)/6/24,G1473+ROUNDUP(VLOOKUP(D1474,Feuil2!$B$2:$C$252,2,FALSE)*6,0)/6/24+$I$2),G1473+(11/12/24)),"")</f>
        <v>43655.541666666679</v>
      </c>
      <c r="H1474" s="500"/>
      <c r="I1474" s="237" t="s">
        <v>71</v>
      </c>
      <c r="J1474" s="326"/>
    </row>
    <row r="1475" spans="1:10" s="16" customFormat="1" x14ac:dyDescent="0.2">
      <c r="A1475" s="15"/>
      <c r="B1475" s="234" t="s">
        <v>76</v>
      </c>
      <c r="C1475" s="489">
        <v>3031397</v>
      </c>
      <c r="D1475" s="96">
        <v>22000478</v>
      </c>
      <c r="E1475" s="96">
        <v>1000</v>
      </c>
      <c r="F1475" s="482"/>
      <c r="G1475" s="232">
        <f>IFERROR(IF(ISERROR(SEARCH("dfgg",$B1474)),IF(H1475="",G1474+ROUNDUP(VLOOKUP(D1475,Feuil2!$B$2:$C$252,2,FALSE)*6,0)/6/24,G1474+ROUNDUP(VLOOKUP(D1475,Feuil2!$B$2:$C$252,2,FALSE)*6,0)/6/24+$I$2),G1474+(11/12/24)),"")</f>
        <v>43655.625000000015</v>
      </c>
      <c r="H1475" s="500"/>
      <c r="I1475" s="237" t="s">
        <v>71</v>
      </c>
      <c r="J1475" s="326"/>
    </row>
    <row r="1476" spans="1:10" s="16" customFormat="1" x14ac:dyDescent="0.2">
      <c r="A1476" s="15"/>
      <c r="B1476" s="234" t="s">
        <v>76</v>
      </c>
      <c r="C1476" s="489">
        <v>3031398</v>
      </c>
      <c r="D1476" s="96">
        <v>22000478</v>
      </c>
      <c r="E1476" s="96">
        <v>1000</v>
      </c>
      <c r="F1476" s="482"/>
      <c r="G1476" s="232">
        <f>IFERROR(IF(ISERROR(SEARCH("dfgg",$B1475)),IF(H1476="",G1475+ROUNDUP(VLOOKUP(D1476,Feuil2!$B$2:$C$252,2,FALSE)*6,0)/6/24,G1475+ROUNDUP(VLOOKUP(D1476,Feuil2!$B$2:$C$252,2,FALSE)*6,0)/6/24+$I$2),G1475+(11/12/24)),"")</f>
        <v>43655.70833333335</v>
      </c>
      <c r="H1476" s="500"/>
      <c r="I1476" s="237" t="s">
        <v>71</v>
      </c>
      <c r="J1476" s="326"/>
    </row>
    <row r="1477" spans="1:10" s="16" customFormat="1" x14ac:dyDescent="0.2">
      <c r="A1477" s="79"/>
      <c r="B1477" s="293"/>
      <c r="C1477" s="294"/>
      <c r="D1477" s="295" t="s">
        <v>26</v>
      </c>
      <c r="E1477" s="151"/>
      <c r="F1477" s="155"/>
      <c r="G1477" s="80">
        <v>43655.875</v>
      </c>
      <c r="H1477" s="81"/>
      <c r="I1477" s="230">
        <f>IFERROR(E1477*VLOOKUP(D1477,#REF!,5,FALSE),0)</f>
        <v>0</v>
      </c>
      <c r="J1477" s="326"/>
    </row>
    <row r="1478" spans="1:10" s="16" customFormat="1" x14ac:dyDescent="0.2">
      <c r="A1478" s="79"/>
      <c r="B1478" s="293"/>
      <c r="C1478" s="294"/>
      <c r="D1478" s="295" t="s">
        <v>27</v>
      </c>
      <c r="E1478" s="296"/>
      <c r="F1478" s="297"/>
      <c r="G1478" s="80">
        <v>43656.208333333336</v>
      </c>
      <c r="H1478" s="81"/>
      <c r="I1478" s="230">
        <f>IFERROR(E1478*VLOOKUP(D1478,#REF!,5,FALSE),0)</f>
        <v>0</v>
      </c>
      <c r="J1478" s="326"/>
    </row>
    <row r="1479" spans="1:10" s="16" customFormat="1" x14ac:dyDescent="0.2">
      <c r="A1479" s="15"/>
      <c r="B1479" s="234" t="s">
        <v>76</v>
      </c>
      <c r="C1479" s="489">
        <v>3031399</v>
      </c>
      <c r="D1479" s="96">
        <v>22000478</v>
      </c>
      <c r="E1479" s="96">
        <v>1000</v>
      </c>
      <c r="F1479" s="482"/>
      <c r="G1479" s="232">
        <f>IFERROR(IF(ISERROR(SEARCH("dfgg",$B1478)),IF(H1479="",G1478+ROUNDUP(VLOOKUP(D1479,Feuil2!$B$2:$C$252,2,FALSE)*6,0)/6/24,G1478+ROUNDUP(VLOOKUP(D1479,Feuil2!$B$2:$C$252,2,FALSE)*6,0)/6/24+$I$2),G1478+(11/12/24)),"")</f>
        <v>43656.291666666672</v>
      </c>
      <c r="H1479" s="500"/>
      <c r="I1479" s="237" t="s">
        <v>71</v>
      </c>
      <c r="J1479" s="326"/>
    </row>
    <row r="1480" spans="1:10" s="16" customFormat="1" x14ac:dyDescent="0.2">
      <c r="A1480" s="15"/>
      <c r="B1480" s="242" t="s">
        <v>76</v>
      </c>
      <c r="C1480" s="522">
        <v>3052852</v>
      </c>
      <c r="D1480" s="189">
        <v>22000478</v>
      </c>
      <c r="E1480" s="96">
        <v>1000</v>
      </c>
      <c r="F1480" s="482"/>
      <c r="G1480" s="232">
        <f>IFERROR(IF(ISERROR(SEARCH("dfgg",$B1479)),IF(H1480="",G1479+ROUNDUP(VLOOKUP(D1480,Feuil2!$B$2:$C$252,2,FALSE)*6,0)/6/24,G1479+ROUNDUP(VLOOKUP(D1480,Feuil2!$B$2:$C$252,2,FALSE)*6,0)/6/24+$I$2),G1479+(11/12/24)),"")</f>
        <v>43656.375000000007</v>
      </c>
      <c r="H1480" s="500"/>
      <c r="I1480" s="237" t="s">
        <v>71</v>
      </c>
      <c r="J1480" s="326"/>
    </row>
    <row r="1481" spans="1:10" s="16" customFormat="1" x14ac:dyDescent="0.2">
      <c r="A1481" s="15"/>
      <c r="B1481" s="234" t="s">
        <v>76</v>
      </c>
      <c r="C1481" s="489">
        <v>3052853</v>
      </c>
      <c r="D1481" s="96">
        <v>22000478</v>
      </c>
      <c r="E1481" s="96">
        <v>1000</v>
      </c>
      <c r="F1481" s="482"/>
      <c r="G1481" s="232">
        <f>IFERROR(IF(ISERROR(SEARCH("dfgg",$B1480)),IF(H1481="",G1480+ROUNDUP(VLOOKUP(D1481,Feuil2!$B$2:$C$252,2,FALSE)*6,0)/6/24,G1480+ROUNDUP(VLOOKUP(D1481,Feuil2!$B$2:$C$252,2,FALSE)*6,0)/6/24+$I$2),G1480+(11/12/24)),"")</f>
        <v>43656.458333333343</v>
      </c>
      <c r="H1481" s="500" t="s">
        <v>334</v>
      </c>
      <c r="I1481" s="237" t="s">
        <v>71</v>
      </c>
      <c r="J1481" s="326"/>
    </row>
    <row r="1482" spans="1:10" s="16" customFormat="1" x14ac:dyDescent="0.2">
      <c r="A1482" s="15"/>
      <c r="B1482" s="234" t="s">
        <v>76</v>
      </c>
      <c r="C1482" s="489">
        <v>3052854</v>
      </c>
      <c r="D1482" s="96">
        <v>22000478</v>
      </c>
      <c r="E1482" s="96">
        <v>1000</v>
      </c>
      <c r="F1482" s="482"/>
      <c r="G1482" s="232">
        <f>IFERROR(IF(ISERROR(SEARCH("dfgg",$B1481)),IF(H1482="",G1481+ROUNDUP(VLOOKUP(D1482,Feuil2!$B$2:$C$252,2,FALSE)*6,0)/6/24,G1481+ROUNDUP(VLOOKUP(D1482,Feuil2!$B$2:$C$252,2,FALSE)*6,0)/6/24+$I$2),G1481+(11/12/24)),"")</f>
        <v>43656.541666666679</v>
      </c>
      <c r="H1482" s="500" t="s">
        <v>334</v>
      </c>
      <c r="I1482" s="237" t="s">
        <v>71</v>
      </c>
      <c r="J1482" s="326"/>
    </row>
    <row r="1483" spans="1:10" s="16" customFormat="1" x14ac:dyDescent="0.2">
      <c r="A1483" s="15"/>
      <c r="B1483" s="234" t="s">
        <v>76</v>
      </c>
      <c r="C1483" s="489">
        <v>3092353</v>
      </c>
      <c r="D1483" s="96">
        <v>22000478</v>
      </c>
      <c r="E1483" s="96">
        <v>1000</v>
      </c>
      <c r="F1483" s="482"/>
      <c r="G1483" s="232">
        <f>IFERROR(IF(ISERROR(SEARCH("dfgg",$B1482)),IF(H1483="",G1482+ROUNDUP(VLOOKUP(D1483,Feuil2!$B$2:$C$252,2,FALSE)*6,0)/6/24,G1482+ROUNDUP(VLOOKUP(D1483,Feuil2!$B$2:$C$252,2,FALSE)*6,0)/6/24+$I$2),G1482+(11/12/24)),"")</f>
        <v>43656.625000000015</v>
      </c>
      <c r="H1483" s="500" t="s">
        <v>334</v>
      </c>
      <c r="I1483" s="237" t="s">
        <v>71</v>
      </c>
      <c r="J1483" s="326"/>
    </row>
    <row r="1484" spans="1:10" s="16" customFormat="1" x14ac:dyDescent="0.2">
      <c r="A1484" s="15"/>
      <c r="B1484" s="234" t="s">
        <v>76</v>
      </c>
      <c r="C1484" s="489">
        <v>3092354</v>
      </c>
      <c r="D1484" s="96">
        <v>22000478</v>
      </c>
      <c r="E1484" s="96">
        <v>1000</v>
      </c>
      <c r="F1484" s="482"/>
      <c r="G1484" s="232">
        <f>IFERROR(IF(ISERROR(SEARCH("dfgg",$B1483)),IF(H1484="",G1483+ROUNDUP(VLOOKUP(D1484,Feuil2!$B$2:$C$252,2,FALSE)*6,0)/6/24,G1483+ROUNDUP(VLOOKUP(D1484,Feuil2!$B$2:$C$252,2,FALSE)*6,0)/6/24+$I$2),G1483+(11/12/24)),"")</f>
        <v>43656.70833333335</v>
      </c>
      <c r="H1484" s="500" t="s">
        <v>334</v>
      </c>
      <c r="I1484" s="237"/>
      <c r="J1484" s="326"/>
    </row>
    <row r="1485" spans="1:10" s="16" customFormat="1" x14ac:dyDescent="0.2">
      <c r="A1485" s="15"/>
      <c r="B1485" s="234" t="s">
        <v>76</v>
      </c>
      <c r="C1485" s="489">
        <v>3092355</v>
      </c>
      <c r="D1485" s="96">
        <v>22000478</v>
      </c>
      <c r="E1485" s="96">
        <v>1000</v>
      </c>
      <c r="F1485" s="482"/>
      <c r="G1485" s="232">
        <f>IFERROR(IF(ISERROR(SEARCH("dfgg",$B1484)),IF(H1485="",G1484+ROUNDUP(VLOOKUP(D1485,Feuil2!$B$2:$C$252,2,FALSE)*6,0)/6/24,G1484+ROUNDUP(VLOOKUP(D1485,Feuil2!$B$2:$C$252,2,FALSE)*6,0)/6/24+$I$2),G1484+(11/12/24)),"")</f>
        <v>43656.791666666686</v>
      </c>
      <c r="H1485" s="500" t="s">
        <v>334</v>
      </c>
      <c r="I1485" s="237"/>
      <c r="J1485" s="326"/>
    </row>
    <row r="1486" spans="1:10" s="16" customFormat="1" x14ac:dyDescent="0.2">
      <c r="A1486" s="15"/>
      <c r="B1486" s="234" t="s">
        <v>76</v>
      </c>
      <c r="C1486" s="489">
        <v>3092356</v>
      </c>
      <c r="D1486" s="96">
        <v>22000478</v>
      </c>
      <c r="E1486" s="96">
        <v>1000</v>
      </c>
      <c r="F1486" s="482"/>
      <c r="G1486" s="232">
        <f>IFERROR(IF(ISERROR(SEARCH("dfgg",$B1485)),IF(H1486="",G1485+ROUNDUP(VLOOKUP(D1486,Feuil2!$B$2:$C$252,2,FALSE)*6,0)/6/24,G1485+ROUNDUP(VLOOKUP(D1486,Feuil2!$B$2:$C$252,2,FALSE)*6,0)/6/24+$I$2),G1485+(11/12/24)),"")</f>
        <v>43656.875000000022</v>
      </c>
      <c r="H1486" s="500" t="s">
        <v>335</v>
      </c>
      <c r="I1486" s="237"/>
      <c r="J1486" s="326"/>
    </row>
    <row r="1487" spans="1:10" s="16" customFormat="1" x14ac:dyDescent="0.2">
      <c r="A1487" s="15"/>
      <c r="B1487" s="234" t="s">
        <v>76</v>
      </c>
      <c r="C1487" s="489">
        <v>3092357</v>
      </c>
      <c r="D1487" s="96">
        <v>22000478</v>
      </c>
      <c r="E1487" s="96">
        <v>1000</v>
      </c>
      <c r="F1487" s="482"/>
      <c r="G1487" s="232">
        <f>IFERROR(IF(ISERROR(SEARCH("dfgg",$B1486)),IF(H1487="",G1486+ROUNDUP(VLOOKUP(D1487,Feuil2!$B$2:$C$252,2,FALSE)*6,0)/6/24,G1486+ROUNDUP(VLOOKUP(D1487,Feuil2!$B$2:$C$252,2,FALSE)*6,0)/6/24+$I$2),G1486+(11/12/24)),"")</f>
        <v>43656.958333333358</v>
      </c>
      <c r="I1487" s="237"/>
      <c r="J1487" s="326"/>
    </row>
    <row r="1488" spans="1:10" s="16" customFormat="1" x14ac:dyDescent="0.2">
      <c r="A1488" s="15"/>
      <c r="B1488" s="234" t="s">
        <v>76</v>
      </c>
      <c r="C1488" s="489">
        <v>3092358</v>
      </c>
      <c r="D1488" s="96">
        <v>22000478</v>
      </c>
      <c r="E1488" s="96">
        <v>1000</v>
      </c>
      <c r="F1488" s="482"/>
      <c r="G1488" s="232">
        <f>IFERROR(IF(ISERROR(SEARCH("dfgg",$B1487)),IF(H1488="",G1487+ROUNDUP(VLOOKUP(D1488,Feuil2!$B$2:$C$252,2,FALSE)*6,0)/6/24,G1487+ROUNDUP(VLOOKUP(D1488,Feuil2!$B$2:$C$252,2,FALSE)*6,0)/6/24+$I$2),G1487+(11/12/24)),"")</f>
        <v>43657.041666666693</v>
      </c>
      <c r="H1488" s="500"/>
      <c r="I1488" s="237"/>
      <c r="J1488" s="326"/>
    </row>
    <row r="1489" spans="1:12" s="16" customFormat="1" x14ac:dyDescent="0.2">
      <c r="A1489" s="15"/>
      <c r="B1489" s="238"/>
      <c r="C1489" s="239"/>
      <c r="D1489" s="502" t="s">
        <v>7</v>
      </c>
      <c r="E1489" s="503"/>
      <c r="F1489" s="504"/>
      <c r="G1489" s="232">
        <f>IFERROR(IF(ISERROR(SEARCH("dfgg",$B1488)),IF(H1489="",G1488+ROUNDUP(VLOOKUP(D1489,Feuil2!$B$2:$C$252,2,FALSE)*6,0)/6/24,G1488+ROUNDUP(VLOOKUP(D1489,Feuil2!$B$2:$C$252,2,FALSE)*6,0)/6/24+$I$2),G1488+(11/12/24)),"")</f>
        <v>43657.097222222248</v>
      </c>
      <c r="H1489" s="71"/>
      <c r="I1489" s="237"/>
      <c r="J1489" s="326" t="s">
        <v>79</v>
      </c>
      <c r="K1489" s="16" t="s">
        <v>79</v>
      </c>
      <c r="L1489" s="505"/>
    </row>
    <row r="1490" spans="1:12" s="16" customFormat="1" x14ac:dyDescent="0.2">
      <c r="A1490" s="15"/>
      <c r="B1490" s="234" t="s">
        <v>21</v>
      </c>
      <c r="C1490" s="489">
        <v>3332309</v>
      </c>
      <c r="D1490" s="96">
        <v>22000084</v>
      </c>
      <c r="E1490" s="96">
        <v>1600</v>
      </c>
      <c r="F1490" s="482"/>
      <c r="G1490" s="232">
        <f>IFERROR(IF(ISERROR(SEARCH("dfgg",$B1489)),IF(H1490="",G1489+ROUNDUP(VLOOKUP(D1490,Feuil2!$B$2:$C$252,2,FALSE)*6,0)/6/24,G1489+ROUNDUP(VLOOKUP(D1490,Feuil2!$B$2:$C$252,2,FALSE)*6,0)/6/24+$I$2),G1489+(11/12/24)),"")</f>
        <v>43657.201388888912</v>
      </c>
      <c r="H1490" s="500" t="s">
        <v>175</v>
      </c>
      <c r="I1490" s="237" t="s">
        <v>67</v>
      </c>
      <c r="J1490" s="326"/>
    </row>
    <row r="1491" spans="1:12" s="16" customFormat="1" ht="31.5" x14ac:dyDescent="0.2">
      <c r="A1491" s="15"/>
      <c r="B1491" s="234" t="s">
        <v>120</v>
      </c>
      <c r="C1491" s="489">
        <v>3031033</v>
      </c>
      <c r="D1491" s="96">
        <v>22000105</v>
      </c>
      <c r="E1491" s="96">
        <v>1300</v>
      </c>
      <c r="F1491" s="482"/>
      <c r="G1491" s="232">
        <f>IFERROR(IF(ISERROR(SEARCH("dfgg",$B1490)),IF(H1491="",G1490+ROUNDUP(VLOOKUP(D1491,Feuil2!$B$2:$C$252,2,FALSE)*6,0)/6/24,G1490+ROUNDUP(VLOOKUP(D1491,Feuil2!$B$2:$C$252,2,FALSE)*6,0)/6/24+$I$2),G1490+(11/12/24)),"")</f>
        <v>43657.305555555577</v>
      </c>
      <c r="H1491" s="500" t="s">
        <v>332</v>
      </c>
      <c r="I1491" s="524" t="s">
        <v>336</v>
      </c>
      <c r="J1491" s="326"/>
    </row>
    <row r="1492" spans="1:12" s="16" customFormat="1" ht="31.5" x14ac:dyDescent="0.2">
      <c r="A1492" s="15"/>
      <c r="B1492" s="234" t="s">
        <v>120</v>
      </c>
      <c r="C1492" s="489">
        <v>3194048</v>
      </c>
      <c r="D1492" s="96">
        <v>22000105</v>
      </c>
      <c r="E1492" s="96">
        <v>1300</v>
      </c>
      <c r="F1492" s="482"/>
      <c r="G1492" s="232">
        <f>IFERROR(IF(ISERROR(SEARCH("dfgg",$B1491)),IF(H1492="",G1491+ROUNDUP(VLOOKUP(D1492,Feuil2!$B$2:$C$252,2,FALSE)*6,0)/6/24,G1491+ROUNDUP(VLOOKUP(D1492,Feuil2!$B$2:$C$252,2,FALSE)*6,0)/6/24+$I$2),G1491+(11/12/24)),"")</f>
        <v>43657.409722222241</v>
      </c>
      <c r="H1492" s="500" t="s">
        <v>332</v>
      </c>
      <c r="I1492" s="524" t="s">
        <v>333</v>
      </c>
      <c r="J1492" s="326"/>
    </row>
    <row r="1493" spans="1:12" s="16" customFormat="1" x14ac:dyDescent="0.2">
      <c r="A1493" s="15"/>
      <c r="B1493" s="506"/>
      <c r="C1493" s="507"/>
      <c r="D1493" s="508" t="s">
        <v>141</v>
      </c>
      <c r="E1493" s="509"/>
      <c r="F1493" s="510"/>
      <c r="G1493" s="232">
        <f>IFERROR(IF(ISERROR(SEARCH("dfgg",$B1492)),IF(H1493="",G1492+ROUNDUP(VLOOKUP(D1493,Feuil2!$B$2:$C$252,2,FALSE)*6,0)/6/24,G1492+ROUNDUP(VLOOKUP(D1493,Feuil2!$B$2:$C$252,2,FALSE)*6,0)/6/24+$I$2),G1492+(11/12/24)),"")</f>
        <v>43657.423611111131</v>
      </c>
      <c r="H1493" s="500"/>
      <c r="I1493" s="237"/>
      <c r="J1493" s="326"/>
      <c r="L1493" s="505"/>
    </row>
    <row r="1494" spans="1:12" s="16" customFormat="1" x14ac:dyDescent="0.2">
      <c r="A1494" s="15"/>
      <c r="B1494" s="234" t="s">
        <v>46</v>
      </c>
      <c r="C1494" s="489">
        <v>3139605</v>
      </c>
      <c r="D1494" s="96">
        <v>22000548</v>
      </c>
      <c r="E1494" s="96">
        <v>1300</v>
      </c>
      <c r="F1494" s="482"/>
      <c r="G1494" s="232">
        <f>IFERROR(IF(ISERROR(SEARCH("dfgg",$B1493)),IF(H1494="",G1493+ROUNDUP(VLOOKUP(D1494,Feuil2!$B$2:$C$252,2,FALSE)*6,0)/6/24,G1493+ROUNDUP(VLOOKUP(D1494,Feuil2!$B$2:$C$252,2,FALSE)*6,0)/6/24+$I$2),G1493+(11/12/24)),"")</f>
        <v>43657.527777777796</v>
      </c>
      <c r="H1494" s="500"/>
      <c r="I1494" s="237"/>
      <c r="J1494" s="326"/>
    </row>
    <row r="1495" spans="1:12" s="16" customFormat="1" x14ac:dyDescent="0.2">
      <c r="A1495" s="15"/>
      <c r="B1495" s="234" t="s">
        <v>46</v>
      </c>
      <c r="C1495" s="489">
        <v>3139606</v>
      </c>
      <c r="D1495" s="96">
        <v>22000548</v>
      </c>
      <c r="E1495" s="96">
        <v>1300</v>
      </c>
      <c r="F1495" s="482"/>
      <c r="G1495" s="232">
        <f>IFERROR(IF(ISERROR(SEARCH("dfgg",$B1494)),IF(H1495="",G1494+ROUNDUP(VLOOKUP(D1495,Feuil2!$B$2:$C$252,2,FALSE)*6,0)/6/24,G1494+ROUNDUP(VLOOKUP(D1495,Feuil2!$B$2:$C$252,2,FALSE)*6,0)/6/24+$I$2),G1494+(11/12/24)),"")</f>
        <v>43657.63194444446</v>
      </c>
      <c r="H1495" s="500"/>
      <c r="I1495" s="237"/>
      <c r="J1495" s="326"/>
    </row>
    <row r="1496" spans="1:12" s="16" customFormat="1" ht="15" customHeight="1" x14ac:dyDescent="0.2">
      <c r="A1496" s="15"/>
      <c r="B1496" s="238"/>
      <c r="C1496" s="239"/>
      <c r="D1496" s="502" t="s">
        <v>7</v>
      </c>
      <c r="E1496" s="503"/>
      <c r="F1496" s="504"/>
      <c r="G1496" s="232">
        <f>IFERROR(IF(ISERROR(SEARCH("dfgg",$B1495)),IF(H1496="",G1495+ROUNDUP(VLOOKUP(D1496,Feuil2!$B$2:$C$252,2,FALSE)*6,0)/6/24,G1495+ROUNDUP(VLOOKUP(D1496,Feuil2!$B$2:$C$252,2,FALSE)*6,0)/6/24+$I$2),G1495+(11/12/24)),"")</f>
        <v>43657.687500000015</v>
      </c>
      <c r="H1496" s="71"/>
      <c r="I1496" s="237"/>
      <c r="J1496" s="326" t="s">
        <v>79</v>
      </c>
      <c r="K1496" s="16" t="s">
        <v>79</v>
      </c>
      <c r="L1496" s="505"/>
    </row>
    <row r="1497" spans="1:12" s="16" customFormat="1" x14ac:dyDescent="0.2">
      <c r="A1497" s="15"/>
      <c r="B1497" s="234" t="s">
        <v>76</v>
      </c>
      <c r="C1497" s="489">
        <v>3092359</v>
      </c>
      <c r="D1497" s="96">
        <v>22000478</v>
      </c>
      <c r="E1497" s="96">
        <v>1000</v>
      </c>
      <c r="F1497" s="482"/>
      <c r="G1497" s="232">
        <f>IFERROR(IF(ISERROR(SEARCH("dfgg",$B1496)),IF(H1497="",G1496+ROUNDUP(VLOOKUP(D1497,Feuil2!$B$2:$C$252,2,FALSE)*6,0)/6/24,G1496+ROUNDUP(VLOOKUP(D1497,Feuil2!$B$2:$C$252,2,FALSE)*6,0)/6/24+$I$2),G1496+(11/12/24)),"")</f>
        <v>43657.77083333335</v>
      </c>
      <c r="H1497" s="500"/>
      <c r="I1497" s="237"/>
      <c r="J1497" s="326"/>
    </row>
    <row r="1498" spans="1:12" s="16" customFormat="1" x14ac:dyDescent="0.2">
      <c r="A1498" s="15"/>
      <c r="B1498" s="234" t="s">
        <v>76</v>
      </c>
      <c r="C1498" s="489">
        <v>3139575</v>
      </c>
      <c r="D1498" s="96">
        <v>22000478</v>
      </c>
      <c r="E1498" s="96">
        <v>1000</v>
      </c>
      <c r="F1498" s="482"/>
      <c r="G1498" s="232">
        <f>IFERROR(IF(ISERROR(SEARCH("dfgg",$B1497)),IF(H1498="",G1497+ROUNDUP(VLOOKUP(D1498,Feuil2!$B$2:$C$252,2,FALSE)*6,0)/6/24,G1497+ROUNDUP(VLOOKUP(D1498,Feuil2!$B$2:$C$252,2,FALSE)*6,0)/6/24+$I$2),G1497+(11/12/24)),"")</f>
        <v>43657.854166666686</v>
      </c>
      <c r="H1498" s="500"/>
      <c r="I1498" s="237"/>
      <c r="J1498" s="326"/>
    </row>
    <row r="1499" spans="1:12" s="16" customFormat="1" x14ac:dyDescent="0.2">
      <c r="A1499" s="15"/>
      <c r="B1499" s="234" t="s">
        <v>76</v>
      </c>
      <c r="C1499" s="489">
        <v>3139576</v>
      </c>
      <c r="D1499" s="96">
        <v>22000478</v>
      </c>
      <c r="E1499" s="96">
        <v>1000</v>
      </c>
      <c r="F1499" s="482"/>
      <c r="G1499" s="232">
        <f>IFERROR(IF(ISERROR(SEARCH("dfgg",$B1498)),IF(H1499="",G1498+ROUNDUP(VLOOKUP(D1499,Feuil2!$B$2:$C$252,2,FALSE)*6,0)/6/24,G1498+ROUNDUP(VLOOKUP(D1499,Feuil2!$B$2:$C$252,2,FALSE)*6,0)/6/24+$I$2),G1498+(11/12/24)),"")</f>
        <v>43657.937500000022</v>
      </c>
      <c r="H1499" s="500"/>
      <c r="I1499" s="237"/>
      <c r="J1499" s="326"/>
    </row>
    <row r="1500" spans="1:12" s="16" customFormat="1" x14ac:dyDescent="0.2">
      <c r="A1500" s="15"/>
      <c r="B1500" s="234" t="s">
        <v>76</v>
      </c>
      <c r="C1500" s="489">
        <v>3139577</v>
      </c>
      <c r="D1500" s="96">
        <v>22000478</v>
      </c>
      <c r="E1500" s="96">
        <v>1000</v>
      </c>
      <c r="F1500" s="482"/>
      <c r="G1500" s="232">
        <f>IFERROR(IF(ISERROR(SEARCH("dfgg",$B1499)),IF(H1500="",G1499+ROUNDUP(VLOOKUP(D1500,Feuil2!$B$2:$C$252,2,FALSE)*6,0)/6/24,G1499+ROUNDUP(VLOOKUP(D1500,Feuil2!$B$2:$C$252,2,FALSE)*6,0)/6/24+$I$2),G1499+(11/12/24)),"")</f>
        <v>43658.020833333358</v>
      </c>
      <c r="H1500" s="500"/>
      <c r="I1500" s="237"/>
      <c r="J1500" s="326"/>
    </row>
    <row r="1501" spans="1:12" s="16" customFormat="1" x14ac:dyDescent="0.2">
      <c r="A1501" s="15"/>
      <c r="B1501" s="234" t="s">
        <v>76</v>
      </c>
      <c r="C1501" s="489">
        <v>3139578</v>
      </c>
      <c r="D1501" s="96">
        <v>22000478</v>
      </c>
      <c r="E1501" s="96">
        <v>1000</v>
      </c>
      <c r="F1501" s="482"/>
      <c r="G1501" s="232">
        <f>IFERROR(IF(ISERROR(SEARCH("dfgg",$B1500)),IF(H1501="",G1500+ROUNDUP(VLOOKUP(D1501,Feuil2!$B$2:$C$252,2,FALSE)*6,0)/6/24,G1500+ROUNDUP(VLOOKUP(D1501,Feuil2!$B$2:$C$252,2,FALSE)*6,0)/6/24+$I$2),G1500+(11/12/24)),"")</f>
        <v>43658.104166666693</v>
      </c>
      <c r="H1501" s="500"/>
      <c r="I1501" s="237"/>
      <c r="J1501" s="326"/>
    </row>
    <row r="1502" spans="1:12" s="16" customFormat="1" x14ac:dyDescent="0.2">
      <c r="A1502" s="15"/>
      <c r="B1502" s="234" t="s">
        <v>76</v>
      </c>
      <c r="C1502" s="489">
        <v>3139579</v>
      </c>
      <c r="D1502" s="96">
        <v>22000478</v>
      </c>
      <c r="E1502" s="96">
        <v>1000</v>
      </c>
      <c r="F1502" s="482"/>
      <c r="G1502" s="232">
        <f>IFERROR(IF(ISERROR(SEARCH("dfgg",$B1501)),IF(H1502="",G1501+ROUNDUP(VLOOKUP(D1502,Feuil2!$B$2:$C$252,2,FALSE)*6,0)/6/24,G1501+ROUNDUP(VLOOKUP(D1502,Feuil2!$B$2:$C$252,2,FALSE)*6,0)/6/24+$I$2),G1501+(11/12/24)),"")</f>
        <v>43658.187500000029</v>
      </c>
      <c r="H1502" s="500"/>
      <c r="I1502" s="237"/>
      <c r="J1502" s="326"/>
    </row>
    <row r="1503" spans="1:12" s="16" customFormat="1" x14ac:dyDescent="0.2">
      <c r="A1503" s="15"/>
      <c r="B1503" s="234" t="s">
        <v>76</v>
      </c>
      <c r="C1503" s="489">
        <v>3139580</v>
      </c>
      <c r="D1503" s="96">
        <v>22000478</v>
      </c>
      <c r="E1503" s="96">
        <v>1000</v>
      </c>
      <c r="F1503" s="482"/>
      <c r="G1503" s="232">
        <f>IFERROR(IF(ISERROR(SEARCH("dfgg",$B1502)),IF(H1503="",G1502+ROUNDUP(VLOOKUP(D1503,Feuil2!$B$2:$C$252,2,FALSE)*6,0)/6/24,G1502+ROUNDUP(VLOOKUP(D1503,Feuil2!$B$2:$C$252,2,FALSE)*6,0)/6/24+$I$2),G1502+(11/12/24)),"")</f>
        <v>43658.270833333365</v>
      </c>
      <c r="H1503" s="500" t="s">
        <v>331</v>
      </c>
      <c r="I1503" s="237"/>
      <c r="J1503" s="326"/>
    </row>
    <row r="1504" spans="1:12" s="16" customFormat="1" x14ac:dyDescent="0.2">
      <c r="A1504" s="15"/>
      <c r="B1504" s="234" t="s">
        <v>76</v>
      </c>
      <c r="C1504" s="489">
        <v>3139581</v>
      </c>
      <c r="D1504" s="96">
        <v>22000478</v>
      </c>
      <c r="E1504" s="96">
        <v>1000</v>
      </c>
      <c r="F1504" s="482"/>
      <c r="G1504" s="232">
        <f>IFERROR(IF(ISERROR(SEARCH("dfgg",$B1503)),IF(H1504="",G1503+ROUNDUP(VLOOKUP(D1504,Feuil2!$B$2:$C$252,2,FALSE)*6,0)/6/24,G1503+ROUNDUP(VLOOKUP(D1504,Feuil2!$B$2:$C$252,2,FALSE)*6,0)/6/24+$I$2),G1503+(11/12/24)),"")</f>
        <v>43658.354166666701</v>
      </c>
      <c r="H1504" s="500" t="s">
        <v>331</v>
      </c>
      <c r="I1504" s="237"/>
      <c r="J1504" s="326"/>
    </row>
    <row r="1505" spans="1:12" s="16" customFormat="1" x14ac:dyDescent="0.2">
      <c r="A1505" s="15"/>
      <c r="B1505" s="238"/>
      <c r="C1505" s="239"/>
      <c r="D1505" s="502" t="s">
        <v>7</v>
      </c>
      <c r="E1505" s="503"/>
      <c r="F1505" s="504"/>
      <c r="G1505" s="232">
        <f>IFERROR(IF(ISERROR(SEARCH("dfgg",$B1504)),IF(H1505="",G1504+ROUNDUP(VLOOKUP(D1505,Feuil2!$B$2:$C$252,2,FALSE)*6,0)/6/24,G1504+ROUNDUP(VLOOKUP(D1505,Feuil2!$B$2:$C$252,2,FALSE)*6,0)/6/24+$I$2),G1504+(11/12/24)),"")</f>
        <v>43658.409722222255</v>
      </c>
      <c r="H1505" s="71"/>
      <c r="I1505" s="237"/>
      <c r="J1505" s="326" t="s">
        <v>79</v>
      </c>
      <c r="K1505" s="16" t="s">
        <v>79</v>
      </c>
      <c r="L1505" s="505"/>
    </row>
    <row r="1506" spans="1:12" s="16" customFormat="1" x14ac:dyDescent="0.2">
      <c r="A1506" s="15"/>
      <c r="B1506" s="506"/>
      <c r="C1506" s="507"/>
      <c r="D1506" s="508" t="s">
        <v>141</v>
      </c>
      <c r="E1506" s="509"/>
      <c r="F1506" s="510"/>
      <c r="G1506" s="232">
        <f>IFERROR(IF(ISERROR(SEARCH("dfgg",$B1505)),IF(H1506="",G1505+ROUNDUP(VLOOKUP(D1506,Feuil2!$B$2:$C$252,2,FALSE)*6,0)/6/24,G1505+ROUNDUP(VLOOKUP(D1506,Feuil2!$B$2:$C$252,2,FALSE)*6,0)/6/24+$I$2),G1505+(11/12/24)),"")</f>
        <v>43658.423611111146</v>
      </c>
      <c r="H1506" s="500"/>
      <c r="I1506" s="237"/>
      <c r="J1506" s="326"/>
      <c r="L1506" s="505"/>
    </row>
    <row r="1507" spans="1:12" s="16" customFormat="1" x14ac:dyDescent="0.2">
      <c r="A1507" s="15"/>
      <c r="B1507" s="234" t="s">
        <v>316</v>
      </c>
      <c r="C1507" s="489">
        <v>3302308</v>
      </c>
      <c r="D1507" s="96">
        <v>22000652</v>
      </c>
      <c r="E1507" s="96">
        <v>1600</v>
      </c>
      <c r="F1507" s="482"/>
      <c r="G1507" s="232">
        <f>IFERROR(IF(ISERROR(SEARCH("dfgg",$B1506)),IF(H1507="",G1506+ROUNDUP(VLOOKUP(D1507,Feuil2!$B$2:$C$252,2,FALSE)*6,0)/6/24,G1506+ROUNDUP(VLOOKUP(D1507,Feuil2!$B$2:$C$252,2,FALSE)*6,0)/6/24+$I$2),G1506+(11/12/24)),"")</f>
        <v>43658.52777777781</v>
      </c>
      <c r="H1507" s="500"/>
      <c r="I1507" s="237" t="s">
        <v>71</v>
      </c>
      <c r="J1507" s="326"/>
    </row>
    <row r="1508" spans="1:12" s="16" customFormat="1" x14ac:dyDescent="0.2">
      <c r="A1508" s="15"/>
      <c r="B1508" s="234" t="s">
        <v>316</v>
      </c>
      <c r="C1508" s="489">
        <v>3302309</v>
      </c>
      <c r="D1508" s="96">
        <v>22000652</v>
      </c>
      <c r="E1508" s="96">
        <v>1600</v>
      </c>
      <c r="F1508" s="482"/>
      <c r="G1508" s="232">
        <f>IFERROR(IF(ISERROR(SEARCH("dfgg",$B1507)),IF(H1508="",G1507+ROUNDUP(VLOOKUP(D1508,Feuil2!$B$2:$C$252,2,FALSE)*6,0)/6/24,G1507+ROUNDUP(VLOOKUP(D1508,Feuil2!$B$2:$C$252,2,FALSE)*6,0)/6/24+$I$2),G1507+(11/12/24)),"")</f>
        <v>43658.631944444474</v>
      </c>
      <c r="H1508" s="500"/>
      <c r="I1508" s="237"/>
      <c r="J1508" s="326"/>
    </row>
    <row r="1509" spans="1:12" s="16" customFormat="1" x14ac:dyDescent="0.2">
      <c r="A1509" s="15"/>
      <c r="B1509" s="506"/>
      <c r="C1509" s="507"/>
      <c r="D1509" s="508" t="s">
        <v>141</v>
      </c>
      <c r="E1509" s="509"/>
      <c r="F1509" s="510"/>
      <c r="G1509" s="232">
        <f>IFERROR(IF(ISERROR(SEARCH("dfgg",$B1508)),IF(H1509="",G1508+ROUNDUP(VLOOKUP(D1509,Feuil2!$B$2:$C$252,2,FALSE)*6,0)/6/24,G1508+ROUNDUP(VLOOKUP(D1509,Feuil2!$B$2:$C$252,2,FALSE)*6,0)/6/24+$I$2),G1508+(11/12/24)),"")</f>
        <v>43658.645833333365</v>
      </c>
      <c r="H1509" s="500"/>
      <c r="I1509" s="237"/>
      <c r="J1509" s="326"/>
      <c r="L1509" s="505"/>
    </row>
    <row r="1510" spans="1:12" s="16" customFormat="1" x14ac:dyDescent="0.2">
      <c r="A1510" s="15"/>
      <c r="B1510" s="234" t="s">
        <v>316</v>
      </c>
      <c r="C1510" s="489">
        <v>3209890</v>
      </c>
      <c r="D1510" s="96">
        <v>22000652</v>
      </c>
      <c r="E1510" s="96">
        <v>1600</v>
      </c>
      <c r="F1510" s="482"/>
      <c r="G1510" s="232">
        <f>IFERROR(IF(ISERROR(SEARCH("dfgg",$B1509)),IF(H1510="",G1509+ROUNDUP(VLOOKUP(D1510,Feuil2!$B$2:$C$252,2,FALSE)*6,0)/6/24,G1509+ROUNDUP(VLOOKUP(D1510,Feuil2!$B$2:$C$252,2,FALSE)*6,0)/6/24+$I$2),G1509+(11/12/24)),"")</f>
        <v>43658.750000000029</v>
      </c>
      <c r="H1510" s="500"/>
      <c r="I1510" s="237"/>
      <c r="J1510" s="326"/>
    </row>
    <row r="1511" spans="1:12" s="16" customFormat="1" x14ac:dyDescent="0.2">
      <c r="A1511" s="15"/>
      <c r="B1511" s="242" t="s">
        <v>316</v>
      </c>
      <c r="C1511" s="522">
        <v>3219977</v>
      </c>
      <c r="D1511" s="189">
        <v>22000652</v>
      </c>
      <c r="E1511" s="189">
        <v>1600</v>
      </c>
      <c r="F1511" s="482"/>
      <c r="G1511" s="232">
        <f>IFERROR(IF(ISERROR(SEARCH("dfgg",$B1510)),IF(H1511="",G1510+ROUNDUP(VLOOKUP(D1511,Feuil2!$B$2:$C$252,2,FALSE)*6,0)/6/24,G1510+ROUNDUP(VLOOKUP(D1511,Feuil2!$B$2:$C$252,2,FALSE)*6,0)/6/24+$I$2),G1510+(11/12/24)),"")</f>
        <v>43658.854166666693</v>
      </c>
      <c r="H1511" s="500"/>
      <c r="I1511" s="237"/>
      <c r="J1511" s="326"/>
    </row>
    <row r="1512" spans="1:12" s="16" customFormat="1" x14ac:dyDescent="0.2">
      <c r="A1512" s="127"/>
      <c r="B1512" s="331"/>
      <c r="C1512" s="442" t="s">
        <v>61</v>
      </c>
      <c r="D1512" s="333"/>
      <c r="E1512" s="333"/>
      <c r="F1512" s="511"/>
      <c r="G1512" s="80">
        <v>43658.875</v>
      </c>
      <c r="H1512" s="19"/>
      <c r="I1512" s="237"/>
      <c r="J1512" s="326"/>
      <c r="K1512" s="505" t="str">
        <f>IF(ISNA(VLOOKUP(C1512,[1]Sheet1!$B:$AS,43,FALSE)),"",VLOOKUP(C1512,[1]Sheet1!$B:$AS,43,FALSE))</f>
        <v/>
      </c>
      <c r="L1512" s="16" t="str">
        <f>IF(ISNA(VLOOKUP(C1512,[1]Sheet1!$B:$AS,44,FALSE)),"",VLOOKUP(C1512,[1]Sheet1!$B:$AS,44,FALSE))</f>
        <v/>
      </c>
    </row>
    <row r="1514" spans="1:12" s="16" customFormat="1" x14ac:dyDescent="0.2">
      <c r="A1514" s="15"/>
      <c r="B1514" s="234" t="s">
        <v>76</v>
      </c>
      <c r="C1514" s="489">
        <v>3139582</v>
      </c>
      <c r="D1514" s="96">
        <v>22000478</v>
      </c>
      <c r="E1514" s="96">
        <v>1000</v>
      </c>
      <c r="F1514" s="482"/>
      <c r="G1514" s="232">
        <f>IFERROR(IF(ISERROR(SEARCH("dfgg",$B1492)),IF(H1514="",G1492+ROUNDUP(VLOOKUP(D1514,Feuil2!$B$2:$C$252,2,FALSE)*6,0)/6/24,G1492+ROUNDUP(VLOOKUP(D1514,Feuil2!$B$2:$C$252,2,FALSE)*6,0)/6/24+$I$2),G1492+(11/12/24)),"")</f>
        <v>43657.493055555577</v>
      </c>
      <c r="H1514" s="500"/>
      <c r="I1514" s="237"/>
      <c r="J1514" s="326"/>
    </row>
    <row r="1515" spans="1:12" s="16" customFormat="1" x14ac:dyDescent="0.2">
      <c r="A1515" s="15"/>
      <c r="B1515" s="234" t="s">
        <v>76</v>
      </c>
      <c r="C1515" s="489">
        <v>3139583</v>
      </c>
      <c r="D1515" s="96">
        <v>22000478</v>
      </c>
      <c r="E1515" s="96">
        <v>1000</v>
      </c>
      <c r="F1515" s="482"/>
      <c r="G1515" s="232">
        <f>IFERROR(IF(ISERROR(SEARCH("dfgg",$B1514)),IF(H1515="",G1514+ROUNDUP(VLOOKUP(D1515,Feuil2!$B$2:$C$252,2,FALSE)*6,0)/6/24,G1514+ROUNDUP(VLOOKUP(D1515,Feuil2!$B$2:$C$252,2,FALSE)*6,0)/6/24+$I$2),G1514+(11/12/24)),"")</f>
        <v>43657.576388888912</v>
      </c>
      <c r="H1515" s="500"/>
      <c r="I1515" s="237"/>
      <c r="J1515" s="326"/>
    </row>
    <row r="1516" spans="1:12" s="16" customFormat="1" x14ac:dyDescent="0.2">
      <c r="A1516" s="15"/>
      <c r="B1516" s="234" t="s">
        <v>76</v>
      </c>
      <c r="C1516" s="489">
        <v>3139584</v>
      </c>
      <c r="D1516" s="96">
        <v>22000478</v>
      </c>
      <c r="E1516" s="96">
        <v>1000</v>
      </c>
      <c r="F1516" s="482"/>
      <c r="G1516" s="232">
        <f>IFERROR(IF(ISERROR(SEARCH("dfgg",$B1515)),IF(H1516="",G1515+ROUNDUP(VLOOKUP(D1516,Feuil2!$B$2:$C$252,2,FALSE)*6,0)/6/24,G1515+ROUNDUP(VLOOKUP(D1516,Feuil2!$B$2:$C$252,2,FALSE)*6,0)/6/24+$I$2),G1515+(11/12/24)),"")</f>
        <v>43657.659722222248</v>
      </c>
      <c r="H1516" s="500"/>
      <c r="I1516" s="237"/>
      <c r="J1516" s="326"/>
    </row>
    <row r="1517" spans="1:12" s="16" customFormat="1" x14ac:dyDescent="0.2">
      <c r="A1517" s="15"/>
      <c r="B1517" s="234" t="s">
        <v>76</v>
      </c>
      <c r="C1517" s="489">
        <v>3139585</v>
      </c>
      <c r="D1517" s="96">
        <v>22000478</v>
      </c>
      <c r="E1517" s="96">
        <v>1000</v>
      </c>
      <c r="F1517" s="482"/>
      <c r="G1517" s="232">
        <f>IFERROR(IF(ISERROR(SEARCH("dfgg",$B1516)),IF(H1517="",G1516+ROUNDUP(VLOOKUP(D1517,Feuil2!$B$2:$C$252,2,FALSE)*6,0)/6/24,G1516+ROUNDUP(VLOOKUP(D1517,Feuil2!$B$2:$C$252,2,FALSE)*6,0)/6/24+$I$2),G1516+(11/12/24)),"")</f>
        <v>43657.743055555584</v>
      </c>
      <c r="H1517" s="500"/>
      <c r="I1517" s="237"/>
      <c r="J1517" s="326"/>
    </row>
    <row r="1518" spans="1:12" s="16" customFormat="1" x14ac:dyDescent="0.2">
      <c r="A1518" s="15"/>
      <c r="B1518" s="234" t="s">
        <v>76</v>
      </c>
      <c r="C1518" s="489">
        <v>3139586</v>
      </c>
      <c r="D1518" s="96">
        <v>22000478</v>
      </c>
      <c r="E1518" s="96">
        <v>1000</v>
      </c>
      <c r="F1518" s="482"/>
      <c r="G1518" s="232">
        <f>IFERROR(IF(ISERROR(SEARCH("dfgg",$B1517)),IF(H1518="",G1517+ROUNDUP(VLOOKUP(D1518,Feuil2!$B$2:$C$252,2,FALSE)*6,0)/6/24,G1517+ROUNDUP(VLOOKUP(D1518,Feuil2!$B$2:$C$252,2,FALSE)*6,0)/6/24+$I$2),G1517+(11/12/24)),"")</f>
        <v>43657.82638888892</v>
      </c>
      <c r="H1518" s="500"/>
      <c r="I1518" s="237"/>
      <c r="J1518" s="326"/>
    </row>
    <row r="1519" spans="1:12" s="16" customFormat="1" x14ac:dyDescent="0.2">
      <c r="A1519" s="15"/>
      <c r="B1519" s="234" t="s">
        <v>76</v>
      </c>
      <c r="C1519" s="489">
        <v>3139594</v>
      </c>
      <c r="D1519" s="96">
        <v>22000478</v>
      </c>
      <c r="E1519" s="96">
        <v>1000</v>
      </c>
      <c r="F1519" s="482"/>
      <c r="G1519" s="232">
        <f>IFERROR(IF(ISERROR(SEARCH("dfgg",$B1518)),IF(H1519="",G1518+ROUNDUP(VLOOKUP(D1519,Feuil2!$B$2:$C$252,2,FALSE)*6,0)/6/24,G1518+ROUNDUP(VLOOKUP(D1519,Feuil2!$B$2:$C$252,2,FALSE)*6,0)/6/24+$I$2),G1518+(11/12/24)),"")</f>
        <v>43657.909722222255</v>
      </c>
      <c r="H1519" s="500"/>
      <c r="I1519" s="237"/>
      <c r="J1519" s="326"/>
    </row>
    <row r="1520" spans="1:12" s="16" customFormat="1" x14ac:dyDescent="0.2">
      <c r="A1520" s="15"/>
      <c r="B1520" s="234" t="s">
        <v>76</v>
      </c>
      <c r="C1520" s="489">
        <v>3139595</v>
      </c>
      <c r="D1520" s="96">
        <v>22000478</v>
      </c>
      <c r="E1520" s="96">
        <v>1000</v>
      </c>
      <c r="F1520" s="482"/>
      <c r="G1520" s="232">
        <f>IFERROR(IF(ISERROR(SEARCH("dfgg",$B1519)),IF(H1520="",G1519+ROUNDUP(VLOOKUP(D1520,Feuil2!$B$2:$C$252,2,FALSE)*6,0)/6/24,G1519+ROUNDUP(VLOOKUP(D1520,Feuil2!$B$2:$C$252,2,FALSE)*6,0)/6/24+$I$2),G1519+(11/12/24)),"")</f>
        <v>43657.993055555591</v>
      </c>
      <c r="H1520" s="500"/>
      <c r="I1520" s="237"/>
      <c r="J1520" s="326"/>
    </row>
    <row r="1521" spans="1:12" s="16" customFormat="1" x14ac:dyDescent="0.2">
      <c r="A1521" s="15"/>
      <c r="B1521" s="234" t="s">
        <v>76</v>
      </c>
      <c r="C1521" s="489">
        <v>3313748</v>
      </c>
      <c r="D1521" s="96">
        <v>22000478</v>
      </c>
      <c r="E1521" s="96">
        <v>1000</v>
      </c>
      <c r="F1521" s="482"/>
      <c r="G1521" s="232">
        <f>IFERROR(IF(ISERROR(SEARCH("dfgg",$B1520)),IF(H1521="",G1520+ROUNDUP(VLOOKUP(D1521,Feuil2!$B$2:$C$252,2,FALSE)*6,0)/6/24,G1520+ROUNDUP(VLOOKUP(D1521,Feuil2!$B$2:$C$252,2,FALSE)*6,0)/6/24+$I$2),G1520+(11/12/24)),"")</f>
        <v>43658.076388888927</v>
      </c>
      <c r="H1521" s="500"/>
      <c r="I1521" s="237"/>
      <c r="J1521" s="326"/>
    </row>
    <row r="1523" spans="1:12" s="16" customFormat="1" ht="31.5" x14ac:dyDescent="0.2">
      <c r="A1523" s="290"/>
      <c r="B1523" s="492" t="s">
        <v>251</v>
      </c>
      <c r="C1523" s="828">
        <v>29</v>
      </c>
      <c r="D1523" s="493"/>
      <c r="E1523" s="493"/>
      <c r="F1523" s="494"/>
      <c r="G1523" s="495"/>
      <c r="H1523" s="496"/>
      <c r="I1523" s="434"/>
      <c r="J1523" s="406" t="s">
        <v>34</v>
      </c>
      <c r="K1523" s="202" t="s">
        <v>48</v>
      </c>
      <c r="L1523" s="202" t="s">
        <v>248</v>
      </c>
    </row>
    <row r="1524" spans="1:12" s="16" customFormat="1" x14ac:dyDescent="0.2">
      <c r="A1524" s="79"/>
      <c r="B1524" s="293"/>
      <c r="C1524" s="294"/>
      <c r="D1524" s="295" t="s">
        <v>25</v>
      </c>
      <c r="E1524" s="296"/>
      <c r="F1524" s="297"/>
      <c r="G1524" s="80">
        <v>43661.208333333336</v>
      </c>
      <c r="H1524" s="81"/>
      <c r="I1524" s="230">
        <f>IFERROR(E1524*VLOOKUP(D1524,#REF!,5,FALSE),0)</f>
        <v>0</v>
      </c>
      <c r="J1524" s="326"/>
    </row>
    <row r="1525" spans="1:12" s="16" customFormat="1" x14ac:dyDescent="0.2">
      <c r="A1525" s="79"/>
      <c r="B1525" s="293"/>
      <c r="C1525" s="294"/>
      <c r="D1525" s="295" t="s">
        <v>25</v>
      </c>
      <c r="E1525" s="296"/>
      <c r="F1525" s="297"/>
      <c r="G1525" s="80">
        <v>43661.291666666664</v>
      </c>
      <c r="H1525" s="81"/>
      <c r="I1525" s="230">
        <f>IFERROR(E1525*VLOOKUP(D1525,#REF!,5,FALSE),0)</f>
        <v>0</v>
      </c>
      <c r="J1525" s="326"/>
    </row>
    <row r="1526" spans="1:12" s="16" customFormat="1" x14ac:dyDescent="0.2">
      <c r="A1526" s="15"/>
      <c r="B1526" s="234" t="s">
        <v>97</v>
      </c>
      <c r="C1526" s="489">
        <v>3332318</v>
      </c>
      <c r="D1526" s="96">
        <v>22000159</v>
      </c>
      <c r="E1526" s="96">
        <v>600</v>
      </c>
      <c r="F1526" s="482"/>
      <c r="G1526" s="232">
        <f>IFERROR(IF(ISERROR(SEARCH("dfgg",$B1525)),IF(H1526="",G1525+ROUNDUP(VLOOKUP(D1526,Feuil2!$B$2:$C$252,2,FALSE)*6,0)/6/24,G1525+ROUNDUP(VLOOKUP(D1526,Feuil2!$B$2:$C$252,2,FALSE)*6,0)/6/24+$I$2),G1525+(11/12/24)),"")</f>
        <v>43661.409722222219</v>
      </c>
      <c r="H1526" s="500" t="s">
        <v>175</v>
      </c>
      <c r="I1526" s="237"/>
      <c r="J1526" s="326"/>
    </row>
    <row r="1527" spans="1:12" s="16" customFormat="1" x14ac:dyDescent="0.2">
      <c r="A1527" s="15"/>
      <c r="B1527" s="506"/>
      <c r="C1527" s="507"/>
      <c r="D1527" s="508" t="s">
        <v>141</v>
      </c>
      <c r="E1527" s="509"/>
      <c r="F1527" s="510"/>
      <c r="G1527" s="232">
        <f>IFERROR(IF(ISERROR(SEARCH("dfgg",$B1526)),IF(H1527="",G1526+ROUNDUP(VLOOKUP(D1527,Feuil2!$B$2:$C$252,2,FALSE)*6,0)/6/24,G1526+ROUNDUP(VLOOKUP(D1527,Feuil2!$B$2:$C$252,2,FALSE)*6,0)/6/24+$I$2),G1526+(11/12/24)),"")</f>
        <v>43661.423611111109</v>
      </c>
      <c r="H1527" s="500"/>
      <c r="I1527" s="237"/>
      <c r="J1527" s="326"/>
      <c r="L1527" s="505"/>
    </row>
    <row r="1528" spans="1:12" s="16" customFormat="1" x14ac:dyDescent="0.2">
      <c r="A1528" s="15"/>
      <c r="B1528" s="234" t="s">
        <v>167</v>
      </c>
      <c r="C1528" s="489">
        <v>3301888</v>
      </c>
      <c r="D1528" s="96">
        <v>22000047</v>
      </c>
      <c r="E1528" s="96">
        <v>1550</v>
      </c>
      <c r="F1528" s="482"/>
      <c r="G1528" s="232">
        <f>IFERROR(IF(ISERROR(SEARCH("dfgg",$B1527)),IF(H1528="",G1527+ROUNDUP(VLOOKUP(D1528,Feuil2!$B$2:$C$252,2,FALSE)*6,0)/6/24,G1527+ROUNDUP(VLOOKUP(D1528,Feuil2!$B$2:$C$252,2,FALSE)*6,0)/6/24+$I$2),G1527+(11/12/24)),"")</f>
        <v>43661.527777777774</v>
      </c>
      <c r="H1528" s="500"/>
      <c r="I1528" s="237"/>
      <c r="J1528" s="326"/>
    </row>
    <row r="1529" spans="1:12" s="16" customFormat="1" x14ac:dyDescent="0.2">
      <c r="A1529" s="15"/>
      <c r="B1529" s="234" t="s">
        <v>167</v>
      </c>
      <c r="C1529" s="489">
        <v>3332277</v>
      </c>
      <c r="D1529" s="96">
        <v>22000047</v>
      </c>
      <c r="E1529" s="96">
        <v>1550</v>
      </c>
      <c r="F1529" s="482"/>
      <c r="G1529" s="232">
        <f>IFERROR(IF(ISERROR(SEARCH("dfgg",$B1528)),IF(H1529="",G1528+ROUNDUP(VLOOKUP(D1529,Feuil2!$B$2:$C$252,2,FALSE)*6,0)/6/24,G1528+ROUNDUP(VLOOKUP(D1529,Feuil2!$B$2:$C$252,2,FALSE)*6,0)/6/24+$I$2),G1528+(11/12/24)),"")</f>
        <v>43661.631944444438</v>
      </c>
      <c r="H1529" s="500"/>
      <c r="I1529" s="237"/>
      <c r="J1529" s="326"/>
    </row>
    <row r="1530" spans="1:12" s="16" customFormat="1" x14ac:dyDescent="0.2">
      <c r="A1530" s="15"/>
      <c r="B1530" s="526" t="s">
        <v>78</v>
      </c>
      <c r="C1530" s="527">
        <v>3302302</v>
      </c>
      <c r="D1530" s="525">
        <v>22000492</v>
      </c>
      <c r="E1530" s="96">
        <v>800</v>
      </c>
      <c r="F1530" s="482"/>
      <c r="G1530" s="232">
        <f>IFERROR(IF(ISERROR(SEARCH("dfgg",$B1529)),IF(H1530="",G1529+ROUNDUP(VLOOKUP(D1530,Feuil2!$B$2:$C$252,2,FALSE)*6,0)/6/24,G1529+ROUNDUP(VLOOKUP(D1530,Feuil2!$B$2:$C$252,2,FALSE)*6,0)/6/24+$I$2),G1529+(11/12/24)),"")</f>
        <v>43661.749999999993</v>
      </c>
      <c r="H1530" s="500" t="s">
        <v>340</v>
      </c>
      <c r="I1530" s="237"/>
      <c r="J1530" s="326"/>
    </row>
    <row r="1531" spans="1:12" s="16" customFormat="1" x14ac:dyDescent="0.2">
      <c r="A1531" s="15"/>
      <c r="B1531" s="526" t="s">
        <v>101</v>
      </c>
      <c r="C1531" s="527">
        <v>3351972</v>
      </c>
      <c r="D1531" s="525">
        <v>22000266</v>
      </c>
      <c r="E1531" s="96">
        <v>600</v>
      </c>
      <c r="F1531" s="482"/>
      <c r="G1531" s="232">
        <f>IFERROR(IF(ISERROR(SEARCH("dfgg",$B1530)),IF(H1531="",G1530+ROUNDUP(VLOOKUP(D1531,Feuil2!$B$2:$C$252,2,FALSE)*6,0)/6/24,G1530+ROUNDUP(VLOOKUP(D1531,Feuil2!$B$2:$C$252,2,FALSE)*6,0)/6/24+$I$2),G1530+(11/12/24)),"")</f>
        <v>43661.868055555547</v>
      </c>
      <c r="H1531" s="500" t="s">
        <v>175</v>
      </c>
      <c r="I1531" s="237"/>
      <c r="J1531" s="326"/>
    </row>
    <row r="1532" spans="1:12" s="16" customFormat="1" x14ac:dyDescent="0.2">
      <c r="A1532" s="15"/>
      <c r="B1532" s="238"/>
      <c r="C1532" s="239"/>
      <c r="D1532" s="502" t="s">
        <v>7</v>
      </c>
      <c r="E1532" s="503"/>
      <c r="F1532" s="504"/>
      <c r="G1532" s="232">
        <f>IFERROR(IF(ISERROR(SEARCH("dfgg",$B1531)),IF(H1532="",G1531+ROUNDUP(VLOOKUP(D1532,Feuil2!$B$2:$C$252,2,FALSE)*6,0)/6/24,G1531+ROUNDUP(VLOOKUP(D1532,Feuil2!$B$2:$C$252,2,FALSE)*6,0)/6/24+$I$2),G1531+(11/12/24)),"")</f>
        <v>43661.923611111102</v>
      </c>
      <c r="H1532" s="71"/>
      <c r="I1532" s="237"/>
      <c r="J1532" s="326" t="s">
        <v>79</v>
      </c>
      <c r="K1532" s="16" t="s">
        <v>79</v>
      </c>
      <c r="L1532" s="505"/>
    </row>
    <row r="1533" spans="1:12" s="16" customFormat="1" x14ac:dyDescent="0.2">
      <c r="A1533" s="15"/>
      <c r="B1533" s="525" t="s">
        <v>202</v>
      </c>
      <c r="C1533" s="527">
        <v>3351973</v>
      </c>
      <c r="D1533" s="525">
        <v>22000445</v>
      </c>
      <c r="E1533" s="525">
        <v>1600</v>
      </c>
      <c r="F1533" s="529"/>
      <c r="G1533" s="232">
        <f>IFERROR(IF(ISERROR(SEARCH("dfgg",$B1532)),IF(H1533="",G1532+ROUNDUP(VLOOKUP(D1533,Feuil2!$B$2:$C$252,2,FALSE)*6,0)/6/24,G1532+ROUNDUP(VLOOKUP(D1533,Feuil2!$B$2:$C$252,2,FALSE)*6,0)/6/24+$I$2),G1532+(11/12/24)),"")</f>
        <v>43662.027777777766</v>
      </c>
      <c r="H1533" s="530"/>
      <c r="I1533" s="237"/>
      <c r="J1533" s="326"/>
      <c r="L1533" s="89"/>
    </row>
    <row r="1534" spans="1:12" s="16" customFormat="1" x14ac:dyDescent="0.2">
      <c r="A1534" s="15"/>
      <c r="B1534" s="525" t="s">
        <v>202</v>
      </c>
      <c r="C1534" s="527">
        <v>3351974</v>
      </c>
      <c r="D1534" s="528">
        <v>22000445</v>
      </c>
      <c r="E1534" s="528">
        <v>1600</v>
      </c>
      <c r="F1534" s="529"/>
      <c r="G1534" s="232">
        <f>IFERROR(IF(ISERROR(SEARCH("dfgg",$B1533)),IF(H1534="",G1533+ROUNDUP(VLOOKUP(D1534,Feuil2!$B$2:$C$252,2,FALSE)*6,0)/6/24,G1533+ROUNDUP(VLOOKUP(D1534,Feuil2!$B$2:$C$252,2,FALSE)*6,0)/6/24+$I$2),G1533+(11/12/24)),"")</f>
        <v>43662.131944444431</v>
      </c>
      <c r="H1534" s="530"/>
      <c r="I1534" s="237"/>
      <c r="J1534" s="326"/>
      <c r="L1534" s="89"/>
    </row>
    <row r="1535" spans="1:12" s="16" customFormat="1" x14ac:dyDescent="0.2">
      <c r="A1535" s="15"/>
      <c r="B1535" s="234" t="s">
        <v>165</v>
      </c>
      <c r="C1535" s="489">
        <v>3301890</v>
      </c>
      <c r="D1535" s="96">
        <v>22000055</v>
      </c>
      <c r="E1535" s="96">
        <v>1300</v>
      </c>
      <c r="F1535" s="482"/>
      <c r="G1535" s="232">
        <f>IFERROR(IF(ISERROR(SEARCH("dfgg",$B1534)),IF(H1535="",G1534+ROUNDUP(VLOOKUP(D1535,Feuil2!$B$2:$C$252,2,FALSE)*6,0)/6/24,G1534+ROUNDUP(VLOOKUP(D1535,Feuil2!$B$2:$C$252,2,FALSE)*6,0)/6/24+$I$2),G1534+(11/12/24)),"")</f>
        <v>43662.236111111095</v>
      </c>
      <c r="H1535" s="500" t="s">
        <v>338</v>
      </c>
      <c r="I1535" s="237"/>
      <c r="J1535" s="326"/>
    </row>
    <row r="1536" spans="1:12" s="16" customFormat="1" x14ac:dyDescent="0.2">
      <c r="A1536" s="15"/>
      <c r="B1536" s="234" t="s">
        <v>40</v>
      </c>
      <c r="C1536" s="489">
        <v>3244593</v>
      </c>
      <c r="D1536" s="96">
        <v>22000142</v>
      </c>
      <c r="E1536" s="96">
        <v>300</v>
      </c>
      <c r="F1536" s="482"/>
      <c r="G1536" s="232"/>
      <c r="H1536" s="500" t="s">
        <v>337</v>
      </c>
      <c r="I1536" s="237"/>
      <c r="J1536" s="326"/>
    </row>
    <row r="1537" spans="1:12" s="16" customFormat="1" x14ac:dyDescent="0.2">
      <c r="A1537" s="15"/>
      <c r="B1537" s="506"/>
      <c r="C1537" s="507"/>
      <c r="D1537" s="508" t="s">
        <v>141</v>
      </c>
      <c r="E1537" s="509"/>
      <c r="F1537" s="510"/>
      <c r="G1537" s="232">
        <f>IFERROR(IF(ISERROR(SEARCH("dfgg",$B1559)),IF(H1537="",G1535+ROUNDUP(VLOOKUP(D1537,Feuil2!$B$2:$C$252,2,FALSE)*6,0)/6/24,G1535+ROUNDUP(VLOOKUP(D1537,Feuil2!$B$2:$C$252,2,FALSE)*6,0)/6/24+$I$2),G1535+(11/12/24)),"")</f>
        <v>43662.249999999985</v>
      </c>
      <c r="H1537" s="500"/>
      <c r="I1537" s="237"/>
      <c r="J1537" s="326"/>
      <c r="L1537" s="505"/>
    </row>
    <row r="1538" spans="1:12" s="16" customFormat="1" x14ac:dyDescent="0.2">
      <c r="A1538" s="15"/>
      <c r="B1538" s="234" t="s">
        <v>166</v>
      </c>
      <c r="C1538" s="489">
        <v>3118436</v>
      </c>
      <c r="D1538" s="96">
        <v>22000058</v>
      </c>
      <c r="E1538" s="96">
        <v>600</v>
      </c>
      <c r="F1538" s="482"/>
      <c r="G1538" s="232">
        <f>IFERROR(IF(ISERROR(SEARCH("dfgg",$B1537)),IF(H1538="",G1537+ROUNDUP(VLOOKUP(D1538,Feuil2!$B$2:$C$252,2,FALSE)*6,0)/6/24,G1537+ROUNDUP(VLOOKUP(D1538,Feuil2!$B$2:$C$252,2,FALSE)*6,0)/6/24+$I$2),G1537+(11/12/24)),"")</f>
        <v>43662.35416666665</v>
      </c>
      <c r="H1538" s="500"/>
      <c r="I1538" s="237"/>
      <c r="J1538" s="326"/>
    </row>
    <row r="1539" spans="1:12" s="16" customFormat="1" x14ac:dyDescent="0.2">
      <c r="A1539" s="15"/>
      <c r="B1539" s="531"/>
      <c r="C1539" s="532"/>
      <c r="D1539" s="533" t="s">
        <v>141</v>
      </c>
      <c r="E1539" s="534"/>
      <c r="F1539" s="535"/>
      <c r="G1539" s="232">
        <f>IFERROR(IF(ISERROR(SEARCH("dfgg",$B1538)),IF(H1539="",G1538+ROUNDUP(VLOOKUP(D1539,Feuil2!$B$2:$C$252,2,FALSE)*6,0)/6/24,G1538+ROUNDUP(VLOOKUP(D1539,Feuil2!$B$2:$C$252,2,FALSE)*6,0)/6/24+$I$2),G1538+(11/12/24)),"")</f>
        <v>43662.36805555554</v>
      </c>
      <c r="H1539" s="500"/>
      <c r="I1539" s="237"/>
      <c r="J1539" s="326"/>
      <c r="L1539" s="536"/>
    </row>
    <row r="1540" spans="1:12" s="16" customFormat="1" x14ac:dyDescent="0.2">
      <c r="A1540" s="15"/>
      <c r="B1540" s="234" t="s">
        <v>42</v>
      </c>
      <c r="C1540" s="489">
        <v>2752088</v>
      </c>
      <c r="D1540" s="96">
        <v>22000547</v>
      </c>
      <c r="E1540" s="96">
        <v>1600</v>
      </c>
      <c r="F1540" s="482"/>
      <c r="G1540" s="232">
        <f>IFERROR(IF(ISERROR(SEARCH("dfgg",$B1539)),IF(H1540="",G1539+ROUNDUP(VLOOKUP(D1540,Feuil2!$B$2:$C$252,2,FALSE)*6,0)/6/24,G1539+ROUNDUP(VLOOKUP(D1540,Feuil2!$B$2:$C$252,2,FALSE)*6,0)/6/24+$I$2),G1539+(11/12/24)),"")</f>
        <v>43662.472222222204</v>
      </c>
      <c r="H1540" s="500"/>
      <c r="I1540" s="237" t="s">
        <v>67</v>
      </c>
      <c r="J1540" s="326"/>
    </row>
    <row r="1541" spans="1:12" s="16" customFormat="1" x14ac:dyDescent="0.2">
      <c r="A1541" s="15"/>
      <c r="B1541" s="234" t="s">
        <v>42</v>
      </c>
      <c r="C1541" s="489">
        <v>2752089</v>
      </c>
      <c r="D1541" s="96">
        <v>22000547</v>
      </c>
      <c r="E1541" s="96">
        <v>1600</v>
      </c>
      <c r="F1541" s="482"/>
      <c r="G1541" s="232">
        <f>IFERROR(IF(ISERROR(SEARCH("dfgg",$B1540)),IF(H1541="",G1540+ROUNDUP(VLOOKUP(D1541,Feuil2!$B$2:$C$252,2,FALSE)*6,0)/6/24,G1540+ROUNDUP(VLOOKUP(D1541,Feuil2!$B$2:$C$252,2,FALSE)*6,0)/6/24+$I$2),G1540+(11/12/24)),"")</f>
        <v>43662.576388888869</v>
      </c>
      <c r="H1541" s="500"/>
      <c r="I1541" s="237"/>
      <c r="J1541" s="326"/>
    </row>
    <row r="1542" spans="1:12" s="16" customFormat="1" x14ac:dyDescent="0.2">
      <c r="A1542" s="15"/>
      <c r="B1542" s="506"/>
      <c r="C1542" s="507"/>
      <c r="D1542" s="508" t="s">
        <v>141</v>
      </c>
      <c r="E1542" s="509"/>
      <c r="F1542" s="510"/>
      <c r="G1542" s="232">
        <f>IFERROR(IF(ISERROR(SEARCH("dfgg",$B1541)),IF(H1542="",G1541+ROUNDUP(VLOOKUP(D1542,Feuil2!$B$2:$C$252,2,FALSE)*6,0)/6/24,G1541+ROUNDUP(VLOOKUP(D1542,Feuil2!$B$2:$C$252,2,FALSE)*6,0)/6/24+$I$2),G1541+(11/12/24)),"")</f>
        <v>43662.590277777759</v>
      </c>
      <c r="H1542" s="500"/>
      <c r="I1542" s="237"/>
      <c r="J1542" s="326"/>
      <c r="L1542" s="505"/>
    </row>
    <row r="1543" spans="1:12" s="16" customFormat="1" x14ac:dyDescent="0.2">
      <c r="A1543" s="15"/>
      <c r="B1543" s="234" t="s">
        <v>42</v>
      </c>
      <c r="C1543" s="489">
        <v>2752090</v>
      </c>
      <c r="D1543" s="96">
        <v>22000547</v>
      </c>
      <c r="E1543" s="96">
        <v>1600</v>
      </c>
      <c r="F1543" s="482"/>
      <c r="G1543" s="232">
        <f>IFERROR(IF(ISERROR(SEARCH("dfgg",$B1542)),IF(H1543="",G1542+ROUNDUP(VLOOKUP(D1543,Feuil2!$B$2:$C$252,2,FALSE)*6,0)/6/24,G1542+ROUNDUP(VLOOKUP(D1543,Feuil2!$B$2:$C$252,2,FALSE)*6,0)/6/24+$I$2),G1542+(11/12/24)),"")</f>
        <v>43662.694444444423</v>
      </c>
      <c r="H1543" s="500"/>
      <c r="I1543" s="237"/>
      <c r="J1543" s="326"/>
    </row>
    <row r="1544" spans="1:12" s="16" customFormat="1" x14ac:dyDescent="0.2">
      <c r="A1544" s="15"/>
      <c r="B1544" s="234" t="s">
        <v>42</v>
      </c>
      <c r="C1544" s="489">
        <v>3053792</v>
      </c>
      <c r="D1544" s="96">
        <v>22000547</v>
      </c>
      <c r="E1544" s="96">
        <v>1600</v>
      </c>
      <c r="F1544" s="482"/>
      <c r="G1544" s="232">
        <f>IFERROR(IF(ISERROR(SEARCH("dfgg",$B1543)),IF(H1544="",G1543+ROUNDUP(VLOOKUP(D1544,Feuil2!$B$2:$C$252,2,FALSE)*6,0)/6/24,G1543+ROUNDUP(VLOOKUP(D1544,Feuil2!$B$2:$C$252,2,FALSE)*6,0)/6/24+$I$2),G1543+(11/12/24)),"")</f>
        <v>43662.798611111088</v>
      </c>
      <c r="H1544" s="500"/>
      <c r="I1544" s="237"/>
      <c r="J1544" s="326"/>
    </row>
    <row r="1545" spans="1:12" s="16" customFormat="1" x14ac:dyDescent="0.2">
      <c r="A1545" s="15"/>
      <c r="B1545" s="506"/>
      <c r="C1545" s="507"/>
      <c r="D1545" s="508" t="s">
        <v>141</v>
      </c>
      <c r="E1545" s="509"/>
      <c r="F1545" s="510"/>
      <c r="G1545" s="232">
        <f>IFERROR(IF(ISERROR(SEARCH("dfgg",$B1544)),IF(H1545="",G1544+ROUNDUP(VLOOKUP(D1545,Feuil2!$B$2:$C$252,2,FALSE)*6,0)/6/24,G1544+ROUNDUP(VLOOKUP(D1545,Feuil2!$B$2:$C$252,2,FALSE)*6,0)/6/24+$I$2),G1544+(11/12/24)),"")</f>
        <v>43662.812499999978</v>
      </c>
      <c r="H1545" s="500"/>
      <c r="I1545" s="237"/>
      <c r="J1545" s="326"/>
      <c r="L1545" s="505"/>
    </row>
    <row r="1546" spans="1:12" s="16" customFormat="1" x14ac:dyDescent="0.2">
      <c r="A1546" s="15"/>
      <c r="B1546" s="234" t="s">
        <v>42</v>
      </c>
      <c r="C1546" s="489">
        <v>3118666</v>
      </c>
      <c r="D1546" s="96">
        <v>22000547</v>
      </c>
      <c r="E1546" s="96">
        <v>1600</v>
      </c>
      <c r="F1546" s="482"/>
      <c r="G1546" s="232">
        <f>IFERROR(IF(ISERROR(SEARCH("dfgg",$B1545)),IF(H1546="",G1545+ROUNDUP(VLOOKUP(D1546,Feuil2!$B$2:$C$252,2,FALSE)*6,0)/6/24,G1545+ROUNDUP(VLOOKUP(D1546,Feuil2!$B$2:$C$252,2,FALSE)*6,0)/6/24+$I$2),G1545+(11/12/24)),"")</f>
        <v>43662.916666666642</v>
      </c>
      <c r="H1546" s="500"/>
      <c r="I1546" s="237" t="s">
        <v>67</v>
      </c>
      <c r="J1546" s="326"/>
    </row>
    <row r="1547" spans="1:12" s="16" customFormat="1" x14ac:dyDescent="0.2">
      <c r="A1547" s="15"/>
      <c r="B1547" s="234" t="s">
        <v>42</v>
      </c>
      <c r="C1547" s="489">
        <v>3118667</v>
      </c>
      <c r="D1547" s="96">
        <v>22000547</v>
      </c>
      <c r="E1547" s="96">
        <v>1600</v>
      </c>
      <c r="F1547" s="482"/>
      <c r="G1547" s="232">
        <f>IFERROR(IF(ISERROR(SEARCH("dfgg",$B1546)),IF(H1547="",G1546+ROUNDUP(VLOOKUP(D1547,Feuil2!$B$2:$C$252,2,FALSE)*6,0)/6/24,G1546+ROUNDUP(VLOOKUP(D1547,Feuil2!$B$2:$C$252,2,FALSE)*6,0)/6/24+$I$2),G1546+(11/12/24)),"")</f>
        <v>43663.020833333307</v>
      </c>
      <c r="H1547" s="500"/>
      <c r="I1547" s="237" t="s">
        <v>67</v>
      </c>
      <c r="J1547" s="326"/>
    </row>
    <row r="1548" spans="1:12" s="16" customFormat="1" x14ac:dyDescent="0.2">
      <c r="A1548" s="15"/>
      <c r="B1548" s="531"/>
      <c r="C1548" s="532"/>
      <c r="D1548" s="533" t="s">
        <v>141</v>
      </c>
      <c r="E1548" s="534"/>
      <c r="F1548" s="535"/>
      <c r="G1548" s="232">
        <f>IFERROR(IF(ISERROR(SEARCH("dfgg",$B1547)),IF(H1548="",G1547+ROUNDUP(VLOOKUP(D1548,Feuil2!$B$2:$C$252,2,FALSE)*6,0)/6/24,G1547+ROUNDUP(VLOOKUP(D1548,Feuil2!$B$2:$C$252,2,FALSE)*6,0)/6/24+$I$2),G1547+(11/12/24)),"")</f>
        <v>43663.034722222197</v>
      </c>
      <c r="H1548" s="530"/>
      <c r="I1548" s="237"/>
      <c r="J1548" s="326"/>
      <c r="L1548" s="505"/>
    </row>
    <row r="1549" spans="1:12" s="16" customFormat="1" x14ac:dyDescent="0.2">
      <c r="A1549" s="15"/>
      <c r="B1549" s="234" t="s">
        <v>42</v>
      </c>
      <c r="C1549" s="489">
        <v>3244595</v>
      </c>
      <c r="D1549" s="96">
        <v>22000547</v>
      </c>
      <c r="E1549" s="96">
        <v>1600</v>
      </c>
      <c r="F1549" s="482"/>
      <c r="G1549" s="232">
        <f>IFERROR(IF(ISERROR(SEARCH("dfgg",$B1548)),IF(H1549="",G1548+ROUNDUP(VLOOKUP(D1549,Feuil2!$B$2:$C$252,2,FALSE)*6,0)/6/24,G1548+ROUNDUP(VLOOKUP(D1549,Feuil2!$B$2:$C$252,2,FALSE)*6,0)/6/24+$I$2),G1548+(11/12/24)),"")</f>
        <v>43663.138888888861</v>
      </c>
      <c r="H1549" s="500"/>
      <c r="I1549" s="237"/>
      <c r="J1549" s="326"/>
    </row>
    <row r="1550" spans="1:12" s="16" customFormat="1" x14ac:dyDescent="0.2">
      <c r="A1550" s="15"/>
      <c r="B1550" s="234" t="s">
        <v>42</v>
      </c>
      <c r="C1550" s="489">
        <v>2792724</v>
      </c>
      <c r="D1550" s="96">
        <v>22000547</v>
      </c>
      <c r="E1550" s="96">
        <v>1600</v>
      </c>
      <c r="F1550" s="482"/>
      <c r="G1550" s="232">
        <f>IFERROR(IF(ISERROR(SEARCH("dfgg",$B1549)),IF(H1550="",G1549+ROUNDUP(VLOOKUP(D1550,Feuil2!$B$2:$C$252,2,FALSE)*6,0)/6/24,G1549+ROUNDUP(VLOOKUP(D1550,Feuil2!$B$2:$C$252,2,FALSE)*6,0)/6/24+$I$2),G1549+(11/12/24)),"")</f>
        <v>43663.243055555526</v>
      </c>
      <c r="H1550" s="500"/>
      <c r="I1550" s="237"/>
      <c r="J1550" s="326"/>
    </row>
    <row r="1551" spans="1:12" s="16" customFormat="1" x14ac:dyDescent="0.2">
      <c r="A1551" s="15"/>
      <c r="B1551" s="234" t="s">
        <v>42</v>
      </c>
      <c r="C1551" s="489">
        <v>2980322</v>
      </c>
      <c r="D1551" s="96">
        <v>22000547</v>
      </c>
      <c r="E1551" s="96">
        <v>1600</v>
      </c>
      <c r="F1551" s="482"/>
      <c r="G1551" s="232">
        <f>IFERROR(IF(ISERROR(SEARCH("dfgg",$B1550)),IF(H1551="",G1550+ROUNDUP(VLOOKUP(D1551,Feuil2!$B$2:$C$252,2,FALSE)*6,0)/6/24,G1550+ROUNDUP(VLOOKUP(D1551,Feuil2!$B$2:$C$252,2,FALSE)*6,0)/6/24+$I$2),G1550+(11/12/24)),"")</f>
        <v>43663.34722222219</v>
      </c>
      <c r="H1551" s="500"/>
      <c r="I1551" s="237"/>
      <c r="J1551" s="326"/>
    </row>
    <row r="1552" spans="1:12" s="16" customFormat="1" x14ac:dyDescent="0.2">
      <c r="A1552" s="15"/>
      <c r="B1552" s="238"/>
      <c r="C1552" s="239"/>
      <c r="D1552" s="502" t="s">
        <v>7</v>
      </c>
      <c r="E1552" s="503"/>
      <c r="F1552" s="504"/>
      <c r="G1552" s="232">
        <f>IFERROR(IF(ISERROR(SEARCH("dfgg",$B1551)),IF(H1552="",G1551+ROUNDUP(VLOOKUP(D1552,Feuil2!$B$2:$C$252,2,FALSE)*6,0)/6/24,G1551+ROUNDUP(VLOOKUP(D1552,Feuil2!$B$2:$C$252,2,FALSE)*6,0)/6/24+$I$2),G1551+(11/12/24)),"")</f>
        <v>43663.402777777745</v>
      </c>
      <c r="H1552" s="71"/>
      <c r="I1552" s="237"/>
      <c r="J1552" s="326" t="s">
        <v>79</v>
      </c>
      <c r="K1552" s="16" t="s">
        <v>79</v>
      </c>
      <c r="L1552" s="505"/>
    </row>
    <row r="1553" spans="1:12" s="16" customFormat="1" x14ac:dyDescent="0.2">
      <c r="A1553" s="15"/>
      <c r="B1553" s="234" t="s">
        <v>100</v>
      </c>
      <c r="C1553" s="489">
        <v>3209872</v>
      </c>
      <c r="D1553" s="96">
        <v>22000155</v>
      </c>
      <c r="E1553" s="96">
        <v>1400</v>
      </c>
      <c r="F1553" s="482"/>
      <c r="G1553" s="232">
        <f>IFERROR(IF(ISERROR(SEARCH("dfgg",$B1552)),IF(H1553="",G1552+ROUNDUP(VLOOKUP(D1553,Feuil2!$B$2:$C$252,2,FALSE)*6,0)/6/24,G1552+ROUNDUP(VLOOKUP(D1553,Feuil2!$B$2:$C$252,2,FALSE)*6,0)/6/24+$I$2),G1552+(11/12/24)),"")</f>
        <v>43663.520833333299</v>
      </c>
      <c r="H1553" s="500" t="s">
        <v>175</v>
      </c>
      <c r="I1553" s="237"/>
      <c r="J1553" s="326"/>
    </row>
    <row r="1554" spans="1:12" s="16" customFormat="1" x14ac:dyDescent="0.2">
      <c r="A1554" s="15"/>
      <c r="B1554" s="234" t="s">
        <v>100</v>
      </c>
      <c r="C1554" s="489">
        <v>3209873</v>
      </c>
      <c r="D1554" s="96">
        <v>22000155</v>
      </c>
      <c r="E1554" s="96">
        <v>1400</v>
      </c>
      <c r="F1554" s="482"/>
      <c r="G1554" s="232">
        <f>IFERROR(IF(ISERROR(SEARCH("dfgg",$B1553)),IF(H1554="",G1553+ROUNDUP(VLOOKUP(D1554,Feuil2!$B$2:$C$252,2,FALSE)*6,0)/6/24,G1553+ROUNDUP(VLOOKUP(D1554,Feuil2!$B$2:$C$252,2,FALSE)*6,0)/6/24+$I$2),G1553+(11/12/24)),"")</f>
        <v>43663.638888888854</v>
      </c>
      <c r="H1554" s="500" t="s">
        <v>175</v>
      </c>
      <c r="I1554" s="237"/>
      <c r="J1554" s="326"/>
    </row>
    <row r="1555" spans="1:12" s="16" customFormat="1" x14ac:dyDescent="0.2">
      <c r="A1555" s="15"/>
      <c r="B1555" s="234" t="s">
        <v>100</v>
      </c>
      <c r="C1555" s="489">
        <v>3219958</v>
      </c>
      <c r="D1555" s="96">
        <v>22000155</v>
      </c>
      <c r="E1555" s="96">
        <v>1400</v>
      </c>
      <c r="F1555" s="482"/>
      <c r="G1555" s="232">
        <f>IFERROR(IF(ISERROR(SEARCH("dfgg",$B1554)),IF(H1555="",G1554+ROUNDUP(VLOOKUP(D1555,Feuil2!$B$2:$C$252,2,FALSE)*6,0)/6/24,G1554+ROUNDUP(VLOOKUP(D1555,Feuil2!$B$2:$C$252,2,FALSE)*6,0)/6/24+$I$2),G1554+(11/12/24)),"")</f>
        <v>43663.756944444409</v>
      </c>
      <c r="H1555" s="500" t="s">
        <v>175</v>
      </c>
      <c r="I1555" s="237"/>
      <c r="J1555" s="326"/>
    </row>
    <row r="1556" spans="1:12" s="16" customFormat="1" x14ac:dyDescent="0.2">
      <c r="A1556" s="15"/>
      <c r="B1556" s="506"/>
      <c r="C1556" s="507"/>
      <c r="D1556" s="508" t="s">
        <v>141</v>
      </c>
      <c r="E1556" s="509"/>
      <c r="F1556" s="510"/>
      <c r="G1556" s="232">
        <f>IFERROR(IF(ISERROR(SEARCH("dfgg",$B1555)),IF(H1556="",G1555+ROUNDUP(VLOOKUP(D1556,Feuil2!$B$2:$C$252,2,FALSE)*6,0)/6/24,G1555+ROUNDUP(VLOOKUP(D1556,Feuil2!$B$2:$C$252,2,FALSE)*6,0)/6/24+$I$2),G1555+(11/12/24)),"")</f>
        <v>43663.770833333299</v>
      </c>
      <c r="H1556" s="500"/>
      <c r="I1556" s="237"/>
      <c r="J1556" s="326"/>
      <c r="L1556" s="505"/>
    </row>
    <row r="1557" spans="1:12" s="16" customFormat="1" x14ac:dyDescent="0.2">
      <c r="A1557" s="15"/>
      <c r="B1557" s="234" t="s">
        <v>290</v>
      </c>
      <c r="C1557" s="489">
        <v>3270688</v>
      </c>
      <c r="D1557" s="96">
        <v>22000137</v>
      </c>
      <c r="E1557" s="96">
        <v>600</v>
      </c>
      <c r="F1557" s="482"/>
      <c r="G1557" s="232">
        <f>IFERROR(IF(ISERROR(SEARCH("dfgg",$B1556)),IF(H1557="",G1556+ROUNDUP(VLOOKUP(D1557,Feuil2!$B$2:$C$252,2,FALSE)*6,0)/6/24,G1556+ROUNDUP(VLOOKUP(D1557,Feuil2!$B$2:$C$252,2,FALSE)*6,0)/6/24+$I$2),G1556+(11/12/24)),"")</f>
        <v>43663.874999999964</v>
      </c>
      <c r="H1557" s="500"/>
      <c r="I1557" s="237" t="s">
        <v>67</v>
      </c>
      <c r="J1557" s="326"/>
    </row>
    <row r="1558" spans="1:12" s="16" customFormat="1" x14ac:dyDescent="0.2">
      <c r="A1558" s="15"/>
      <c r="B1558" s="506"/>
      <c r="C1558" s="507"/>
      <c r="D1558" s="508" t="s">
        <v>141</v>
      </c>
      <c r="E1558" s="509"/>
      <c r="F1558" s="510"/>
      <c r="G1558" s="232">
        <f>IFERROR(IF(ISERROR(SEARCH("dfgg",$B1557)),IF(H1558="",G1557+ROUNDUP(VLOOKUP(D1558,Feuil2!$B$2:$C$252,2,FALSE)*6,0)/6/24,G1557+ROUNDUP(VLOOKUP(D1558,Feuil2!$B$2:$C$252,2,FALSE)*6,0)/6/24+$I$2),G1557+(11/12/24)),"")</f>
        <v>43663.888888888854</v>
      </c>
      <c r="H1558" s="500"/>
      <c r="I1558" s="237"/>
      <c r="J1558" s="326"/>
      <c r="L1558" s="505"/>
    </row>
    <row r="1559" spans="1:12" s="16" customFormat="1" x14ac:dyDescent="0.2">
      <c r="A1559" s="15"/>
      <c r="B1559" s="234" t="s">
        <v>40</v>
      </c>
      <c r="C1559" s="489">
        <v>3270690</v>
      </c>
      <c r="D1559" s="96">
        <v>22000142</v>
      </c>
      <c r="E1559" s="96">
        <v>1600</v>
      </c>
      <c r="F1559" s="482"/>
      <c r="G1559" s="232">
        <f>IFERROR(IF(ISERROR(SEARCH("dfgg",$B1558)),IF(H1559="",G1558+ROUNDUP(VLOOKUP(D1559,Feuil2!$B$2:$C$252,2,FALSE)*6,0)/6/24,G1558+ROUNDUP(VLOOKUP(D1559,Feuil2!$B$2:$C$252,2,FALSE)*6,0)/6/24+$I$2),G1558+(11/12/24)),"")</f>
        <v>43664.006944444409</v>
      </c>
      <c r="H1559" s="500" t="s">
        <v>175</v>
      </c>
      <c r="I1559" s="237"/>
      <c r="J1559" s="326"/>
    </row>
    <row r="1560" spans="1:12" s="16" customFormat="1" x14ac:dyDescent="0.2">
      <c r="A1560" s="15"/>
      <c r="B1560" s="506"/>
      <c r="C1560" s="507"/>
      <c r="D1560" s="508" t="s">
        <v>141</v>
      </c>
      <c r="E1560" s="509"/>
      <c r="F1560" s="510"/>
      <c r="G1560" s="232">
        <f>IFERROR(IF(ISERROR(SEARCH("dfgg",$B1559)),IF(H1560="",G1559+ROUNDUP(VLOOKUP(D1560,Feuil2!$B$2:$C$252,2,FALSE)*6,0)/6/24,G1559+ROUNDUP(VLOOKUP(D1560,Feuil2!$B$2:$C$252,2,FALSE)*6,0)/6/24+$I$2),G1559+(11/12/24)),"")</f>
        <v>43664.020833333299</v>
      </c>
      <c r="H1560" s="500"/>
      <c r="I1560" s="237"/>
      <c r="J1560" s="326"/>
      <c r="L1560" s="505"/>
    </row>
    <row r="1561" spans="1:12" s="16" customFormat="1" x14ac:dyDescent="0.2">
      <c r="A1561" s="15"/>
      <c r="B1561" s="234" t="s">
        <v>22</v>
      </c>
      <c r="C1561" s="489">
        <v>3031287</v>
      </c>
      <c r="D1561" s="96">
        <v>22000160</v>
      </c>
      <c r="E1561" s="96">
        <v>1600</v>
      </c>
      <c r="F1561" s="482"/>
      <c r="G1561" s="232">
        <f>IFERROR(IF(ISERROR(SEARCH("dfgg",$B1560)),IF(H1561="",G1560+ROUNDUP(VLOOKUP(D1561,Feuil2!$B$2:$C$252,2,FALSE)*6,0)/6/24,G1560+ROUNDUP(VLOOKUP(D1561,Feuil2!$B$2:$C$252,2,FALSE)*6,0)/6/24+$I$2),G1560+(11/12/24)),"")</f>
        <v>43664.124999999964</v>
      </c>
      <c r="H1561" s="500" t="s">
        <v>175</v>
      </c>
      <c r="I1561" s="237"/>
      <c r="J1561" s="326"/>
    </row>
    <row r="1562" spans="1:12" s="16" customFormat="1" x14ac:dyDescent="0.2">
      <c r="A1562" s="15"/>
      <c r="B1562" s="234" t="s">
        <v>22</v>
      </c>
      <c r="C1562" s="489">
        <v>3136991</v>
      </c>
      <c r="D1562" s="96">
        <v>22000160</v>
      </c>
      <c r="E1562" s="96">
        <v>1600</v>
      </c>
      <c r="F1562" s="482"/>
      <c r="G1562" s="232">
        <f>IFERROR(IF(ISERROR(SEARCH("dfgg",$B1561)),IF(H1562="",G1561+ROUNDUP(VLOOKUP(D1562,Feuil2!$B$2:$C$252,2,FALSE)*6,0)/6/24,G1561+ROUNDUP(VLOOKUP(D1562,Feuil2!$B$2:$C$252,2,FALSE)*6,0)/6/24+$I$2),G1561+(11/12/24)),"")</f>
        <v>43664.229166666628</v>
      </c>
      <c r="H1562" s="500" t="s">
        <v>175</v>
      </c>
      <c r="I1562" s="237"/>
      <c r="J1562" s="326"/>
    </row>
    <row r="1563" spans="1:12" s="16" customFormat="1" x14ac:dyDescent="0.2">
      <c r="A1563" s="15"/>
      <c r="B1563" s="506"/>
      <c r="C1563" s="507"/>
      <c r="D1563" s="508" t="s">
        <v>141</v>
      </c>
      <c r="E1563" s="509"/>
      <c r="F1563" s="510"/>
      <c r="G1563" s="232">
        <f>IFERROR(IF(ISERROR(SEARCH("dfgg",$B1562)),IF(H1563="",G1562+ROUNDUP(VLOOKUP(D1563,Feuil2!$B$2:$C$252,2,FALSE)*6,0)/6/24,G1562+ROUNDUP(VLOOKUP(D1563,Feuil2!$B$2:$C$252,2,FALSE)*6,0)/6/24+$I$2),G1562+(11/12/24)),"")</f>
        <v>43664.243055555518</v>
      </c>
      <c r="H1563" s="500"/>
      <c r="I1563" s="237"/>
      <c r="J1563" s="326"/>
      <c r="L1563" s="505"/>
    </row>
    <row r="1564" spans="1:12" s="16" customFormat="1" x14ac:dyDescent="0.2">
      <c r="A1564" s="15"/>
      <c r="B1564" s="234" t="s">
        <v>22</v>
      </c>
      <c r="C1564" s="489">
        <v>3136992</v>
      </c>
      <c r="D1564" s="96">
        <v>22000160</v>
      </c>
      <c r="E1564" s="96">
        <v>1600</v>
      </c>
      <c r="F1564" s="482"/>
      <c r="G1564" s="232">
        <f>IFERROR(IF(ISERROR(SEARCH("dfgg",$B1563)),IF(H1564="",G1563+ROUNDUP(VLOOKUP(D1564,Feuil2!$B$2:$C$252,2,FALSE)*6,0)/6/24,G1563+ROUNDUP(VLOOKUP(D1564,Feuil2!$B$2:$C$252,2,FALSE)*6,0)/6/24+$I$2),G1563+(11/12/24)),"")</f>
        <v>43664.347222222183</v>
      </c>
      <c r="H1564" s="500" t="s">
        <v>175</v>
      </c>
      <c r="I1564" s="237"/>
      <c r="J1564" s="326"/>
    </row>
    <row r="1565" spans="1:12" s="16" customFormat="1" x14ac:dyDescent="0.2">
      <c r="A1565" s="15"/>
      <c r="B1565" s="234" t="s">
        <v>22</v>
      </c>
      <c r="C1565" s="489">
        <v>3136993</v>
      </c>
      <c r="D1565" s="96">
        <v>22000160</v>
      </c>
      <c r="E1565" s="96">
        <v>1600</v>
      </c>
      <c r="F1565" s="482"/>
      <c r="G1565" s="232">
        <f>IFERROR(IF(ISERROR(SEARCH("dfgg",$B1564)),IF(H1565="",G1564+ROUNDUP(VLOOKUP(D1565,Feuil2!$B$2:$C$252,2,FALSE)*6,0)/6/24,G1564+ROUNDUP(VLOOKUP(D1565,Feuil2!$B$2:$C$252,2,FALSE)*6,0)/6/24+$I$2),G1564+(11/12/24)),"")</f>
        <v>43664.451388888847</v>
      </c>
      <c r="H1565" s="500" t="s">
        <v>175</v>
      </c>
      <c r="I1565" s="237"/>
      <c r="J1565" s="326"/>
    </row>
    <row r="1566" spans="1:12" s="16" customFormat="1" x14ac:dyDescent="0.2">
      <c r="A1566" s="15"/>
      <c r="B1566" s="531"/>
      <c r="C1566" s="532"/>
      <c r="D1566" s="533" t="s">
        <v>141</v>
      </c>
      <c r="E1566" s="534"/>
      <c r="F1566" s="535"/>
      <c r="G1566" s="232">
        <f>IFERROR(IF(ISERROR(SEARCH("dfgg",$B1565)),IF(H1566="",G1565+ROUNDUP(VLOOKUP(D1566,Feuil2!$B$2:$C$252,2,FALSE)*6,0)/6/24,G1565+ROUNDUP(VLOOKUP(D1566,Feuil2!$B$2:$C$252,2,FALSE)*6,0)/6/24+$I$2),G1565+(11/12/24)),"")</f>
        <v>43664.465277777737</v>
      </c>
      <c r="H1566" s="500"/>
      <c r="I1566" s="237"/>
      <c r="J1566" s="326"/>
      <c r="L1566" s="536"/>
    </row>
    <row r="1567" spans="1:12" s="16" customFormat="1" x14ac:dyDescent="0.2">
      <c r="A1567" s="15"/>
      <c r="B1567" s="234" t="s">
        <v>103</v>
      </c>
      <c r="C1567" s="489">
        <v>3332274</v>
      </c>
      <c r="D1567" s="96">
        <v>22000044</v>
      </c>
      <c r="E1567" s="96">
        <v>1200</v>
      </c>
      <c r="F1567" s="482"/>
      <c r="G1567" s="232">
        <f>IFERROR(IF(ISERROR(SEARCH("dfgg",$B1566)),IF(H1567="",G1566+ROUNDUP(VLOOKUP(D1567,Feuil2!$B$2:$C$252,2,FALSE)*6,0)/6/24,G1566+ROUNDUP(VLOOKUP(D1567,Feuil2!$B$2:$C$252,2,FALSE)*6,0)/6/24+$I$2),G1566+(11/12/24)),"")</f>
        <v>43664.631944444402</v>
      </c>
      <c r="H1567" s="500" t="s">
        <v>341</v>
      </c>
      <c r="I1567" s="237"/>
      <c r="J1567" s="326"/>
    </row>
    <row r="1568" spans="1:12" s="16" customFormat="1" x14ac:dyDescent="0.2">
      <c r="A1568" s="15"/>
      <c r="B1568" s="506"/>
      <c r="C1568" s="507"/>
      <c r="D1568" s="508" t="s">
        <v>141</v>
      </c>
      <c r="E1568" s="509"/>
      <c r="F1568" s="510"/>
      <c r="G1568" s="232">
        <f>IFERROR(IF(ISERROR(SEARCH("dfgg",$B1567)),IF(H1568="",G1567+ROUNDUP(VLOOKUP(D1568,Feuil2!$B$2:$C$252,2,FALSE)*6,0)/6/24,G1567+ROUNDUP(VLOOKUP(D1568,Feuil2!$B$2:$C$252,2,FALSE)*6,0)/6/24+$I$2),G1567+(11/12/24)),"")</f>
        <v>43664.645833333292</v>
      </c>
      <c r="H1568" s="500"/>
      <c r="I1568" s="237"/>
      <c r="J1568" s="326"/>
      <c r="L1568" s="505"/>
    </row>
    <row r="1569" spans="1:12" s="16" customFormat="1" x14ac:dyDescent="0.2">
      <c r="A1569" s="15"/>
      <c r="B1569" s="234" t="s">
        <v>187</v>
      </c>
      <c r="C1569" s="489">
        <v>3302289</v>
      </c>
      <c r="D1569" s="96">
        <v>22000372</v>
      </c>
      <c r="E1569" s="96">
        <v>1600</v>
      </c>
      <c r="F1569" s="482"/>
      <c r="G1569" s="232">
        <f>IFERROR(IF(ISERROR(SEARCH("dfgg",$B1568)),IF(H1569="",G1568+ROUNDUP(VLOOKUP(D1569,Feuil2!$B$2:$C$252,2,FALSE)*6,0)/6/24,G1568+ROUNDUP(VLOOKUP(D1569,Feuil2!$B$2:$C$252,2,FALSE)*6,0)/6/24+$I$2),G1568+(11/12/24)),"")</f>
        <v>43664.749999999956</v>
      </c>
      <c r="H1569" s="500" t="s">
        <v>342</v>
      </c>
      <c r="I1569" s="237"/>
      <c r="J1569" s="326"/>
    </row>
    <row r="1570" spans="1:12" s="16" customFormat="1" x14ac:dyDescent="0.2">
      <c r="A1570" s="15"/>
      <c r="B1570" s="234" t="s">
        <v>187</v>
      </c>
      <c r="C1570" s="489">
        <v>3313705</v>
      </c>
      <c r="D1570" s="96">
        <v>22000372</v>
      </c>
      <c r="E1570" s="96">
        <v>1600</v>
      </c>
      <c r="F1570" s="482"/>
      <c r="G1570" s="232">
        <f>IFERROR(IF(ISERROR(SEARCH("dfgg",$B1569)),IF(H1570="",G1569+ROUNDUP(VLOOKUP(D1570,Feuil2!$B$2:$C$252,2,FALSE)*6,0)/6/24,G1569+ROUNDUP(VLOOKUP(D1570,Feuil2!$B$2:$C$252,2,FALSE)*6,0)/6/24+$I$2),G1569+(11/12/24)),"")</f>
        <v>43664.854166666621</v>
      </c>
      <c r="H1570" s="500" t="s">
        <v>342</v>
      </c>
      <c r="I1570" s="237"/>
      <c r="J1570" s="326"/>
    </row>
    <row r="1571" spans="1:12" s="16" customFormat="1" x14ac:dyDescent="0.2">
      <c r="A1571" s="15"/>
      <c r="B1571" s="506"/>
      <c r="C1571" s="507"/>
      <c r="D1571" s="508" t="s">
        <v>141</v>
      </c>
      <c r="E1571" s="509"/>
      <c r="F1571" s="510"/>
      <c r="G1571" s="232">
        <f>IFERROR(IF(ISERROR(SEARCH("dfgg",$B1570)),IF(H1571="",G1570+ROUNDUP(VLOOKUP(D1571,Feuil2!$B$2:$C$252,2,FALSE)*6,0)/6/24,G1570+ROUNDUP(VLOOKUP(D1571,Feuil2!$B$2:$C$252,2,FALSE)*6,0)/6/24+$I$2),G1570+(11/12/24)),"")</f>
        <v>43664.868055555511</v>
      </c>
      <c r="H1571" s="500"/>
      <c r="I1571" s="237"/>
      <c r="J1571" s="326"/>
      <c r="L1571" s="505"/>
    </row>
    <row r="1572" spans="1:12" s="16" customFormat="1" x14ac:dyDescent="0.2">
      <c r="A1572" s="15"/>
      <c r="B1572" s="234" t="s">
        <v>261</v>
      </c>
      <c r="C1572" s="489">
        <v>3301906</v>
      </c>
      <c r="D1572" s="96">
        <v>22000394</v>
      </c>
      <c r="E1572" s="96">
        <v>1200</v>
      </c>
      <c r="F1572" s="482"/>
      <c r="G1572" s="232">
        <f>IFERROR(IF(ISERROR(SEARCH("dfgg",$B1571)),IF(H1572="",G1571+ROUNDUP(VLOOKUP(D1572,Feuil2!$B$2:$C$252,2,FALSE)*6,0)/6/24,G1571+ROUNDUP(VLOOKUP(D1572,Feuil2!$B$2:$C$252,2,FALSE)*6,0)/6/24+$I$2),G1571+(11/12/24)),"")</f>
        <v>43664.972222222175</v>
      </c>
      <c r="H1572" s="500" t="s">
        <v>210</v>
      </c>
      <c r="I1572" s="237"/>
      <c r="J1572" s="326"/>
    </row>
    <row r="1573" spans="1:12" s="16" customFormat="1" x14ac:dyDescent="0.2">
      <c r="A1573" s="15"/>
      <c r="B1573" s="234" t="s">
        <v>19</v>
      </c>
      <c r="C1573" s="489">
        <v>3301907</v>
      </c>
      <c r="D1573" s="96">
        <v>22000076</v>
      </c>
      <c r="E1573" s="96">
        <v>400</v>
      </c>
      <c r="F1573" s="482"/>
      <c r="G1573" s="232"/>
      <c r="H1573" s="500" t="s">
        <v>339</v>
      </c>
      <c r="I1573" s="237"/>
      <c r="J1573" s="326"/>
    </row>
    <row r="1574" spans="1:12" s="16" customFormat="1" x14ac:dyDescent="0.2">
      <c r="A1574" s="15"/>
      <c r="B1574" s="238"/>
      <c r="C1574" s="239"/>
      <c r="D1574" s="502" t="s">
        <v>7</v>
      </c>
      <c r="E1574" s="503"/>
      <c r="F1574" s="504"/>
      <c r="G1574" s="232">
        <f>IFERROR(IF(ISERROR(SEARCH("dfgg",$B1551)),IF(H1574="",G1572+ROUNDUP(VLOOKUP(D1574,Feuil2!$B$2:$C$252,2,FALSE)*6,0)/6/24,G1572+ROUNDUP(VLOOKUP(D1574,Feuil2!$B$2:$C$252,2,FALSE)*6,0)/6/24+$I$2),G1572+(11/12/24)),"")</f>
        <v>43665.02777777773</v>
      </c>
      <c r="H1574" s="71"/>
      <c r="I1574" s="237"/>
      <c r="J1574" s="326" t="s">
        <v>79</v>
      </c>
      <c r="K1574" s="16" t="s">
        <v>79</v>
      </c>
      <c r="L1574" s="505"/>
    </row>
    <row r="1575" spans="1:12" s="16" customFormat="1" x14ac:dyDescent="0.2">
      <c r="A1575" s="15"/>
      <c r="B1575" s="234" t="s">
        <v>87</v>
      </c>
      <c r="C1575" s="489">
        <v>3244594</v>
      </c>
      <c r="D1575" s="96">
        <v>22000262</v>
      </c>
      <c r="E1575" s="96">
        <v>1600</v>
      </c>
      <c r="F1575" s="482"/>
      <c r="G1575" s="232">
        <f>IFERROR(IF(ISERROR(SEARCH("dfgg",$B1574)),IF(H1575="",G1574+ROUNDUP(VLOOKUP(D1575,Feuil2!$B$2:$C$252,2,FALSE)*6,0)/6/24,G1574+ROUNDUP(VLOOKUP(D1575,Feuil2!$B$2:$C$252,2,FALSE)*6,0)/6/24+$I$2),G1574+(11/12/24)),"")</f>
        <v>43665.131944444394</v>
      </c>
      <c r="H1575" s="500" t="s">
        <v>175</v>
      </c>
      <c r="I1575" s="237"/>
      <c r="J1575" s="326"/>
    </row>
    <row r="1576" spans="1:12" s="16" customFormat="1" x14ac:dyDescent="0.2">
      <c r="A1576" s="15"/>
      <c r="B1576" s="506"/>
      <c r="C1576" s="507"/>
      <c r="D1576" s="508" t="s">
        <v>141</v>
      </c>
      <c r="E1576" s="509"/>
      <c r="F1576" s="510"/>
      <c r="G1576" s="232">
        <f>IFERROR(IF(ISERROR(SEARCH("dfgg",$B1575)),IF(H1576="",G1575+ROUNDUP(VLOOKUP(D1576,Feuil2!$B$2:$C$252,2,FALSE)*6,0)/6/24,G1575+ROUNDUP(VLOOKUP(D1576,Feuil2!$B$2:$C$252,2,FALSE)*6,0)/6/24+$I$2),G1575+(11/12/24)),"")</f>
        <v>43665.145833333285</v>
      </c>
      <c r="H1576" s="500"/>
      <c r="I1576" s="237"/>
      <c r="J1576" s="326"/>
      <c r="L1576" s="505"/>
    </row>
    <row r="1577" spans="1:12" s="16" customFormat="1" x14ac:dyDescent="0.2">
      <c r="A1577" s="127"/>
      <c r="B1577" s="331"/>
      <c r="C1577" s="442" t="s">
        <v>61</v>
      </c>
      <c r="D1577" s="333"/>
      <c r="E1577" s="333"/>
      <c r="F1577" s="511"/>
      <c r="G1577" s="80">
        <v>43665.541666666664</v>
      </c>
      <c r="H1577" s="19"/>
      <c r="I1577" s="237"/>
      <c r="J1577" s="326"/>
      <c r="K1577" s="505" t="str">
        <f>IF(ISNA(VLOOKUP(C1577,[1]Sheet1!$B:$AS,43,FALSE)),"",VLOOKUP(C1577,[1]Sheet1!$B:$AS,43,FALSE))</f>
        <v/>
      </c>
      <c r="L1577" s="16" t="str">
        <f>IF(ISNA(VLOOKUP(C1577,[1]Sheet1!$B:$AS,44,FALSE)),"",VLOOKUP(C1577,[1]Sheet1!$B:$AS,44,FALSE))</f>
        <v/>
      </c>
    </row>
    <row r="1579" spans="1:12" ht="31.5" x14ac:dyDescent="0.2">
      <c r="A1579" s="290"/>
      <c r="B1579" s="537" t="s">
        <v>251</v>
      </c>
      <c r="C1579" s="828">
        <v>30</v>
      </c>
      <c r="D1579" s="538"/>
      <c r="E1579" s="538"/>
      <c r="F1579" s="539"/>
      <c r="G1579" s="540"/>
      <c r="H1579" s="541"/>
      <c r="I1579" s="434"/>
      <c r="J1579" s="406" t="s">
        <v>34</v>
      </c>
      <c r="K1579" s="202" t="s">
        <v>48</v>
      </c>
      <c r="L1579" s="202" t="s">
        <v>248</v>
      </c>
    </row>
    <row r="1580" spans="1:12" x14ac:dyDescent="0.2">
      <c r="A1580" s="79"/>
      <c r="B1580" s="293"/>
      <c r="C1580" s="294"/>
      <c r="D1580" s="295" t="s">
        <v>345</v>
      </c>
      <c r="E1580" s="296"/>
      <c r="F1580" s="297"/>
      <c r="G1580" s="80">
        <v>43667.875</v>
      </c>
      <c r="H1580" s="81"/>
      <c r="I1580" s="230">
        <f>IFERROR(E1580*VLOOKUP(D1580,#REF!,5,FALSE),0)</f>
        <v>0</v>
      </c>
    </row>
    <row r="1581" spans="1:12" x14ac:dyDescent="0.2">
      <c r="A1581" s="79"/>
      <c r="B1581" s="293"/>
      <c r="C1581" s="294"/>
      <c r="D1581" s="295">
        <v>0</v>
      </c>
      <c r="E1581" s="296"/>
      <c r="F1581" s="297"/>
      <c r="G1581" s="80">
        <v>43668.0625</v>
      </c>
      <c r="H1581" s="81"/>
      <c r="I1581" s="230">
        <f>IFERROR(E1581*VLOOKUP(D1581,#REF!,5,FALSE),0)</f>
        <v>0</v>
      </c>
    </row>
    <row r="1582" spans="1:12" s="553" customFormat="1" ht="31.5" x14ac:dyDescent="0.2">
      <c r="A1582" s="550"/>
      <c r="B1582" s="234" t="s">
        <v>55</v>
      </c>
      <c r="C1582" s="489">
        <v>3210088</v>
      </c>
      <c r="D1582" s="96">
        <v>22000473</v>
      </c>
      <c r="E1582" s="96">
        <v>1500</v>
      </c>
      <c r="F1582" s="482"/>
      <c r="G1582" s="232">
        <f>IFERROR(IF(ISERROR(SEARCH("dfgg",$B1581)),IF(H1582="",G1581+ROUNDUP(VLOOKUP(D1582,Feuil2!$B$2:$C$252,2,FALSE)*6,0)/6/24,G1581+ROUNDUP(VLOOKUP(D1582,Feuil2!$B$2:$C$252,2,FALSE)*6,0)/6/24+$I$2),G1581+(11/12/24)),"")</f>
        <v>43668.166666666664</v>
      </c>
      <c r="H1582" s="500" t="s">
        <v>343</v>
      </c>
      <c r="I1582" s="551"/>
      <c r="J1582" s="552"/>
    </row>
    <row r="1583" spans="1:12" s="16" customFormat="1" x14ac:dyDescent="0.2">
      <c r="A1583" s="15"/>
      <c r="B1583" s="531"/>
      <c r="C1583" s="532"/>
      <c r="D1583" s="533" t="s">
        <v>141</v>
      </c>
      <c r="E1583" s="534"/>
      <c r="F1583" s="535"/>
      <c r="G1583" s="232">
        <f>IFERROR(IF(ISERROR(SEARCH("dfgg",$B1582)),IF(H1583="",G1582+ROUNDUP(VLOOKUP(D1583,Feuil2!$B$2:$C$252,2,FALSE)*6,0)/6/24,G1582+ROUNDUP(VLOOKUP(D1583,Feuil2!$B$2:$C$252,2,FALSE)*6,0)/6/24+$I$2),G1582+(11/12/24)),"")</f>
        <v>43668.180555555555</v>
      </c>
      <c r="H1583" s="500"/>
      <c r="I1583" s="237"/>
      <c r="J1583" s="326"/>
      <c r="L1583" s="536"/>
    </row>
    <row r="1584" spans="1:12" x14ac:dyDescent="0.2">
      <c r="A1584" s="15"/>
      <c r="B1584" s="526" t="s">
        <v>344</v>
      </c>
      <c r="C1584" s="224">
        <v>3244586</v>
      </c>
      <c r="D1584" s="528">
        <v>22000049</v>
      </c>
      <c r="E1584" s="528">
        <v>1600</v>
      </c>
      <c r="F1584" s="545"/>
      <c r="G1584" s="232">
        <f>IFERROR(IF(ISERROR(SEARCH("dfgg",$B1583)),IF(H1584="",G1583+ROUNDUP(VLOOKUP(D1584,Feuil2!$B$2:$C$252,2,FALSE)*6,0)/6/24,G1583+ROUNDUP(VLOOKUP(D1584,Feuil2!$B$2:$C$252,2,FALSE)*6,0)/6/24+$I$2),G1583+(11/12/24)),"")</f>
        <v>43668.298611111109</v>
      </c>
      <c r="H1584" s="530"/>
      <c r="I1584" s="237"/>
    </row>
    <row r="1585" spans="1:12" s="16" customFormat="1" x14ac:dyDescent="0.2">
      <c r="A1585" s="15"/>
      <c r="B1585" s="531"/>
      <c r="C1585" s="532"/>
      <c r="D1585" s="533" t="s">
        <v>141</v>
      </c>
      <c r="E1585" s="534"/>
      <c r="F1585" s="547"/>
      <c r="G1585" s="232">
        <f>IFERROR(IF(ISERROR(SEARCH("dfgg",$B1584)),IF(H1585="",G1584+ROUNDUP(VLOOKUP(D1585,Feuil2!$B$2:$C$252,2,FALSE)*6,0)/6/24,G1584+ROUNDUP(VLOOKUP(D1585,Feuil2!$B$2:$C$252,2,FALSE)*6,0)/6/24+$I$2),G1584+(11/12/24)),"")</f>
        <v>43668.3125</v>
      </c>
      <c r="H1585" s="530"/>
      <c r="I1585" s="237"/>
      <c r="J1585" s="326"/>
      <c r="L1585" s="536"/>
    </row>
    <row r="1586" spans="1:12" s="16" customFormat="1" x14ac:dyDescent="0.2">
      <c r="A1586" s="15"/>
      <c r="B1586" s="526" t="s">
        <v>120</v>
      </c>
      <c r="C1586" s="527">
        <v>3031033</v>
      </c>
      <c r="D1586" s="525">
        <v>22000105</v>
      </c>
      <c r="E1586" s="528">
        <v>1300</v>
      </c>
      <c r="F1586" s="545"/>
      <c r="G1586" s="232">
        <f>IFERROR(IF(ISERROR(SEARCH("dfgg",$B1585)),IF(H1586="",G1585+ROUNDUP(VLOOKUP(D1586,Feuil2!$B$2:$C$252,2,FALSE)*6,0)/6/24,G1585+ROUNDUP(VLOOKUP(D1586,Feuil2!$B$2:$C$252,2,FALSE)*6,0)/6/24+$I$2),G1585+(11/12/24)),"")</f>
        <v>43668.416666666664</v>
      </c>
      <c r="H1586" s="530"/>
      <c r="I1586" s="237"/>
      <c r="J1586" s="326"/>
    </row>
    <row r="1587" spans="1:12" ht="28.5" x14ac:dyDescent="0.2">
      <c r="A1587" s="15"/>
      <c r="B1587" s="238"/>
      <c r="C1587" s="239"/>
      <c r="D1587" s="542" t="s">
        <v>70</v>
      </c>
      <c r="E1587" s="543"/>
      <c r="F1587" s="544"/>
      <c r="G1587" s="232">
        <f>IFERROR(IF(ISERROR(SEARCH("dfgg",$B1586)),IF(H1587="",G1586+ROUNDUP(VLOOKUP(D1587,Feuil2!$B$2:$C$252,2,FALSE)*6,0)/6/24,G1586+ROUNDUP(VLOOKUP(D1587,Feuil2!$B$2:$C$252,2,FALSE)*6,0)/6/24+$I$2),G1586+(11/12/24)),"")</f>
        <v>43668.625</v>
      </c>
      <c r="H1587" s="530"/>
      <c r="I1587" s="237"/>
      <c r="J1587" s="326" t="s">
        <v>79</v>
      </c>
      <c r="K1587" s="2" t="s">
        <v>79</v>
      </c>
      <c r="L1587" s="536"/>
    </row>
    <row r="1588" spans="1:12" x14ac:dyDescent="0.2">
      <c r="A1588" s="15"/>
      <c r="B1588" s="526" t="s">
        <v>60</v>
      </c>
      <c r="C1588" s="224">
        <v>2998954</v>
      </c>
      <c r="D1588" s="528">
        <v>22000475</v>
      </c>
      <c r="E1588" s="528">
        <v>1000</v>
      </c>
      <c r="F1588" s="545"/>
      <c r="G1588" s="232">
        <f>IFERROR(IF(ISERROR(SEARCH("dfgg",$B1587)),IF(H1588="",G1587+ROUNDUP(VLOOKUP(D1588,Feuil2!$B$2:$C$252,2,FALSE)*6,0)/6/24,G1587+ROUNDUP(VLOOKUP(D1588,Feuil2!$B$2:$C$252,2,FALSE)*6,0)/6/24+$I$2),G1587+(11/12/24)),"")</f>
        <v>43668.708333333336</v>
      </c>
      <c r="H1588" s="530" t="s">
        <v>71</v>
      </c>
      <c r="I1588" s="237"/>
    </row>
    <row r="1589" spans="1:12" x14ac:dyDescent="0.2">
      <c r="A1589" s="15"/>
      <c r="B1589" s="526" t="s">
        <v>346</v>
      </c>
      <c r="C1589" s="224">
        <v>3031326</v>
      </c>
      <c r="D1589" s="528">
        <v>22000475</v>
      </c>
      <c r="E1589" s="528">
        <v>1000</v>
      </c>
      <c r="F1589" s="545"/>
      <c r="G1589" s="232">
        <f>IFERROR(IF(ISERROR(SEARCH("dfgg",$B1588)),IF(H1589="",G1588+ROUNDUP(VLOOKUP(D1589,Feuil2!$B$2:$C$252,2,FALSE)*6,0)/6/24,G1588+ROUNDUP(VLOOKUP(D1589,Feuil2!$B$2:$C$252,2,FALSE)*6,0)/6/24+$I$2),G1588+(11/12/24)),"")</f>
        <v>43668.791666666672</v>
      </c>
      <c r="H1589" s="548" t="s">
        <v>71</v>
      </c>
      <c r="I1589" s="237"/>
    </row>
    <row r="1590" spans="1:12" x14ac:dyDescent="0.2">
      <c r="A1590" s="15"/>
      <c r="B1590" s="526" t="s">
        <v>60</v>
      </c>
      <c r="C1590" s="224">
        <v>3031347</v>
      </c>
      <c r="D1590" s="528">
        <v>22000475</v>
      </c>
      <c r="E1590" s="528">
        <v>1000</v>
      </c>
      <c r="F1590" s="545"/>
      <c r="G1590" s="232">
        <f>IFERROR(IF(ISERROR(SEARCH("dfgg",$B1589)),IF(H1590="",G1589+ROUNDUP(VLOOKUP(D1590,Feuil2!$B$2:$C$252,2,FALSE)*6,0)/6/24,G1589+ROUNDUP(VLOOKUP(D1590,Feuil2!$B$2:$C$252,2,FALSE)*6,0)/6/24+$I$2),G1589+(11/12/24)),"")</f>
        <v>43668.875000000007</v>
      </c>
      <c r="H1590" s="530" t="s">
        <v>71</v>
      </c>
      <c r="I1590" s="237"/>
    </row>
    <row r="1591" spans="1:12" x14ac:dyDescent="0.2">
      <c r="A1591" s="15"/>
      <c r="B1591" s="526" t="s">
        <v>60</v>
      </c>
      <c r="C1591" s="224">
        <v>3031348</v>
      </c>
      <c r="D1591" s="528">
        <v>22000475</v>
      </c>
      <c r="E1591" s="528">
        <v>1000</v>
      </c>
      <c r="F1591" s="545"/>
      <c r="G1591" s="232">
        <f>IFERROR(IF(ISERROR(SEARCH("dfgg",$B1590)),IF(H1591="",G1590+ROUNDUP(VLOOKUP(D1591,Feuil2!$B$2:$C$252,2,FALSE)*6,0)/6/24,G1590+ROUNDUP(VLOOKUP(D1591,Feuil2!$B$2:$C$252,2,FALSE)*6,0)/6/24+$I$2),G1590+(11/12/24)),"")</f>
        <v>43668.958333333343</v>
      </c>
      <c r="H1591" s="530" t="s">
        <v>71</v>
      </c>
      <c r="I1591" s="237"/>
    </row>
    <row r="1592" spans="1:12" x14ac:dyDescent="0.2">
      <c r="A1592" s="15"/>
      <c r="B1592" s="526" t="s">
        <v>60</v>
      </c>
      <c r="C1592" s="224">
        <v>3031349</v>
      </c>
      <c r="D1592" s="528">
        <v>22000475</v>
      </c>
      <c r="E1592" s="528">
        <v>1000</v>
      </c>
      <c r="F1592" s="545"/>
      <c r="G1592" s="232">
        <f>IFERROR(IF(ISERROR(SEARCH("dfgg",$B1591)),IF(H1592="",G1591+ROUNDUP(VLOOKUP(D1592,Feuil2!$B$2:$C$252,2,FALSE)*6,0)/6/24,G1591+ROUNDUP(VLOOKUP(D1592,Feuil2!$B$2:$C$252,2,FALSE)*6,0)/6/24+$I$2),G1591+(11/12/24)),"")</f>
        <v>43669.041666666679</v>
      </c>
      <c r="H1592" s="530" t="s">
        <v>71</v>
      </c>
      <c r="I1592" s="237"/>
    </row>
    <row r="1593" spans="1:12" x14ac:dyDescent="0.2">
      <c r="A1593" s="15"/>
      <c r="B1593" s="526" t="s">
        <v>60</v>
      </c>
      <c r="C1593" s="224">
        <v>3031350</v>
      </c>
      <c r="D1593" s="528">
        <v>22000475</v>
      </c>
      <c r="E1593" s="528">
        <v>1000</v>
      </c>
      <c r="F1593" s="545"/>
      <c r="G1593" s="232">
        <f>IFERROR(IF(ISERROR(SEARCH("dfgg",$B1592)),IF(H1593="",G1592+ROUNDUP(VLOOKUP(D1593,Feuil2!$B$2:$C$252,2,FALSE)*6,0)/6/24,G1592+ROUNDUP(VLOOKUP(D1593,Feuil2!$B$2:$C$252,2,FALSE)*6,0)/6/24+$I$2),G1592+(11/12/24)),"")</f>
        <v>43669.125000000015</v>
      </c>
      <c r="H1593" s="530" t="s">
        <v>71</v>
      </c>
      <c r="I1593" s="237"/>
    </row>
    <row r="1594" spans="1:12" x14ac:dyDescent="0.2">
      <c r="A1594" s="15"/>
      <c r="B1594" s="526" t="s">
        <v>60</v>
      </c>
      <c r="C1594" s="224">
        <v>3069444</v>
      </c>
      <c r="D1594" s="528">
        <v>22000475</v>
      </c>
      <c r="E1594" s="528">
        <v>1000</v>
      </c>
      <c r="F1594" s="545"/>
      <c r="G1594" s="232">
        <f>IFERROR(IF(ISERROR(SEARCH("dfgg",$B1593)),IF(H1594="",G1593+ROUNDUP(VLOOKUP(D1594,Feuil2!$B$2:$C$252,2,FALSE)*6,0)/6/24,G1593+ROUNDUP(VLOOKUP(D1594,Feuil2!$B$2:$C$252,2,FALSE)*6,0)/6/24+$I$2),G1593+(11/12/24)),"")</f>
        <v>43669.20833333335</v>
      </c>
      <c r="H1594" s="530" t="s">
        <v>71</v>
      </c>
      <c r="I1594" s="237"/>
    </row>
    <row r="1595" spans="1:12" x14ac:dyDescent="0.2">
      <c r="A1595" s="15"/>
      <c r="B1595" s="526" t="s">
        <v>60</v>
      </c>
      <c r="C1595" s="224">
        <v>3092328</v>
      </c>
      <c r="D1595" s="528">
        <v>22000475</v>
      </c>
      <c r="E1595" s="528">
        <v>1000</v>
      </c>
      <c r="F1595" s="545"/>
      <c r="G1595" s="232">
        <f>IFERROR(IF(ISERROR(SEARCH("dfgg",$B1594)),IF(H1595="",G1594+ROUNDUP(VLOOKUP(D1595,Feuil2!$B$2:$C$252,2,FALSE)*6,0)/6/24,G1594+ROUNDUP(VLOOKUP(D1595,Feuil2!$B$2:$C$252,2,FALSE)*6,0)/6/24+$I$2),G1594+(11/12/24)),"")</f>
        <v>43669.291666666686</v>
      </c>
      <c r="H1595" s="530" t="s">
        <v>71</v>
      </c>
      <c r="I1595" s="237"/>
    </row>
    <row r="1596" spans="1:12" x14ac:dyDescent="0.2">
      <c r="A1596" s="15"/>
      <c r="B1596" s="526" t="s">
        <v>60</v>
      </c>
      <c r="C1596" s="224">
        <v>3139238</v>
      </c>
      <c r="D1596" s="528">
        <v>22000475</v>
      </c>
      <c r="E1596" s="528">
        <v>1000</v>
      </c>
      <c r="F1596" s="545"/>
      <c r="G1596" s="232">
        <f>IFERROR(IF(ISERROR(SEARCH("dfgg",$B1595)),IF(H1596="",G1595+ROUNDUP(VLOOKUP(D1596,Feuil2!$B$2:$C$252,2,FALSE)*6,0)/6/24,G1595+ROUNDUP(VLOOKUP(D1596,Feuil2!$B$2:$C$252,2,FALSE)*6,0)/6/24+$I$2),G1595+(11/12/24)),"")</f>
        <v>43669.375000000022</v>
      </c>
      <c r="H1596" s="530" t="s">
        <v>71</v>
      </c>
      <c r="I1596" s="237"/>
    </row>
    <row r="1597" spans="1:12" ht="28.5" x14ac:dyDescent="0.2">
      <c r="A1597" s="15"/>
      <c r="B1597" s="238"/>
      <c r="C1597" s="239"/>
      <c r="D1597" s="542" t="s">
        <v>70</v>
      </c>
      <c r="E1597" s="543"/>
      <c r="F1597" s="544"/>
      <c r="G1597" s="232">
        <f>IFERROR(IF(ISERROR(SEARCH("dfgg",$B1596)),IF(H1597="",G1596+ROUNDUP(VLOOKUP(D1597,Feuil2!$B$2:$C$252,2,FALSE)*6,0)/6/24,G1596+ROUNDUP(VLOOKUP(D1597,Feuil2!$B$2:$C$252,2,FALSE)*6,0)/6/24+$I$2),G1596+(11/12/24)),"")</f>
        <v>43669.583333333358</v>
      </c>
      <c r="H1597" s="530"/>
      <c r="I1597" s="237"/>
      <c r="J1597" s="326" t="s">
        <v>79</v>
      </c>
      <c r="K1597" s="2" t="s">
        <v>79</v>
      </c>
      <c r="L1597" s="536"/>
    </row>
    <row r="1598" spans="1:12" x14ac:dyDescent="0.2">
      <c r="A1598" s="15"/>
      <c r="B1598" s="526" t="s">
        <v>60</v>
      </c>
      <c r="C1598" s="224">
        <v>3139246</v>
      </c>
      <c r="D1598" s="528">
        <v>22000475</v>
      </c>
      <c r="E1598" s="528">
        <v>1000</v>
      </c>
      <c r="F1598" s="545"/>
      <c r="G1598" s="232">
        <f>IFERROR(IF(ISERROR(SEARCH("dfgg",$B1597)),IF(H1598="",G1597+ROUNDUP(VLOOKUP(D1598,Feuil2!$B$2:$C$252,2,FALSE)*6,0)/6/24,G1597+ROUNDUP(VLOOKUP(D1598,Feuil2!$B$2:$C$252,2,FALSE)*6,0)/6/24+$I$2),G1597+(11/12/24)),"")</f>
        <v>43669.666666666693</v>
      </c>
      <c r="H1598" s="530" t="s">
        <v>71</v>
      </c>
      <c r="I1598" s="237"/>
    </row>
    <row r="1599" spans="1:12" x14ac:dyDescent="0.2">
      <c r="A1599" s="15"/>
      <c r="B1599" s="526" t="s">
        <v>60</v>
      </c>
      <c r="C1599" s="224">
        <v>3139249</v>
      </c>
      <c r="D1599" s="528">
        <v>22000475</v>
      </c>
      <c r="E1599" s="528">
        <v>1000</v>
      </c>
      <c r="F1599" s="545"/>
      <c r="G1599" s="232">
        <f>IFERROR(IF(ISERROR(SEARCH("dfgg",$B1598)),IF(H1599="",G1598+ROUNDUP(VLOOKUP(D1599,Feuil2!$B$2:$C$252,2,FALSE)*6,0)/6/24,G1598+ROUNDUP(VLOOKUP(D1599,Feuil2!$B$2:$C$252,2,FALSE)*6,0)/6/24+$I$2),G1598+(11/12/24)),"")</f>
        <v>43669.750000000029</v>
      </c>
      <c r="H1599" s="530" t="s">
        <v>71</v>
      </c>
      <c r="I1599" s="237"/>
    </row>
    <row r="1600" spans="1:12" x14ac:dyDescent="0.2">
      <c r="A1600" s="15"/>
      <c r="B1600" s="526" t="s">
        <v>60</v>
      </c>
      <c r="C1600" s="224">
        <v>3139251</v>
      </c>
      <c r="D1600" s="528">
        <v>22000475</v>
      </c>
      <c r="E1600" s="528">
        <v>1000</v>
      </c>
      <c r="F1600" s="545"/>
      <c r="G1600" s="232">
        <f>IFERROR(IF(ISERROR(SEARCH("dfgg",$B1599)),IF(H1600="",G1599+ROUNDUP(VLOOKUP(D1600,Feuil2!$B$2:$C$252,2,FALSE)*6,0)/6/24,G1599+ROUNDUP(VLOOKUP(D1600,Feuil2!$B$2:$C$252,2,FALSE)*6,0)/6/24+$I$2),G1599+(11/12/24)),"")</f>
        <v>43669.833333333365</v>
      </c>
      <c r="H1600" s="530" t="s">
        <v>71</v>
      </c>
      <c r="I1600" s="237"/>
    </row>
    <row r="1601" spans="1:12" x14ac:dyDescent="0.2">
      <c r="A1601" s="15"/>
      <c r="B1601" s="526" t="s">
        <v>60</v>
      </c>
      <c r="C1601" s="224">
        <v>3139326</v>
      </c>
      <c r="D1601" s="528">
        <v>22000475</v>
      </c>
      <c r="E1601" s="528">
        <v>1100</v>
      </c>
      <c r="F1601" s="545"/>
      <c r="G1601" s="232">
        <f>IFERROR(IF(ISERROR(SEARCH("dfgg",$B1600)),IF(H1601="",G1600+ROUNDUP(VLOOKUP(D1601,Feuil2!$B$2:$C$252,2,FALSE)*6,0)/6/24,G1600+ROUNDUP(VLOOKUP(D1601,Feuil2!$B$2:$C$252,2,FALSE)*6,0)/6/24+$I$2),G1600+(11/12/24)),"")</f>
        <v>43669.916666666701</v>
      </c>
      <c r="H1601" s="530" t="s">
        <v>71</v>
      </c>
      <c r="I1601" s="237"/>
    </row>
    <row r="1602" spans="1:12" x14ac:dyDescent="0.2">
      <c r="A1602" s="15"/>
      <c r="B1602" s="526" t="s">
        <v>60</v>
      </c>
      <c r="C1602" s="224">
        <v>3219968</v>
      </c>
      <c r="D1602" s="528">
        <v>22000475</v>
      </c>
      <c r="E1602" s="528">
        <v>1100</v>
      </c>
      <c r="F1602" s="545"/>
      <c r="G1602" s="232">
        <f>IFERROR(IF(ISERROR(SEARCH("dfgg",$B1601)),IF(H1602="",G1601+ROUNDUP(VLOOKUP(D1602,Feuil2!$B$2:$C$252,2,FALSE)*6,0)/6/24,G1601+ROUNDUP(VLOOKUP(D1602,Feuil2!$B$2:$C$252,2,FALSE)*6,0)/6/24+$I$2),G1601+(11/12/24)),"")</f>
        <v>43670.000000000036</v>
      </c>
      <c r="H1602" s="530" t="s">
        <v>71</v>
      </c>
      <c r="I1602" s="237"/>
    </row>
    <row r="1603" spans="1:12" x14ac:dyDescent="0.2">
      <c r="A1603" s="15"/>
      <c r="B1603" s="526" t="s">
        <v>60</v>
      </c>
      <c r="C1603" s="224">
        <v>3313741</v>
      </c>
      <c r="D1603" s="528">
        <v>22000475</v>
      </c>
      <c r="E1603" s="528">
        <v>1100</v>
      </c>
      <c r="F1603" s="545"/>
      <c r="G1603" s="232">
        <f>IFERROR(IF(ISERROR(SEARCH("dfgg",$B1602)),IF(H1603="",G1602+ROUNDUP(VLOOKUP(D1603,Feuil2!$B$2:$C$252,2,FALSE)*6,0)/6/24,G1602+ROUNDUP(VLOOKUP(D1603,Feuil2!$B$2:$C$252,2,FALSE)*6,0)/6/24+$I$2),G1602+(11/12/24)),"")</f>
        <v>43670.083333333372</v>
      </c>
      <c r="H1603" s="530" t="s">
        <v>71</v>
      </c>
      <c r="I1603" s="237"/>
    </row>
    <row r="1604" spans="1:12" s="16" customFormat="1" x14ac:dyDescent="0.2">
      <c r="A1604" s="15"/>
      <c r="B1604" s="238"/>
      <c r="C1604" s="546"/>
      <c r="D1604" s="542" t="s">
        <v>7</v>
      </c>
      <c r="E1604" s="543"/>
      <c r="F1604" s="544"/>
      <c r="G1604" s="232">
        <f>IFERROR(IF(ISERROR(SEARCH("dfgg",$B1603)),IF(H1604="",G1603+ROUNDUP(VLOOKUP(D1604,Feuil2!$B$2:$C$252,2,FALSE)*6,0)/6/24,G1603+ROUNDUP(VLOOKUP(D1604,Feuil2!$B$2:$C$252,2,FALSE)*6,0)/6/24+$I$2),G1603+(11/12/24)),"")</f>
        <v>43670.138888888927</v>
      </c>
      <c r="H1604" s="530" t="s">
        <v>71</v>
      </c>
      <c r="I1604" s="237"/>
      <c r="J1604" s="326" t="s">
        <v>79</v>
      </c>
      <c r="K1604" s="16" t="s">
        <v>79</v>
      </c>
      <c r="L1604" s="536"/>
    </row>
    <row r="1605" spans="1:12" x14ac:dyDescent="0.2">
      <c r="A1605" s="15"/>
      <c r="B1605" s="526" t="s">
        <v>108</v>
      </c>
      <c r="C1605" s="224">
        <v>3332314</v>
      </c>
      <c r="D1605" s="528">
        <v>22000152</v>
      </c>
      <c r="E1605" s="528">
        <v>1100</v>
      </c>
      <c r="F1605" s="545"/>
      <c r="G1605" s="232">
        <f>IFERROR(IF(ISERROR(SEARCH("dfgg",$B1604)),IF(H1605="",G1604+ROUNDUP(VLOOKUP(D1605,Feuil2!$B$2:$C$252,2,FALSE)*6,0)/6/24,G1604+ROUNDUP(VLOOKUP(D1605,Feuil2!$B$2:$C$252,2,FALSE)*6,0)/6/24+$I$2),G1604+(11/12/24)),"")</f>
        <v>43670.256944444482</v>
      </c>
      <c r="H1605" s="530" t="s">
        <v>71</v>
      </c>
      <c r="I1605" s="237"/>
    </row>
    <row r="1606" spans="1:12" x14ac:dyDescent="0.2">
      <c r="A1606" s="15"/>
      <c r="B1606" s="526" t="s">
        <v>108</v>
      </c>
      <c r="C1606" s="224">
        <v>3332315</v>
      </c>
      <c r="D1606" s="528">
        <v>22000152</v>
      </c>
      <c r="E1606" s="528">
        <v>1100</v>
      </c>
      <c r="F1606" s="545"/>
      <c r="G1606" s="232">
        <f>IFERROR(IF(ISERROR(SEARCH("dfgg",$B1605)),IF(H1606="",G1605+ROUNDUP(VLOOKUP(D1606,Feuil2!$B$2:$C$252,2,FALSE)*6,0)/6/24,G1605+ROUNDUP(VLOOKUP(D1606,Feuil2!$B$2:$C$252,2,FALSE)*6,0)/6/24+$I$2),G1605+(11/12/24)),"")</f>
        <v>43670.375000000036</v>
      </c>
      <c r="H1606" s="530" t="s">
        <v>71</v>
      </c>
      <c r="I1606" s="237"/>
    </row>
    <row r="1607" spans="1:12" s="16" customFormat="1" x14ac:dyDescent="0.2">
      <c r="A1607" s="15"/>
      <c r="B1607" s="238"/>
      <c r="C1607" s="546"/>
      <c r="D1607" s="542" t="s">
        <v>7</v>
      </c>
      <c r="E1607" s="543"/>
      <c r="F1607" s="544"/>
      <c r="G1607" s="232">
        <f>IFERROR(IF(ISERROR(SEARCH("dfgg",$B1606)),IF(H1607="",G1606+ROUNDUP(VLOOKUP(D1607,Feuil2!$B$2:$C$252,2,FALSE)*6,0)/6/24,G1606+ROUNDUP(VLOOKUP(D1607,Feuil2!$B$2:$C$252,2,FALSE)*6,0)/6/24+$I$2),G1606+(11/12/24)),"")</f>
        <v>43670.430555555591</v>
      </c>
      <c r="H1607" s="530" t="s">
        <v>71</v>
      </c>
      <c r="I1607" s="237"/>
      <c r="J1607" s="326" t="s">
        <v>79</v>
      </c>
      <c r="K1607" s="16" t="s">
        <v>79</v>
      </c>
      <c r="L1607" s="536"/>
    </row>
    <row r="1608" spans="1:12" x14ac:dyDescent="0.2">
      <c r="A1608" s="15"/>
      <c r="B1608" s="526" t="s">
        <v>73</v>
      </c>
      <c r="C1608" s="224">
        <v>3313710</v>
      </c>
      <c r="D1608" s="528">
        <v>22000377</v>
      </c>
      <c r="E1608" s="528">
        <v>700</v>
      </c>
      <c r="F1608" s="545"/>
      <c r="G1608" s="232">
        <f>IFERROR(IF(ISERROR(SEARCH("dfgg",$B1607)),IF(H1608="",G1607+ROUNDUP(VLOOKUP(D1608,Feuil2!$B$2:$C$252,2,FALSE)*6,0)/6/24,G1607+ROUNDUP(VLOOKUP(D1608,Feuil2!$B$2:$C$252,2,FALSE)*6,0)/6/24+$I$2),G1607+(11/12/24)),"")</f>
        <v>43670.541666666701</v>
      </c>
      <c r="H1608" s="530" t="s">
        <v>71</v>
      </c>
      <c r="I1608" s="237"/>
    </row>
    <row r="1609" spans="1:12" s="16" customFormat="1" x14ac:dyDescent="0.2">
      <c r="A1609" s="15"/>
      <c r="B1609" s="531"/>
      <c r="C1609" s="532"/>
      <c r="D1609" s="533" t="s">
        <v>141</v>
      </c>
      <c r="E1609" s="534"/>
      <c r="F1609" s="547"/>
      <c r="G1609" s="232">
        <f>IFERROR(IF(ISERROR(SEARCH("dfgg",$B1608)),IF(H1609="",G1608+ROUNDUP(VLOOKUP(D1609,Feuil2!$B$2:$C$252,2,FALSE)*6,0)/6/24,G1608+ROUNDUP(VLOOKUP(D1609,Feuil2!$B$2:$C$252,2,FALSE)*6,0)/6/24+$I$2),G1608+(11/12/24)),"")</f>
        <v>43670.555555555591</v>
      </c>
      <c r="H1609" s="530" t="s">
        <v>71</v>
      </c>
      <c r="I1609" s="237"/>
      <c r="J1609" s="326"/>
      <c r="L1609" s="536"/>
    </row>
    <row r="1610" spans="1:12" x14ac:dyDescent="0.2">
      <c r="A1610" s="15"/>
      <c r="B1610" s="526" t="s">
        <v>42</v>
      </c>
      <c r="C1610" s="224">
        <v>3302306</v>
      </c>
      <c r="D1610" s="528">
        <v>22000547</v>
      </c>
      <c r="E1610" s="528">
        <v>1600</v>
      </c>
      <c r="F1610" s="545"/>
      <c r="G1610" s="232">
        <f>IFERROR(IF(ISERROR(SEARCH("dfgg",$B1609)),IF(H1610="",G1609+ROUNDUP(VLOOKUP(D1610,Feuil2!$B$2:$C$252,2,FALSE)*6,0)/6/24,G1609+ROUNDUP(VLOOKUP(D1610,Feuil2!$B$2:$C$252,2,FALSE)*6,0)/6/24+$I$2),G1609+(11/12/24)),"")</f>
        <v>43670.659722222255</v>
      </c>
      <c r="H1610" s="530" t="s">
        <v>71</v>
      </c>
      <c r="I1610" s="237"/>
    </row>
    <row r="1611" spans="1:12" s="16" customFormat="1" x14ac:dyDescent="0.2">
      <c r="A1611" s="15"/>
      <c r="B1611" s="531"/>
      <c r="C1611" s="532"/>
      <c r="D1611" s="533" t="s">
        <v>141</v>
      </c>
      <c r="E1611" s="534"/>
      <c r="F1611" s="547"/>
      <c r="G1611" s="232">
        <f>IFERROR(IF(ISERROR(SEARCH("dfgg",$B1610)),IF(H1611="",G1610+ROUNDUP(VLOOKUP(D1611,Feuil2!$B$2:$C$252,2,FALSE)*6,0)/6/24,G1610+ROUNDUP(VLOOKUP(D1611,Feuil2!$B$2:$C$252,2,FALSE)*6,0)/6/24+$I$2),G1610+(11/12/24)),"")</f>
        <v>43670.673611111146</v>
      </c>
      <c r="H1611" s="530" t="s">
        <v>71</v>
      </c>
      <c r="I1611" s="237"/>
      <c r="J1611" s="326"/>
      <c r="L1611" s="536"/>
    </row>
    <row r="1612" spans="1:12" s="16" customFormat="1" x14ac:dyDescent="0.2">
      <c r="A1612" s="15"/>
      <c r="B1612" s="526" t="s">
        <v>74</v>
      </c>
      <c r="C1612" s="527">
        <v>3092270</v>
      </c>
      <c r="D1612" s="528">
        <v>22000048</v>
      </c>
      <c r="E1612" s="528">
        <v>1600</v>
      </c>
      <c r="F1612" s="554"/>
      <c r="G1612" s="232">
        <f>IFERROR(IF(ISERROR(SEARCH("dfgg",$B1611)),IF(H1612="",G1611+ROUNDUP(VLOOKUP(D1612,Feuil2!$B$2:$C$252,2,FALSE)*6,0)/6/24,G1611+ROUNDUP(VLOOKUP(D1612,Feuil2!$B$2:$C$252,2,FALSE)*6,0)/6/24+$I$2),G1611+(11/12/24)),"")</f>
        <v>43670.77777777781</v>
      </c>
      <c r="H1612" s="530" t="s">
        <v>71</v>
      </c>
      <c r="I1612" s="237" t="s">
        <v>347</v>
      </c>
      <c r="J1612" s="326"/>
      <c r="L1612" s="89"/>
    </row>
    <row r="1613" spans="1:12" s="16" customFormat="1" x14ac:dyDescent="0.2">
      <c r="A1613" s="15"/>
      <c r="B1613" s="526" t="s">
        <v>74</v>
      </c>
      <c r="C1613" s="527">
        <v>3118344</v>
      </c>
      <c r="D1613" s="528">
        <v>22000048</v>
      </c>
      <c r="E1613" s="528">
        <v>1600</v>
      </c>
      <c r="F1613" s="554"/>
      <c r="G1613" s="232">
        <f>IFERROR(IF(ISERROR(SEARCH("dfgg",$B1612)),IF(H1613="",G1612+ROUNDUP(VLOOKUP(D1613,Feuil2!$B$2:$C$252,2,FALSE)*6,0)/6/24,G1612+ROUNDUP(VLOOKUP(D1613,Feuil2!$B$2:$C$252,2,FALSE)*6,0)/6/24+$I$2),G1612+(11/12/24)),"")</f>
        <v>43670.881944444474</v>
      </c>
      <c r="H1613" s="530" t="s">
        <v>71</v>
      </c>
      <c r="I1613" s="237" t="s">
        <v>347</v>
      </c>
      <c r="J1613" s="326"/>
      <c r="L1613" s="89"/>
    </row>
    <row r="1614" spans="1:12" s="16" customFormat="1" x14ac:dyDescent="0.2">
      <c r="A1614" s="15"/>
      <c r="B1614" s="526" t="s">
        <v>74</v>
      </c>
      <c r="C1614" s="527">
        <v>3118345</v>
      </c>
      <c r="D1614" s="528">
        <v>22000048</v>
      </c>
      <c r="E1614" s="528">
        <v>1600</v>
      </c>
      <c r="F1614" s="554"/>
      <c r="G1614" s="232">
        <f>IFERROR(IF(ISERROR(SEARCH("dfgg",$B1613)),IF(H1614="",G1613+ROUNDUP(VLOOKUP(D1614,Feuil2!$B$2:$C$252,2,FALSE)*6,0)/6/24,G1613+ROUNDUP(VLOOKUP(D1614,Feuil2!$B$2:$C$252,2,FALSE)*6,0)/6/24+$I$2),G1613+(11/12/24)),"")</f>
        <v>43670.986111111139</v>
      </c>
      <c r="H1614" s="530" t="s">
        <v>71</v>
      </c>
      <c r="I1614" s="237" t="s">
        <v>347</v>
      </c>
      <c r="J1614" s="326"/>
      <c r="L1614" s="89"/>
    </row>
    <row r="1615" spans="1:12" s="16" customFormat="1" x14ac:dyDescent="0.2">
      <c r="A1615" s="15"/>
      <c r="B1615" s="531"/>
      <c r="C1615" s="532"/>
      <c r="D1615" s="533" t="s">
        <v>141</v>
      </c>
      <c r="E1615" s="534"/>
      <c r="F1615" s="547"/>
      <c r="G1615" s="232">
        <f>IFERROR(IF(ISERROR(SEARCH("dfgg",$B1614)),IF(H1615="",G1614+ROUNDUP(VLOOKUP(D1615,Feuil2!$B$2:$C$252,2,FALSE)*6,0)/6/24,G1614+ROUNDUP(VLOOKUP(D1615,Feuil2!$B$2:$C$252,2,FALSE)*6,0)/6/24+$I$2),G1614+(11/12/24)),"")</f>
        <v>43671.000000000029</v>
      </c>
      <c r="H1615" s="530" t="s">
        <v>71</v>
      </c>
      <c r="I1615" s="237"/>
      <c r="J1615" s="326"/>
      <c r="L1615" s="536"/>
    </row>
    <row r="1616" spans="1:12" s="16" customFormat="1" x14ac:dyDescent="0.2">
      <c r="A1616" s="15"/>
      <c r="B1616" s="526" t="s">
        <v>121</v>
      </c>
      <c r="C1616" s="527">
        <v>3372022</v>
      </c>
      <c r="D1616" s="528">
        <v>22000374</v>
      </c>
      <c r="E1616" s="528">
        <v>1200</v>
      </c>
      <c r="F1616" s="554"/>
      <c r="G1616" s="232">
        <f>IFERROR(IF(ISERROR(SEARCH("dfgg",$B1615)),IF(H1616="",G1615+ROUNDUP(VLOOKUP(D1616,Feuil2!$B$2:$C$252,2,FALSE)*6,0)/6/24,G1615+ROUNDUP(VLOOKUP(D1616,Feuil2!$B$2:$C$252,2,FALSE)*6,0)/6/24+$I$2),G1615+(11/12/24)),"")</f>
        <v>43671.104166666693</v>
      </c>
      <c r="H1616" s="530" t="s">
        <v>71</v>
      </c>
      <c r="I1616" s="237" t="s">
        <v>347</v>
      </c>
      <c r="J1616" s="326"/>
      <c r="L1616" s="89"/>
    </row>
    <row r="1617" spans="1:12" s="16" customFormat="1" x14ac:dyDescent="0.2">
      <c r="A1617" s="15"/>
      <c r="B1617" s="531"/>
      <c r="C1617" s="532"/>
      <c r="D1617" s="533" t="s">
        <v>141</v>
      </c>
      <c r="E1617" s="534"/>
      <c r="F1617" s="547"/>
      <c r="G1617" s="232">
        <f>IFERROR(IF(ISERROR(SEARCH("dfgg",$B1616)),IF(H1617="",G1616+ROUNDUP(VLOOKUP(D1617,Feuil2!$B$2:$C$252,2,FALSE)*6,0)/6/24,G1616+ROUNDUP(VLOOKUP(D1617,Feuil2!$B$2:$C$252,2,FALSE)*6,0)/6/24+$I$2),G1616+(11/12/24)),"")</f>
        <v>43671.118055555584</v>
      </c>
      <c r="H1617" s="530" t="s">
        <v>71</v>
      </c>
      <c r="I1617" s="237"/>
      <c r="J1617" s="326"/>
      <c r="L1617" s="536"/>
    </row>
    <row r="1618" spans="1:12" x14ac:dyDescent="0.2">
      <c r="A1618" s="15"/>
      <c r="B1618" s="526" t="s">
        <v>17</v>
      </c>
      <c r="C1618" s="224">
        <v>3031303</v>
      </c>
      <c r="D1618" s="528">
        <v>22000474</v>
      </c>
      <c r="E1618" s="528">
        <v>1600</v>
      </c>
      <c r="F1618" s="545"/>
      <c r="G1618" s="232">
        <f>IFERROR(IF(ISERROR(SEARCH("dfgg",$B1617)),IF(H1618="",G1617+ROUNDUP(VLOOKUP(D1618,Feuil2!$B$2:$C$252,2,FALSE)*6,0)/6/24,G1617+ROUNDUP(VLOOKUP(D1618,Feuil2!$B$2:$C$252,2,FALSE)*6,0)/6/24+$I$2),G1617+(11/12/24)),"")</f>
        <v>43671.229166666693</v>
      </c>
      <c r="H1618" s="530" t="s">
        <v>71</v>
      </c>
      <c r="I1618" s="237"/>
    </row>
    <row r="1619" spans="1:12" x14ac:dyDescent="0.2">
      <c r="A1619" s="15"/>
      <c r="B1619" s="526" t="s">
        <v>17</v>
      </c>
      <c r="C1619" s="224">
        <v>3118607</v>
      </c>
      <c r="D1619" s="528">
        <v>22000474</v>
      </c>
      <c r="E1619" s="528">
        <v>1600</v>
      </c>
      <c r="F1619" s="545"/>
      <c r="G1619" s="232">
        <f>IFERROR(IF(ISERROR(SEARCH("dfgg",$B1618)),IF(H1619="",G1618+ROUNDUP(VLOOKUP(D1619,Feuil2!$B$2:$C$252,2,FALSE)*6,0)/6/24,G1618+ROUNDUP(VLOOKUP(D1619,Feuil2!$B$2:$C$252,2,FALSE)*6,0)/6/24+$I$2),G1618+(11/12/24)),"")</f>
        <v>43671.340277777803</v>
      </c>
      <c r="H1619" s="530" t="s">
        <v>71</v>
      </c>
      <c r="I1619" s="237"/>
    </row>
    <row r="1620" spans="1:12" s="16" customFormat="1" x14ac:dyDescent="0.2">
      <c r="A1620" s="15"/>
      <c r="B1620" s="531"/>
      <c r="C1620" s="532"/>
      <c r="D1620" s="533" t="s">
        <v>141</v>
      </c>
      <c r="E1620" s="534"/>
      <c r="F1620" s="547"/>
      <c r="G1620" s="232">
        <v>43671.5</v>
      </c>
      <c r="H1620" s="530" t="s">
        <v>71</v>
      </c>
      <c r="I1620" s="237"/>
      <c r="J1620" s="326"/>
      <c r="L1620" s="536"/>
    </row>
    <row r="1621" spans="1:12" x14ac:dyDescent="0.2">
      <c r="A1621" s="15"/>
      <c r="B1621" s="526" t="s">
        <v>17</v>
      </c>
      <c r="C1621" s="224">
        <v>3118609</v>
      </c>
      <c r="D1621" s="528">
        <v>22000474</v>
      </c>
      <c r="E1621" s="528">
        <v>1600</v>
      </c>
      <c r="F1621" s="545"/>
      <c r="G1621" s="232">
        <f>IFERROR(IF(ISERROR(SEARCH("dfgg",$B1620)),IF(H1621="",G1620+ROUNDUP(VLOOKUP(D1621,Feuil2!$B$2:$C$252,2,FALSE)*6,0)/6/24,G1620+ROUNDUP(VLOOKUP(D1621,Feuil2!$B$2:$C$252,2,FALSE)*6,0)/6/24+$I$2),G1620+(11/12/24)),"")</f>
        <v>43671.611111111109</v>
      </c>
      <c r="H1621" s="530" t="s">
        <v>71</v>
      </c>
      <c r="I1621" s="237"/>
    </row>
    <row r="1622" spans="1:12" x14ac:dyDescent="0.2">
      <c r="A1622" s="15"/>
      <c r="B1622" s="526" t="s">
        <v>17</v>
      </c>
      <c r="C1622" s="224">
        <v>3155235</v>
      </c>
      <c r="D1622" s="528">
        <v>22000474</v>
      </c>
      <c r="E1622" s="528">
        <v>1600</v>
      </c>
      <c r="F1622" s="545"/>
      <c r="G1622" s="232">
        <f>IFERROR(IF(ISERROR(SEARCH("dfgg",$B1621)),IF(H1622="",G1621+ROUNDUP(VLOOKUP(D1622,Feuil2!$B$2:$C$252,2,FALSE)*6,0)/6/24,G1621+ROUNDUP(VLOOKUP(D1622,Feuil2!$B$2:$C$252,2,FALSE)*6,0)/6/24+$I$2),G1621+(11/12/24)),"")</f>
        <v>43671.722222222219</v>
      </c>
      <c r="H1622" s="530"/>
      <c r="I1622" s="237"/>
      <c r="L1622" s="536"/>
    </row>
    <row r="1623" spans="1:12" s="16" customFormat="1" x14ac:dyDescent="0.2">
      <c r="A1623" s="15"/>
      <c r="B1623" s="531"/>
      <c r="C1623" s="532"/>
      <c r="D1623" s="533" t="s">
        <v>141</v>
      </c>
      <c r="E1623" s="534"/>
      <c r="F1623" s="547"/>
      <c r="G1623" s="232">
        <f>IFERROR(IF(ISERROR(SEARCH("dfgg",$B1622)),IF(H1623="",G1622+ROUNDUP(VLOOKUP(D1623,Feuil2!$B$2:$C$252,2,FALSE)*6,0)/6/24,G1622+ROUNDUP(VLOOKUP(D1623,Feuil2!$B$2:$C$252,2,FALSE)*6,0)/6/24+$I$2),G1622+(11/12/24)),"")</f>
        <v>43671.736111111109</v>
      </c>
      <c r="H1623" s="530"/>
      <c r="I1623" s="237"/>
      <c r="J1623" s="326"/>
    </row>
    <row r="1624" spans="1:12" x14ac:dyDescent="0.2">
      <c r="A1624" s="15"/>
      <c r="B1624" s="526" t="s">
        <v>316</v>
      </c>
      <c r="C1624" s="224">
        <v>3219978</v>
      </c>
      <c r="D1624" s="528">
        <v>22000652</v>
      </c>
      <c r="E1624" s="528">
        <v>1600</v>
      </c>
      <c r="F1624" s="545"/>
      <c r="G1624" s="232">
        <f>IFERROR(IF(ISERROR(SEARCH("dfgg",$B1623)),IF(H1624="",G1623+ROUNDUP(VLOOKUP(D1624,Feuil2!$B$2:$C$252,2,FALSE)*6,0)/6/24,G1623+ROUNDUP(VLOOKUP(D1624,Feuil2!$B$2:$C$252,2,FALSE)*6,0)/6/24+$I$2),G1623+(11/12/24)),"")</f>
        <v>43671.840277777774</v>
      </c>
      <c r="H1624" s="530"/>
      <c r="I1624" s="237"/>
    </row>
    <row r="1625" spans="1:12" x14ac:dyDescent="0.2">
      <c r="A1625" s="15"/>
      <c r="B1625" s="526" t="s">
        <v>316</v>
      </c>
      <c r="C1625" s="224">
        <v>3219979</v>
      </c>
      <c r="D1625" s="528">
        <v>22000652</v>
      </c>
      <c r="E1625" s="528">
        <v>1600</v>
      </c>
      <c r="F1625" s="545"/>
      <c r="G1625" s="232">
        <f>IFERROR(IF(ISERROR(SEARCH("dfgg",$B1624)),IF(H1625="",G1624+ROUNDUP(VLOOKUP(D1625,Feuil2!$B$2:$C$252,2,FALSE)*6,0)/6/24,G1624+ROUNDUP(VLOOKUP(D1625,Feuil2!$B$2:$C$252,2,FALSE)*6,0)/6/24+$I$2),G1624+(11/12/24)),"")</f>
        <v>43671.944444444438</v>
      </c>
      <c r="H1625" s="530"/>
      <c r="I1625" s="237"/>
    </row>
    <row r="1626" spans="1:12" x14ac:dyDescent="0.2">
      <c r="A1626" s="15"/>
      <c r="B1626" s="526" t="s">
        <v>316</v>
      </c>
      <c r="C1626" s="224">
        <v>3219980</v>
      </c>
      <c r="D1626" s="528">
        <v>22000652</v>
      </c>
      <c r="E1626" s="528">
        <v>1600</v>
      </c>
      <c r="F1626" s="545"/>
      <c r="G1626" s="232">
        <f>IFERROR(IF(ISERROR(SEARCH("dfgg",$B1625)),IF(H1626="",G1625+ROUNDUP(VLOOKUP(D1626,Feuil2!$B$2:$C$252,2,FALSE)*6,0)/6/24,G1625+ROUNDUP(VLOOKUP(D1626,Feuil2!$B$2:$C$252,2,FALSE)*6,0)/6/24+$I$2),G1625+(11/12/24)),"")</f>
        <v>43672.048611111102</v>
      </c>
      <c r="H1626" s="530"/>
      <c r="I1626" s="237"/>
    </row>
    <row r="1627" spans="1:12" s="16" customFormat="1" x14ac:dyDescent="0.2">
      <c r="A1627" s="15"/>
      <c r="B1627" s="238"/>
      <c r="C1627" s="546"/>
      <c r="D1627" s="542" t="s">
        <v>7</v>
      </c>
      <c r="E1627" s="543"/>
      <c r="F1627" s="544"/>
      <c r="G1627" s="232">
        <f>IFERROR(IF(ISERROR(SEARCH("dfgg",$B1626)),IF(H1627="",G1626+ROUNDUP(VLOOKUP(D1627,Feuil2!$B$2:$C$252,2,FALSE)*6,0)/6/24,G1626+ROUNDUP(VLOOKUP(D1627,Feuil2!$B$2:$C$252,2,FALSE)*6,0)/6/24+$I$2),G1626+(11/12/24)),"")</f>
        <v>43672.104166666657</v>
      </c>
      <c r="H1627" s="71"/>
      <c r="I1627" s="237"/>
      <c r="J1627" s="326" t="s">
        <v>79</v>
      </c>
      <c r="K1627" s="16" t="s">
        <v>79</v>
      </c>
      <c r="L1627" s="536"/>
    </row>
    <row r="1628" spans="1:12" ht="31.5" x14ac:dyDescent="0.2">
      <c r="A1628" s="15"/>
      <c r="B1628" s="526" t="s">
        <v>76</v>
      </c>
      <c r="C1628" s="224">
        <v>3052855</v>
      </c>
      <c r="D1628" s="528">
        <v>22000478</v>
      </c>
      <c r="E1628" s="528">
        <v>1000</v>
      </c>
      <c r="F1628" s="545"/>
      <c r="G1628" s="232">
        <f>IFERROR(IF(ISERROR(SEARCH("dfgg",$B1627)),IF(H1628="",G1627+ROUNDUP(VLOOKUP(D1628,Feuil2!$B$2:$C$252,2,FALSE)*6,0)/6/24,G1627+ROUNDUP(VLOOKUP(D1628,Feuil2!$B$2:$C$252,2,FALSE)*6,0)/6/24+$I$2),G1627+(11/12/24)),"")</f>
        <v>43672.187499999993</v>
      </c>
      <c r="H1628" s="530" t="s">
        <v>353</v>
      </c>
      <c r="I1628" s="237"/>
    </row>
    <row r="1629" spans="1:12" x14ac:dyDescent="0.2">
      <c r="A1629" s="15"/>
      <c r="B1629" s="526" t="s">
        <v>76</v>
      </c>
      <c r="C1629" s="224">
        <v>3092343</v>
      </c>
      <c r="D1629" s="528">
        <v>22000478</v>
      </c>
      <c r="E1629" s="528">
        <v>1100</v>
      </c>
      <c r="F1629" s="545"/>
      <c r="G1629" s="232">
        <f>IFERROR(IF(ISERROR(SEARCH("dfgg",$B1628)),IF(H1629="",G1628+ROUNDUP(VLOOKUP(D1629,Feuil2!$B$2:$C$252,2,FALSE)*6,0)/6/24,G1628+ROUNDUP(VLOOKUP(D1629,Feuil2!$B$2:$C$252,2,FALSE)*6,0)/6/24+$I$2),G1628+(11/12/24)),"")</f>
        <v>43672.270833333328</v>
      </c>
      <c r="H1629" s="530" t="s">
        <v>272</v>
      </c>
      <c r="I1629" s="237"/>
    </row>
    <row r="1630" spans="1:12" x14ac:dyDescent="0.2">
      <c r="A1630" s="15"/>
      <c r="B1630" s="526" t="s">
        <v>76</v>
      </c>
      <c r="C1630" s="224">
        <v>3313748</v>
      </c>
      <c r="D1630" s="528">
        <v>22000478</v>
      </c>
      <c r="E1630" s="528">
        <v>1100</v>
      </c>
      <c r="F1630" s="545"/>
      <c r="G1630" s="232">
        <f>IFERROR(IF(ISERROR(SEARCH("dfgg",$B1629)),IF(H1630="",G1629+ROUNDUP(VLOOKUP(D1630,Feuil2!$B$2:$C$252,2,FALSE)*6,0)/6/24,G1629+ROUNDUP(VLOOKUP(D1630,Feuil2!$B$2:$C$252,2,FALSE)*6,0)/6/24+$I$2),G1629+(11/12/24)),"")</f>
        <v>43672.354166666664</v>
      </c>
      <c r="H1630" s="530" t="s">
        <v>352</v>
      </c>
      <c r="I1630" s="237"/>
    </row>
    <row r="1631" spans="1:12" x14ac:dyDescent="0.2">
      <c r="A1631" s="127"/>
      <c r="B1631" s="331"/>
      <c r="C1631" s="442" t="s">
        <v>61</v>
      </c>
      <c r="D1631" s="333"/>
      <c r="E1631" s="333"/>
      <c r="F1631" s="549"/>
      <c r="G1631" s="80">
        <v>43672.875</v>
      </c>
      <c r="H1631" s="19"/>
      <c r="I1631" s="237"/>
      <c r="K1631" s="536" t="str">
        <f>IF(ISNA(VLOOKUP(C1631,[1]Sheet1!$B:$AS,43,FALSE)),"",VLOOKUP(C1631,[1]Sheet1!$B:$AS,43,FALSE))</f>
        <v/>
      </c>
      <c r="L1631" s="2" t="str">
        <f>IF(ISNA(VLOOKUP(C1631,[1]Sheet1!$B:$AS,44,FALSE)),"",VLOOKUP(C1631,[1]Sheet1!$B:$AS,44,FALSE))</f>
        <v/>
      </c>
    </row>
    <row r="1633" spans="1:12" ht="31.5" x14ac:dyDescent="0.2">
      <c r="A1633" s="290"/>
      <c r="B1633" s="345" t="s">
        <v>251</v>
      </c>
      <c r="C1633" s="828">
        <v>31</v>
      </c>
      <c r="D1633" s="371"/>
      <c r="E1633" s="555"/>
      <c r="F1633" s="556"/>
      <c r="G1633" s="557"/>
      <c r="H1633" s="557"/>
      <c r="I1633" s="395"/>
      <c r="J1633" s="409" t="s">
        <v>34</v>
      </c>
      <c r="K1633" s="374" t="s">
        <v>48</v>
      </c>
      <c r="L1633" s="374" t="s">
        <v>248</v>
      </c>
    </row>
    <row r="1634" spans="1:12" x14ac:dyDescent="0.2">
      <c r="A1634" s="79"/>
      <c r="B1634" s="570"/>
      <c r="C1634" s="294"/>
      <c r="D1634" s="571" t="s">
        <v>348</v>
      </c>
      <c r="E1634" s="572"/>
      <c r="F1634" s="573"/>
      <c r="G1634" s="574">
        <v>43675.208333333336</v>
      </c>
      <c r="H1634" s="81"/>
      <c r="I1634" s="575">
        <f>IFERROR(E1634*VLOOKUP(D1634,#REF!,5,FALSE),0)</f>
        <v>0</v>
      </c>
    </row>
    <row r="1635" spans="1:12" x14ac:dyDescent="0.2">
      <c r="A1635" s="79"/>
      <c r="B1635" s="570"/>
      <c r="C1635" s="294"/>
      <c r="D1635" s="571" t="s">
        <v>348</v>
      </c>
      <c r="E1635" s="572"/>
      <c r="F1635" s="573"/>
      <c r="G1635" s="574">
        <v>43675.3125</v>
      </c>
      <c r="H1635" s="19" t="s">
        <v>354</v>
      </c>
      <c r="I1635" s="575">
        <f>IFERROR(E1635*VLOOKUP(D1635,#REF!,5,FALSE),0)</f>
        <v>0</v>
      </c>
    </row>
    <row r="1636" spans="1:12" x14ac:dyDescent="0.2">
      <c r="A1636" s="15"/>
      <c r="B1636" s="576" t="s">
        <v>76</v>
      </c>
      <c r="C1636" s="577">
        <v>3092344</v>
      </c>
      <c r="D1636" s="578">
        <v>22000478</v>
      </c>
      <c r="E1636" s="578">
        <v>1000</v>
      </c>
      <c r="F1636" s="558"/>
      <c r="G1636" s="598">
        <f>IFERROR(IF(ISERROR(SEARCH("dfgg",$B1635)),IF(H1636="",G1635+ROUNDUP(VLOOKUP(D1636,Feuil2!$B$2:$C$252,2,FALSE)*6,0)/6/24,G1635+ROUNDUP(VLOOKUP(D1636,Feuil2!$B$2:$C$252,2,FALSE)*6,0)/6/24+$I$2),G1635+(11/12/24)),"")</f>
        <v>43675.395833333336</v>
      </c>
      <c r="H1636" s="559" t="s">
        <v>355</v>
      </c>
      <c r="I1636" s="579" t="s">
        <v>71</v>
      </c>
    </row>
    <row r="1637" spans="1:12" x14ac:dyDescent="0.2">
      <c r="A1637" s="15"/>
      <c r="B1637" s="576" t="s">
        <v>76</v>
      </c>
      <c r="C1637" s="577">
        <v>3092345</v>
      </c>
      <c r="D1637" s="578">
        <v>22000478</v>
      </c>
      <c r="E1637" s="578">
        <v>1000</v>
      </c>
      <c r="F1637" s="558"/>
      <c r="G1637" s="598">
        <f>IFERROR(IF(ISERROR(SEARCH("dfgg",$B1636)),IF(H1637="",G1636+ROUNDUP(VLOOKUP(D1637,Feuil2!$B$2:$C$252,2,FALSE)*6,0)/6/24,G1636+ROUNDUP(VLOOKUP(D1637,Feuil2!$B$2:$C$252,2,FALSE)*6,0)/6/24+$I$2),G1636+(11/12/24)),"")</f>
        <v>43675.479166666672</v>
      </c>
      <c r="H1637" s="559" t="s">
        <v>355</v>
      </c>
      <c r="I1637" s="579" t="s">
        <v>71</v>
      </c>
    </row>
    <row r="1638" spans="1:12" x14ac:dyDescent="0.2">
      <c r="A1638" s="15"/>
      <c r="B1638" s="576" t="s">
        <v>76</v>
      </c>
      <c r="C1638" s="577">
        <v>3092346</v>
      </c>
      <c r="D1638" s="578">
        <v>22000478</v>
      </c>
      <c r="E1638" s="578">
        <v>1000</v>
      </c>
      <c r="F1638" s="558"/>
      <c r="G1638" s="598">
        <f>IFERROR(IF(ISERROR(SEARCH("dfgg",$B1637)),IF(H1638="",G1637+ROUNDUP(VLOOKUP(D1638,Feuil2!$B$2:$C$252,2,FALSE)*6,0)/6/24,G1637+ROUNDUP(VLOOKUP(D1638,Feuil2!$B$2:$C$252,2,FALSE)*6,0)/6/24+$I$2),G1637+(11/12/24)),"")</f>
        <v>43675.562500000007</v>
      </c>
      <c r="H1638" s="559" t="s">
        <v>355</v>
      </c>
      <c r="I1638" s="579" t="s">
        <v>356</v>
      </c>
    </row>
    <row r="1639" spans="1:12" x14ac:dyDescent="0.2">
      <c r="A1639" s="15"/>
      <c r="B1639" s="580"/>
      <c r="C1639" s="581"/>
      <c r="D1639" s="582" t="s">
        <v>7</v>
      </c>
      <c r="E1639" s="583"/>
      <c r="F1639" s="560"/>
      <c r="G1639" s="598">
        <f>IFERROR(IF(ISERROR(SEARCH("dfgg",$B1638)),IF(H1639="",G1638+ROUNDUP(VLOOKUP(D1639,Feuil2!$B$2:$C$252,2,FALSE)*6,0)/6/24,G1638+ROUNDUP(VLOOKUP(D1639,Feuil2!$B$2:$C$252,2,FALSE)*6,0)/6/24+$I$2),G1638+(11/12/24)),"")</f>
        <v>43675.618055555562</v>
      </c>
      <c r="H1639" s="71"/>
      <c r="I1639" s="579"/>
      <c r="J1639" s="326" t="s">
        <v>79</v>
      </c>
      <c r="K1639" s="2" t="s">
        <v>79</v>
      </c>
      <c r="L1639" s="563"/>
    </row>
    <row r="1640" spans="1:12" s="16" customFormat="1" x14ac:dyDescent="0.2">
      <c r="A1640" s="15"/>
      <c r="B1640" s="576" t="s">
        <v>17</v>
      </c>
      <c r="C1640" s="577">
        <v>3347285</v>
      </c>
      <c r="D1640" s="578">
        <v>22000474</v>
      </c>
      <c r="E1640" s="578">
        <v>1600</v>
      </c>
      <c r="F1640" s="558"/>
      <c r="G1640" s="598">
        <f>IFERROR(IF(ISERROR(SEARCH("dfgg",$B1639)),IF(H1640="",G1639+ROUNDUP(VLOOKUP(D1640,Feuil2!$B$2:$C$252,2,FALSE)*6,0)/6/24,G1639+ROUNDUP(VLOOKUP(D1640,Feuil2!$B$2:$C$252,2,FALSE)*6,0)/6/24+$I$2),G1639+(11/12/24)),"")</f>
        <v>43675.729166666672</v>
      </c>
      <c r="H1640" s="559"/>
      <c r="I1640" s="579"/>
      <c r="J1640" s="326"/>
      <c r="L1640" s="563"/>
    </row>
    <row r="1641" spans="1:12" s="16" customFormat="1" x14ac:dyDescent="0.2">
      <c r="A1641" s="15"/>
      <c r="B1641" s="576" t="s">
        <v>17</v>
      </c>
      <c r="C1641" s="577">
        <v>3155236</v>
      </c>
      <c r="D1641" s="578">
        <v>22000474</v>
      </c>
      <c r="E1641" s="578">
        <v>1600</v>
      </c>
      <c r="F1641" s="558"/>
      <c r="G1641" s="598">
        <f>IFERROR(IF(ISERROR(SEARCH("dfgg",$B1640)),IF(H1641="",G1640+ROUNDUP(VLOOKUP(D1641,Feuil2!$B$2:$C$252,2,FALSE)*6,0)/6/24,G1640+ROUNDUP(VLOOKUP(D1641,Feuil2!$B$2:$C$252,2,FALSE)*6,0)/6/24+$I$2),G1640+(11/12/24)),"")</f>
        <v>43675.840277777781</v>
      </c>
      <c r="H1641" s="559"/>
      <c r="I1641" s="584"/>
      <c r="J1641" s="326"/>
      <c r="L1641" s="563"/>
    </row>
    <row r="1642" spans="1:12" s="16" customFormat="1" x14ac:dyDescent="0.2">
      <c r="A1642" s="15"/>
      <c r="B1642" s="585"/>
      <c r="C1642" s="586"/>
      <c r="D1642" s="587" t="s">
        <v>141</v>
      </c>
      <c r="E1642" s="587"/>
      <c r="F1642" s="562"/>
      <c r="G1642" s="598">
        <f>IFERROR(IF(ISERROR(SEARCH("dfgg",$B1641)),IF(H1642="",G1641+ROUNDUP(VLOOKUP(D1642,Feuil2!$B$2:$C$252,2,FALSE)*6,0)/6/24,G1641+ROUNDUP(VLOOKUP(D1642,Feuil2!$B$2:$C$252,2,FALSE)*6,0)/6/24+$I$2),G1641+(11/12/24)),"")</f>
        <v>43675.854166666672</v>
      </c>
      <c r="H1642" s="559"/>
      <c r="I1642" s="584"/>
      <c r="J1642" s="326"/>
      <c r="L1642" s="89"/>
    </row>
    <row r="1643" spans="1:12" s="16" customFormat="1" x14ac:dyDescent="0.2">
      <c r="A1643" s="15"/>
      <c r="B1643" s="588" t="s">
        <v>106</v>
      </c>
      <c r="C1643" s="577">
        <v>3378189</v>
      </c>
      <c r="D1643" s="589">
        <v>22000390</v>
      </c>
      <c r="E1643" s="589">
        <v>500</v>
      </c>
      <c r="F1643" s="558"/>
      <c r="G1643" s="598"/>
      <c r="H1643" s="559" t="s">
        <v>274</v>
      </c>
      <c r="I1643" s="584"/>
      <c r="J1643" s="326"/>
      <c r="L1643" s="563"/>
    </row>
    <row r="1644" spans="1:12" s="16" customFormat="1" x14ac:dyDescent="0.2">
      <c r="A1644" s="15"/>
      <c r="B1644" s="588" t="s">
        <v>296</v>
      </c>
      <c r="C1644" s="577">
        <v>3378190</v>
      </c>
      <c r="D1644" s="589">
        <v>22000651</v>
      </c>
      <c r="E1644" s="589">
        <v>1100</v>
      </c>
      <c r="F1644" s="558"/>
      <c r="G1644" s="598">
        <f>IFERROR(IF(ISERROR(SEARCH("dfgg",$B1643)),IF(H1644="",G1642+ROUNDUP(VLOOKUP(D1644,Feuil2!$B$2:$C$252,2,FALSE)*6,0)/6/24,G1642+ROUNDUP(VLOOKUP(D1644,Feuil2!$B$2:$C$252,2,FALSE)*6,0)/6/24+$I$2),G1642+(11/12/24)),"")</f>
        <v>43675.958333333336</v>
      </c>
      <c r="H1644" s="559"/>
      <c r="I1644" s="584"/>
      <c r="J1644" s="326"/>
      <c r="L1644" s="563"/>
    </row>
    <row r="1645" spans="1:12" s="16" customFormat="1" x14ac:dyDescent="0.2">
      <c r="A1645" s="15"/>
      <c r="B1645" s="580"/>
      <c r="C1645" s="581"/>
      <c r="D1645" s="582" t="s">
        <v>7</v>
      </c>
      <c r="E1645" s="583"/>
      <c r="F1645" s="560"/>
      <c r="G1645" s="598">
        <f>IFERROR(IF(ISERROR(SEARCH("dfgg",$B1644)),IF(H1645="",G1644+ROUNDUP(VLOOKUP(D1645,Feuil2!$B$2:$C$252,2,FALSE)*6,0)/6/24,G1644+ROUNDUP(VLOOKUP(D1645,Feuil2!$B$2:$C$252,2,FALSE)*6,0)/6/24+$I$2),G1644+(11/12/24)),"")</f>
        <v>43676.013888888891</v>
      </c>
      <c r="H1645" s="71"/>
      <c r="I1645" s="584"/>
      <c r="J1645" s="326"/>
      <c r="L1645" s="563"/>
    </row>
    <row r="1646" spans="1:12" x14ac:dyDescent="0.2">
      <c r="A1646" s="15"/>
      <c r="B1646" s="576" t="s">
        <v>76</v>
      </c>
      <c r="C1646" s="577">
        <v>3092348</v>
      </c>
      <c r="D1646" s="578">
        <v>22000478</v>
      </c>
      <c r="E1646" s="578">
        <v>1000</v>
      </c>
      <c r="F1646" s="558"/>
      <c r="G1646" s="598">
        <f>IFERROR(IF(ISERROR(SEARCH("dfgg",$B1645)),IF(H1646="",G1645+ROUNDUP(VLOOKUP(D1646,Feuil2!$B$2:$C$252,2,FALSE)*6,0)/6/24,G1645+ROUNDUP(VLOOKUP(D1646,Feuil2!$B$2:$C$252,2,FALSE)*6,0)/6/24+$I$2),G1645+(11/12/24)),"")</f>
        <v>43676.097222222226</v>
      </c>
      <c r="H1646" s="559" t="s">
        <v>355</v>
      </c>
      <c r="I1646" s="579"/>
    </row>
    <row r="1647" spans="1:12" x14ac:dyDescent="0.2">
      <c r="A1647" s="15"/>
      <c r="B1647" s="576" t="s">
        <v>76</v>
      </c>
      <c r="C1647" s="577">
        <v>3092349</v>
      </c>
      <c r="D1647" s="578">
        <v>22000478</v>
      </c>
      <c r="E1647" s="578"/>
      <c r="F1647" s="558"/>
      <c r="G1647" s="598">
        <f>IFERROR(IF(ISERROR(SEARCH("dfgg",$B1646)),IF(H1647="",G1646+ROUNDUP(VLOOKUP(D1647,Feuil2!$B$2:$C$252,2,FALSE)*6,0)/6/24,G1646+ROUNDUP(VLOOKUP(D1647,Feuil2!$B$2:$C$252,2,FALSE)*6,0)/6/24+$I$2),G1646+(11/12/24)),"")</f>
        <v>43676.180555555562</v>
      </c>
      <c r="H1647" s="559" t="s">
        <v>358</v>
      </c>
      <c r="I1647" s="579"/>
    </row>
    <row r="1648" spans="1:12" s="16" customFormat="1" x14ac:dyDescent="0.2">
      <c r="A1648" s="15"/>
      <c r="B1648" s="588" t="s">
        <v>76</v>
      </c>
      <c r="C1648" s="590">
        <v>3031418</v>
      </c>
      <c r="D1648" s="589">
        <v>22000478</v>
      </c>
      <c r="E1648" s="589">
        <v>800</v>
      </c>
      <c r="F1648" s="568"/>
      <c r="G1648" s="598">
        <f>IFERROR(IF(ISERROR(SEARCH("dfgg",$B1647)),IF(H1648="",G1647+ROUNDUP(VLOOKUP(D1648,Feuil2!$B$2:$C$252,2,FALSE)*6,0)/6/24,G1647+ROUNDUP(VLOOKUP(D1648,Feuil2!$B$2:$C$252,2,FALSE)*6,0)/6/24+$I$2),G1647+(11/12/24)),"")</f>
        <v>43676.263888888898</v>
      </c>
      <c r="H1648" s="559" t="s">
        <v>357</v>
      </c>
      <c r="I1648" s="584"/>
      <c r="J1648" s="326"/>
    </row>
    <row r="1649" spans="1:12" s="16" customFormat="1" x14ac:dyDescent="0.2">
      <c r="A1649" s="15"/>
      <c r="B1649" s="580"/>
      <c r="C1649" s="581"/>
      <c r="D1649" s="582" t="s">
        <v>7</v>
      </c>
      <c r="E1649" s="583"/>
      <c r="F1649" s="560"/>
      <c r="G1649" s="598">
        <f>IFERROR(IF(ISERROR(SEARCH("dfgg",$B1648)),IF(H1649="",G1648+ROUNDUP(VLOOKUP(D1649,Feuil2!$B$2:$C$252,2,FALSE)*6,0)/6/24,G1648+ROUNDUP(VLOOKUP(D1649,Feuil2!$B$2:$C$252,2,FALSE)*6,0)/6/24+$I$2),G1648+(11/12/24)),"")</f>
        <v>43676.319444444453</v>
      </c>
      <c r="H1649" s="71"/>
      <c r="I1649" s="579"/>
      <c r="J1649" s="326" t="s">
        <v>79</v>
      </c>
      <c r="K1649" s="16" t="s">
        <v>79</v>
      </c>
      <c r="L1649" s="561"/>
    </row>
    <row r="1650" spans="1:12" x14ac:dyDescent="0.2">
      <c r="A1650" s="15"/>
      <c r="B1650" s="576" t="s">
        <v>351</v>
      </c>
      <c r="C1650" s="577">
        <v>3270730</v>
      </c>
      <c r="D1650" s="578">
        <v>22000522</v>
      </c>
      <c r="E1650" s="578">
        <v>1600</v>
      </c>
      <c r="F1650" s="558"/>
      <c r="G1650" s="598">
        <f>IFERROR(IF(ISERROR(SEARCH("dfgg",$B1649)),IF(H1650="",G1649+ROUNDUP(VLOOKUP(D1650,Feuil2!$B$2:$C$252,2,FALSE)*6,0)/6/24,G1649+ROUNDUP(VLOOKUP(D1650,Feuil2!$B$2:$C$252,2,FALSE)*6,0)/6/24+$I$2),G1649+(11/12/24)),"")</f>
        <v>43676.423611111117</v>
      </c>
      <c r="H1650" s="559" t="s">
        <v>210</v>
      </c>
      <c r="I1650" s="579"/>
    </row>
    <row r="1651" spans="1:12" x14ac:dyDescent="0.2">
      <c r="A1651" s="15"/>
      <c r="B1651" s="576" t="s">
        <v>351</v>
      </c>
      <c r="C1651" s="577">
        <v>3332334</v>
      </c>
      <c r="D1651" s="578">
        <v>22000522</v>
      </c>
      <c r="E1651" s="578">
        <v>1600</v>
      </c>
      <c r="F1651" s="558"/>
      <c r="G1651" s="598">
        <f>IFERROR(IF(ISERROR(SEARCH("dfgg",$B1650)),IF(H1651="",G1650+ROUNDUP(VLOOKUP(D1651,Feuil2!$B$2:$C$252,2,FALSE)*6,0)/6/24,G1650+ROUNDUP(VLOOKUP(D1651,Feuil2!$B$2:$C$252,2,FALSE)*6,0)/6/24+$I$2),G1650+(11/12/24)),"")</f>
        <v>43676.527777777781</v>
      </c>
      <c r="H1651" s="559" t="s">
        <v>210</v>
      </c>
      <c r="I1651" s="579"/>
    </row>
    <row r="1652" spans="1:12" s="16" customFormat="1" x14ac:dyDescent="0.2">
      <c r="A1652" s="15"/>
      <c r="B1652" s="580"/>
      <c r="C1652" s="581"/>
      <c r="D1652" s="582" t="s">
        <v>7</v>
      </c>
      <c r="E1652" s="583"/>
      <c r="F1652" s="560"/>
      <c r="G1652" s="598">
        <f>IFERROR(IF(ISERROR(SEARCH("dfgg",$B1651)),IF(H1652="",G1651+ROUNDUP(VLOOKUP(D1652,Feuil2!$B$2:$C$252,2,FALSE)*6,0)/6/24,G1651+ROUNDUP(VLOOKUP(D1652,Feuil2!$B$2:$C$252,2,FALSE)*6,0)/6/24+$I$2),G1651+(11/12/24)),"")</f>
        <v>43676.583333333336</v>
      </c>
      <c r="H1652" s="71"/>
      <c r="I1652" s="579"/>
      <c r="J1652" s="326" t="s">
        <v>79</v>
      </c>
      <c r="K1652" s="16" t="s">
        <v>79</v>
      </c>
      <c r="L1652" s="561"/>
    </row>
    <row r="1653" spans="1:12" s="16" customFormat="1" x14ac:dyDescent="0.2">
      <c r="A1653" s="15"/>
      <c r="B1653" s="588" t="s">
        <v>131</v>
      </c>
      <c r="C1653" s="590">
        <v>3384155</v>
      </c>
      <c r="D1653" s="591">
        <v>22000098</v>
      </c>
      <c r="E1653" s="578">
        <v>800</v>
      </c>
      <c r="F1653" s="383"/>
      <c r="G1653" s="598">
        <f>IFERROR(IF(ISERROR(SEARCH("dfgg",$B1652)),IF(H1653="",G1652+ROUNDUP(VLOOKUP(D1653,Feuil2!$B$2:$C$252,2,FALSE)*6,0)/6/24,G1652+ROUNDUP(VLOOKUP(D1653,Feuil2!$B$2:$C$252,2,FALSE)*6,0)/6/24+$I$2),G1652+(11/12/24)),"")</f>
        <v>43676.701388888891</v>
      </c>
      <c r="H1653" s="71" t="s">
        <v>359</v>
      </c>
      <c r="I1653" s="579"/>
      <c r="J1653" s="326"/>
      <c r="L1653" s="563"/>
    </row>
    <row r="1654" spans="1:12" s="16" customFormat="1" x14ac:dyDescent="0.2">
      <c r="A1654" s="15"/>
      <c r="B1654" s="592"/>
      <c r="C1654" s="593"/>
      <c r="D1654" s="593" t="s">
        <v>141</v>
      </c>
      <c r="E1654" s="594"/>
      <c r="F1654" s="565"/>
      <c r="G1654" s="598">
        <f>IFERROR(IF(ISERROR(SEARCH("dfgg",$B1653)),IF(H1654="",G1653+ROUNDUP(VLOOKUP(D1654,Feuil2!$B$2:$C$252,2,FALSE)*6,0)/6/24,G1653+ROUNDUP(VLOOKUP(D1654,Feuil2!$B$2:$C$252,2,FALSE)*6,0)/6/24+$I$2),G1653+(11/12/24)),"")</f>
        <v>43676.715277777781</v>
      </c>
      <c r="H1654" s="566"/>
      <c r="I1654" s="579"/>
      <c r="J1654" s="326"/>
      <c r="L1654" s="89"/>
    </row>
    <row r="1655" spans="1:12" s="16" customFormat="1" x14ac:dyDescent="0.2">
      <c r="A1655" s="15"/>
      <c r="B1655" s="588" t="s">
        <v>101</v>
      </c>
      <c r="C1655" s="590">
        <v>3378233</v>
      </c>
      <c r="D1655" s="589">
        <v>22000266</v>
      </c>
      <c r="E1655" s="589">
        <v>700</v>
      </c>
      <c r="F1655" s="567"/>
      <c r="G1655" s="598">
        <f>IFERROR(IF(ISERROR(SEARCH("dfgg",$B1654)),IF(H1655="",G1654+ROUNDUP(VLOOKUP(D1655,Feuil2!$B$2:$C$252,2,FALSE)*6,0)/6/24,G1654+ROUNDUP(VLOOKUP(D1655,Feuil2!$B$2:$C$252,2,FALSE)*6,0)/6/24+$I$2),G1654+(11/12/24)),"")</f>
        <v>43676.833333333336</v>
      </c>
      <c r="H1655" s="566" t="s">
        <v>175</v>
      </c>
      <c r="I1655" s="579"/>
      <c r="J1655" s="326"/>
      <c r="L1655" s="89"/>
    </row>
    <row r="1656" spans="1:12" s="16" customFormat="1" x14ac:dyDescent="0.2">
      <c r="A1656" s="15"/>
      <c r="B1656" s="585"/>
      <c r="C1656" s="586"/>
      <c r="D1656" s="587" t="s">
        <v>141</v>
      </c>
      <c r="E1656" s="587"/>
      <c r="F1656" s="562"/>
      <c r="G1656" s="598">
        <f>IFERROR(IF(ISERROR(SEARCH("dfgg",$B1655)),IF(H1656="",G1655+ROUNDUP(VLOOKUP(D1656,Feuil2!$B$2:$C$252,2,FALSE)*6,0)/6/24,G1655+ROUNDUP(VLOOKUP(D1656,Feuil2!$B$2:$C$252,2,FALSE)*6,0)/6/24+$I$2),G1655+(11/12/24)),"")</f>
        <v>43676.847222222226</v>
      </c>
      <c r="H1656" s="559"/>
      <c r="I1656" s="579"/>
      <c r="J1656" s="326"/>
    </row>
    <row r="1657" spans="1:12" x14ac:dyDescent="0.2">
      <c r="A1657" s="15"/>
      <c r="B1657" s="576" t="s">
        <v>64</v>
      </c>
      <c r="C1657" s="577">
        <v>3347292</v>
      </c>
      <c r="D1657" s="578">
        <v>22000577</v>
      </c>
      <c r="E1657" s="578">
        <v>1500</v>
      </c>
      <c r="F1657" s="558"/>
      <c r="G1657" s="598">
        <f>IFERROR(IF(ISERROR(SEARCH("dfgg",$B1656)),IF(H1657="",G1656+ROUNDUP(VLOOKUP(D1657,Feuil2!$B$2:$C$252,2,FALSE)*6,0)/6/24,G1656+ROUNDUP(VLOOKUP(D1657,Feuil2!$B$2:$C$252,2,FALSE)*6,0)/6/24+$I$2),G1656+(11/12/24)),"")</f>
        <v>43676.965277777781</v>
      </c>
      <c r="H1657" s="559"/>
      <c r="I1657" s="579"/>
    </row>
    <row r="1658" spans="1:12" x14ac:dyDescent="0.2">
      <c r="A1658" s="15"/>
      <c r="B1658" s="576" t="s">
        <v>64</v>
      </c>
      <c r="C1658" s="577">
        <v>3347293</v>
      </c>
      <c r="D1658" s="578">
        <v>22000577</v>
      </c>
      <c r="E1658" s="578">
        <v>1500</v>
      </c>
      <c r="F1658" s="558"/>
      <c r="G1658" s="598">
        <f>IFERROR(IF(ISERROR(SEARCH("dfgg",$B1657)),IF(H1658="",G1657+ROUNDUP(VLOOKUP(D1658,Feuil2!$B$2:$C$252,2,FALSE)*6,0)/6/24,G1657+ROUNDUP(VLOOKUP(D1658,Feuil2!$B$2:$C$252,2,FALSE)*6,0)/6/24+$I$2),G1657+(11/12/24)),"")</f>
        <v>43677.083333333336</v>
      </c>
      <c r="H1658" s="559"/>
      <c r="I1658" s="579"/>
    </row>
    <row r="1659" spans="1:12" s="16" customFormat="1" x14ac:dyDescent="0.2">
      <c r="A1659" s="15"/>
      <c r="B1659" s="592"/>
      <c r="C1659" s="593"/>
      <c r="D1659" s="594" t="s">
        <v>141</v>
      </c>
      <c r="E1659" s="594"/>
      <c r="F1659" s="565"/>
      <c r="G1659" s="598">
        <f>IFERROR(IF(ISERROR(SEARCH("dfgg",$B1658)),IF(H1659="",G1658+ROUNDUP(VLOOKUP(D1659,Feuil2!$B$2:$C$252,2,FALSE)*6,0)/6/24,G1658+ROUNDUP(VLOOKUP(D1659,Feuil2!$B$2:$C$252,2,FALSE)*6,0)/6/24+$I$2),G1658+(11/12/24)),"")</f>
        <v>43677.097222222226</v>
      </c>
      <c r="H1659" s="559"/>
      <c r="I1659" s="579"/>
      <c r="J1659" s="326"/>
    </row>
    <row r="1660" spans="1:12" ht="31.5" x14ac:dyDescent="0.2">
      <c r="A1660" s="15"/>
      <c r="B1660" s="576" t="s">
        <v>349</v>
      </c>
      <c r="C1660" s="577">
        <v>3302303</v>
      </c>
      <c r="D1660" s="578">
        <v>22000493</v>
      </c>
      <c r="E1660" s="578">
        <v>900</v>
      </c>
      <c r="F1660" s="558"/>
      <c r="G1660" s="598">
        <f>IFERROR(IF(ISERROR(SEARCH("dfgg",$B1659)),IF(H1660="",G1659+ROUNDUP(VLOOKUP(D1660,Feuil2!$B$2:$C$252,2,FALSE)*6,0)/6/24,G1659+ROUNDUP(VLOOKUP(D1660,Feuil2!$B$2:$C$252,2,FALSE)*6,0)/6/24+$I$2),G1659+(11/12/24)),"")</f>
        <v>43677.201388888891</v>
      </c>
      <c r="H1660" s="559" t="s">
        <v>360</v>
      </c>
      <c r="I1660" s="579"/>
    </row>
    <row r="1661" spans="1:12" s="16" customFormat="1" x14ac:dyDescent="0.2">
      <c r="A1661" s="15"/>
      <c r="B1661" s="592"/>
      <c r="C1661" s="593"/>
      <c r="D1661" s="594" t="s">
        <v>141</v>
      </c>
      <c r="E1661" s="594"/>
      <c r="F1661" s="565"/>
      <c r="G1661" s="598">
        <f>IFERROR(IF(ISERROR(SEARCH("dfgg",$B1660)),IF(H1661="",G1660+ROUNDUP(VLOOKUP(D1661,Feuil2!$B$2:$C$252,2,FALSE)*6,0)/6/24,G1660+ROUNDUP(VLOOKUP(D1661,Feuil2!$B$2:$C$252,2,FALSE)*6,0)/6/24+$I$2),G1660+(11/12/24)),"")</f>
        <v>43677.215277777781</v>
      </c>
      <c r="H1661" s="559"/>
      <c r="I1661" s="579"/>
      <c r="J1661" s="326"/>
    </row>
    <row r="1662" spans="1:12" x14ac:dyDescent="0.2">
      <c r="A1662" s="15"/>
      <c r="B1662" s="576" t="s">
        <v>350</v>
      </c>
      <c r="C1662" s="577">
        <v>3301898</v>
      </c>
      <c r="D1662" s="578">
        <v>22000062</v>
      </c>
      <c r="E1662" s="578">
        <v>1300</v>
      </c>
      <c r="F1662" s="558"/>
      <c r="G1662" s="598">
        <f>IFERROR(IF(ISERROR(SEARCH("dfgg",$B1661)),IF(H1662="",G1661+ROUNDUP(VLOOKUP(D1662,Feuil2!$B$2:$C$252,2,FALSE)*6,0)/6/24,G1661+ROUNDUP(VLOOKUP(D1662,Feuil2!$B$2:$C$252,2,FALSE)*6,0)/6/24+$I$2),G1661+(11/12/24)),"")</f>
        <v>43677.340277777781</v>
      </c>
      <c r="H1662" s="559"/>
      <c r="I1662" s="579"/>
    </row>
    <row r="1663" spans="1:12" x14ac:dyDescent="0.2">
      <c r="A1663" s="15"/>
      <c r="B1663" s="576" t="s">
        <v>350</v>
      </c>
      <c r="C1663" s="577">
        <v>3301899</v>
      </c>
      <c r="D1663" s="578">
        <v>22000062</v>
      </c>
      <c r="E1663" s="578">
        <v>1300</v>
      </c>
      <c r="F1663" s="558"/>
      <c r="G1663" s="598">
        <f>IFERROR(IF(ISERROR(SEARCH("dfgg",$B1662)),IF(H1663="",G1662+ROUNDUP(VLOOKUP(D1663,Feuil2!$B$2:$C$252,2,FALSE)*6,0)/6/24,G1662+ROUNDUP(VLOOKUP(D1663,Feuil2!$B$2:$C$252,2,FALSE)*6,0)/6/24+$I$2),G1662+(11/12/24)),"")</f>
        <v>43677.465277777781</v>
      </c>
      <c r="H1663" s="559"/>
      <c r="I1663" s="579"/>
    </row>
    <row r="1664" spans="1:12" x14ac:dyDescent="0.2">
      <c r="A1664" s="15"/>
      <c r="B1664" s="576" t="s">
        <v>350</v>
      </c>
      <c r="C1664" s="577">
        <v>3301900</v>
      </c>
      <c r="D1664" s="578">
        <v>22000062</v>
      </c>
      <c r="E1664" s="578">
        <v>1300</v>
      </c>
      <c r="F1664" s="558"/>
      <c r="G1664" s="598">
        <f>IFERROR(IF(ISERROR(SEARCH("dfgg",$B1663)),IF(H1664="",G1663+ROUNDUP(VLOOKUP(D1664,Feuil2!$B$2:$C$252,2,FALSE)*6,0)/6/24,G1663+ROUNDUP(VLOOKUP(D1664,Feuil2!$B$2:$C$252,2,FALSE)*6,0)/6/24+$I$2),G1663+(11/12/24)),"")</f>
        <v>43677.590277777781</v>
      </c>
      <c r="H1664" s="559"/>
      <c r="I1664" s="579"/>
    </row>
    <row r="1665" spans="1:15" s="16" customFormat="1" x14ac:dyDescent="0.2">
      <c r="A1665" s="15"/>
      <c r="B1665" s="580"/>
      <c r="C1665" s="581"/>
      <c r="D1665" s="582" t="s">
        <v>7</v>
      </c>
      <c r="E1665" s="583"/>
      <c r="F1665" s="560"/>
      <c r="G1665" s="598">
        <f>IFERROR(IF(ISERROR(SEARCH("dfgg",$B1664)),IF(H1665="",G1664+ROUNDUP(VLOOKUP(D1665,Feuil2!$B$2:$C$252,2,FALSE)*6,0)/6/24,G1664+ROUNDUP(VLOOKUP(D1665,Feuil2!$B$2:$C$252,2,FALSE)*6,0)/6/24+$I$2),G1664+(11/12/24)),"")</f>
        <v>43677.645833333336</v>
      </c>
      <c r="H1665" s="71"/>
      <c r="I1665" s="579"/>
      <c r="J1665" s="326" t="s">
        <v>79</v>
      </c>
      <c r="K1665" s="16" t="s">
        <v>79</v>
      </c>
      <c r="L1665" s="561"/>
    </row>
    <row r="1666" spans="1:15" x14ac:dyDescent="0.2">
      <c r="A1666" s="15"/>
      <c r="B1666" s="576" t="s">
        <v>170</v>
      </c>
      <c r="C1666" s="577">
        <v>3372026</v>
      </c>
      <c r="D1666" s="578">
        <v>22000472</v>
      </c>
      <c r="E1666" s="578">
        <v>800</v>
      </c>
      <c r="F1666" s="558"/>
      <c r="G1666" s="598">
        <f>IFERROR(IF(ISERROR(SEARCH("dfgg",$B1665)),IF(H1666="",G1665+ROUNDUP(VLOOKUP(D1666,Feuil2!$B$2:$C$252,2,FALSE)*6,0)/6/24,G1665+ROUNDUP(VLOOKUP(D1666,Feuil2!$B$2:$C$252,2,FALSE)*6,0)/6/24+$I$2),G1665+(11/12/24)),"")</f>
        <v>43677.8125</v>
      </c>
      <c r="H1666" s="559" t="s">
        <v>175</v>
      </c>
      <c r="I1666" s="579"/>
    </row>
    <row r="1667" spans="1:15" s="16" customFormat="1" x14ac:dyDescent="0.2">
      <c r="A1667" s="15"/>
      <c r="B1667" s="585"/>
      <c r="C1667" s="586"/>
      <c r="D1667" s="587" t="s">
        <v>141</v>
      </c>
      <c r="E1667" s="587"/>
      <c r="F1667" s="562"/>
      <c r="G1667" s="598">
        <f>IFERROR(IF(ISERROR(SEARCH("dfgg",$B1666)),IF(H1667="",G1666+ROUNDUP(VLOOKUP(D1667,Feuil2!$B$2:$C$252,2,FALSE)*6,0)/6/24,G1666+ROUNDUP(VLOOKUP(D1667,Feuil2!$B$2:$C$252,2,FALSE)*6,0)/6/24+$I$2),G1666+(11/12/24)),"")</f>
        <v>43677.826388888891</v>
      </c>
      <c r="H1667" s="71"/>
      <c r="I1667" s="579"/>
      <c r="J1667" s="326" t="s">
        <v>79</v>
      </c>
      <c r="K1667" s="16" t="s">
        <v>79</v>
      </c>
      <c r="L1667" s="561"/>
    </row>
    <row r="1668" spans="1:15" x14ac:dyDescent="0.2">
      <c r="A1668" s="15"/>
      <c r="B1668" s="576" t="s">
        <v>21</v>
      </c>
      <c r="C1668" s="577">
        <v>3363330</v>
      </c>
      <c r="D1668" s="578">
        <v>22000084</v>
      </c>
      <c r="E1668" s="578">
        <v>1100</v>
      </c>
      <c r="F1668" s="558"/>
      <c r="G1668" s="598">
        <f>IFERROR(IF(ISERROR(SEARCH("dfgg",$B1667)),IF(H1668="",G1667+ROUNDUP(VLOOKUP(D1668,Feuil2!$B$2:$C$252,2,FALSE)*6,0)/6/24,G1667+ROUNDUP(VLOOKUP(D1668,Feuil2!$B$2:$C$252,2,FALSE)*6,0)/6/24+$I$2),G1667+(11/12/24)),"")</f>
        <v>43677.930555555555</v>
      </c>
      <c r="H1668" s="559" t="s">
        <v>175</v>
      </c>
      <c r="I1668" s="579"/>
    </row>
    <row r="1669" spans="1:15" x14ac:dyDescent="0.2">
      <c r="A1669" s="15"/>
      <c r="B1669" s="576" t="s">
        <v>21</v>
      </c>
      <c r="C1669" s="577">
        <v>3378186</v>
      </c>
      <c r="D1669" s="578">
        <v>22000084</v>
      </c>
      <c r="E1669" s="578">
        <v>1100</v>
      </c>
      <c r="F1669" s="558"/>
      <c r="G1669" s="598">
        <f>IFERROR(IF(ISERROR(SEARCH("dfgg",$B1668)),IF(H1669="",G1668+ROUNDUP(VLOOKUP(D1669,Feuil2!$B$2:$C$252,2,FALSE)*6,0)/6/24,G1668+ROUNDUP(VLOOKUP(D1669,Feuil2!$B$2:$C$252,2,FALSE)*6,0)/6/24+$I$2),G1668+(11/12/24)),"")</f>
        <v>43678.034722222219</v>
      </c>
      <c r="H1669" s="559" t="s">
        <v>175</v>
      </c>
      <c r="I1669" s="579"/>
    </row>
    <row r="1670" spans="1:15" s="16" customFormat="1" x14ac:dyDescent="0.2">
      <c r="A1670" s="15"/>
      <c r="B1670" s="585"/>
      <c r="C1670" s="586"/>
      <c r="D1670" s="587" t="s">
        <v>141</v>
      </c>
      <c r="E1670" s="587"/>
      <c r="F1670" s="562"/>
      <c r="G1670" s="598">
        <f>IFERROR(IF(ISERROR(SEARCH("dfgg",$B1669)),IF(H1670="",G1669+ROUNDUP(VLOOKUP(D1670,Feuil2!$B$2:$C$252,2,FALSE)*6,0)/6/24,G1669+ROUNDUP(VLOOKUP(D1670,Feuil2!$B$2:$C$252,2,FALSE)*6,0)/6/24+$I$2),G1669+(11/12/24)),"")</f>
        <v>43678.048611111109</v>
      </c>
      <c r="H1670" s="559"/>
      <c r="I1670" s="579"/>
      <c r="J1670" s="326"/>
    </row>
    <row r="1671" spans="1:15" x14ac:dyDescent="0.2">
      <c r="A1671" s="15"/>
      <c r="B1671" s="576" t="s">
        <v>40</v>
      </c>
      <c r="C1671" s="577">
        <v>3363323</v>
      </c>
      <c r="D1671" s="578">
        <v>22000142</v>
      </c>
      <c r="E1671" s="578">
        <v>1301</v>
      </c>
      <c r="F1671" s="558"/>
      <c r="G1671" s="598"/>
      <c r="H1671" s="559" t="s">
        <v>175</v>
      </c>
      <c r="I1671" s="579"/>
    </row>
    <row r="1672" spans="1:15" x14ac:dyDescent="0.2">
      <c r="A1672" s="15"/>
      <c r="B1672" s="576" t="s">
        <v>165</v>
      </c>
      <c r="C1672" s="577">
        <v>3363324</v>
      </c>
      <c r="D1672" s="578">
        <v>22000055</v>
      </c>
      <c r="E1672" s="578">
        <v>301</v>
      </c>
      <c r="F1672" s="558"/>
      <c r="G1672" s="598">
        <f>IFERROR(IF(ISERROR(SEARCH("dfgg",$B1671)),IF(H1672="",G1670+ROUNDUP(VLOOKUP(D1672,Feuil2!$B$2:$C$252,2,FALSE)*6,0)/6/24,G1670+ROUNDUP(VLOOKUP(D1672,Feuil2!$B$2:$C$252,2,FALSE)*6,0)/6/24+$I$2),G1670+(11/12/24)),"")</f>
        <v>43678.152777777774</v>
      </c>
      <c r="H1672" s="559"/>
      <c r="I1672" s="579"/>
    </row>
    <row r="1673" spans="1:15" s="16" customFormat="1" x14ac:dyDescent="0.2">
      <c r="A1673" s="15"/>
      <c r="B1673" s="585"/>
      <c r="C1673" s="586"/>
      <c r="D1673" s="587" t="s">
        <v>141</v>
      </c>
      <c r="E1673" s="587"/>
      <c r="F1673" s="562"/>
      <c r="G1673" s="598">
        <f>IFERROR(IF(ISERROR(SEARCH("dfgg",$B1672)),IF(H1673="",G1672+ROUNDUP(VLOOKUP(D1673,Feuil2!$B$2:$C$252,2,FALSE)*6,0)/6/24,G1672+ROUNDUP(VLOOKUP(D1673,Feuil2!$B$2:$C$252,2,FALSE)*6,0)/6/24+$I$2),G1672+(11/12/24)),"")</f>
        <v>43678.166666666664</v>
      </c>
      <c r="H1673" s="559"/>
      <c r="I1673" s="579"/>
      <c r="J1673" s="326"/>
    </row>
    <row r="1674" spans="1:15" x14ac:dyDescent="0.2">
      <c r="A1674" s="15"/>
      <c r="B1674" s="576" t="s">
        <v>75</v>
      </c>
      <c r="C1674" s="577">
        <v>3332299</v>
      </c>
      <c r="D1674" s="578">
        <v>22000074</v>
      </c>
      <c r="E1674" s="578">
        <v>1600</v>
      </c>
      <c r="F1674" s="558"/>
      <c r="G1674" s="598">
        <f>IFERROR(IF(ISERROR(SEARCH("dfgg",$B1673)),IF(H1674="",G1673+ROUNDUP(VLOOKUP(D1674,Feuil2!$B$2:$C$252,2,FALSE)*6,0)/6/24,G1673+ROUNDUP(VLOOKUP(D1674,Feuil2!$B$2:$C$252,2,FALSE)*6,0)/6/24+$I$2),G1673+(11/12/24)),"")</f>
        <v>43678.270833333328</v>
      </c>
      <c r="H1674" s="559"/>
      <c r="I1674" s="579"/>
    </row>
    <row r="1675" spans="1:15" s="16" customFormat="1" x14ac:dyDescent="0.2">
      <c r="A1675" s="15"/>
      <c r="B1675" s="585"/>
      <c r="C1675" s="586"/>
      <c r="D1675" s="587" t="s">
        <v>141</v>
      </c>
      <c r="E1675" s="587"/>
      <c r="F1675" s="562"/>
      <c r="G1675" s="598">
        <f>IFERROR(IF(ISERROR(SEARCH("dfgg",$B1674)),IF(H1675="",G1674+ROUNDUP(VLOOKUP(D1675,Feuil2!$B$2:$C$252,2,FALSE)*6,0)/6/24,G1674+ROUNDUP(VLOOKUP(D1675,Feuil2!$B$2:$C$252,2,FALSE)*6,0)/6/24+$I$2),G1674+(11/12/24)),"")</f>
        <v>43678.284722222219</v>
      </c>
      <c r="H1675" s="559"/>
      <c r="I1675" s="579"/>
      <c r="J1675" s="326"/>
    </row>
    <row r="1676" spans="1:15" x14ac:dyDescent="0.2">
      <c r="A1676" s="15"/>
      <c r="B1676" s="576" t="s">
        <v>22</v>
      </c>
      <c r="C1676" s="577">
        <v>3136989</v>
      </c>
      <c r="D1676" s="578">
        <v>22000160</v>
      </c>
      <c r="E1676" s="578">
        <v>1100</v>
      </c>
      <c r="F1676" s="558"/>
      <c r="G1676" s="598">
        <f>IFERROR(IF(ISERROR(SEARCH("dfgg",$B1675)),IF(H1676="",G1675+ROUNDUP(VLOOKUP(D1676,Feuil2!$B$2:$C$252,2,FALSE)*6,0)/6/24,G1675+ROUNDUP(VLOOKUP(D1676,Feuil2!$B$2:$C$252,2,FALSE)*6,0)/6/24+$I$2),G1675+(11/12/24)),"")</f>
        <v>43678.388888888883</v>
      </c>
      <c r="H1676" s="559" t="s">
        <v>175</v>
      </c>
      <c r="I1676" s="579"/>
    </row>
    <row r="1677" spans="1:15" x14ac:dyDescent="0.2">
      <c r="A1677" s="15"/>
      <c r="B1677" s="576" t="s">
        <v>22</v>
      </c>
      <c r="C1677" s="577">
        <v>3313701</v>
      </c>
      <c r="D1677" s="578">
        <v>22000160</v>
      </c>
      <c r="E1677" s="578">
        <v>1100</v>
      </c>
      <c r="F1677" s="558"/>
      <c r="G1677" s="598">
        <f>IFERROR(IF(ISERROR(SEARCH("dfgg",$B1676)),IF(H1677="",G1676+ROUNDUP(VLOOKUP(D1677,Feuil2!$B$2:$C$252,2,FALSE)*6,0)/6/24,G1676+ROUNDUP(VLOOKUP(D1677,Feuil2!$B$2:$C$252,2,FALSE)*6,0)/6/24+$I$2),G1676+(11/12/24)),"")</f>
        <v>43678.493055555547</v>
      </c>
      <c r="H1677" s="559" t="s">
        <v>175</v>
      </c>
      <c r="I1677" s="579"/>
      <c r="N1677" s="569"/>
      <c r="O1677" s="569"/>
    </row>
    <row r="1678" spans="1:15" x14ac:dyDescent="0.2">
      <c r="A1678" s="15"/>
      <c r="B1678" s="585"/>
      <c r="C1678" s="586"/>
      <c r="D1678" s="587" t="s">
        <v>141</v>
      </c>
      <c r="E1678" s="587"/>
      <c r="F1678" s="562"/>
      <c r="G1678" s="598">
        <f>IFERROR(IF(ISERROR(SEARCH("dfgg",$B1677)),IF(H1678="",G1677+ROUNDUP(VLOOKUP(D1678,Feuil2!$B$2:$C$252,2,FALSE)*6,0)/6/24,G1677+ROUNDUP(VLOOKUP(D1678,Feuil2!$B$2:$C$252,2,FALSE)*6,0)/6/24+$I$2),G1677+(11/12/24)),"")</f>
        <v>43678.506944444438</v>
      </c>
      <c r="H1678" s="559"/>
      <c r="I1678" s="579"/>
    </row>
    <row r="1679" spans="1:15" x14ac:dyDescent="0.2">
      <c r="A1679" s="15"/>
      <c r="B1679" s="576" t="s">
        <v>187</v>
      </c>
      <c r="C1679" s="577">
        <v>3332321</v>
      </c>
      <c r="D1679" s="578">
        <v>22000372</v>
      </c>
      <c r="E1679" s="578">
        <v>1600</v>
      </c>
      <c r="F1679" s="558"/>
      <c r="G1679" s="598">
        <f>IFERROR(IF(ISERROR(SEARCH("dfgg",$B1678)),IF(H1679="",G1678+ROUNDUP(VLOOKUP(D1679,Feuil2!$B$2:$C$252,2,FALSE)*6,0)/6/24,G1678+ROUNDUP(VLOOKUP(D1679,Feuil2!$B$2:$C$252,2,FALSE)*6,0)/6/24+$I$2),G1678+(11/12/24)),"")</f>
        <v>43678.611111111102</v>
      </c>
      <c r="H1679" s="559"/>
      <c r="I1679" s="579"/>
    </row>
    <row r="1680" spans="1:15" x14ac:dyDescent="0.2">
      <c r="A1680" s="15"/>
      <c r="B1680" s="576" t="s">
        <v>187</v>
      </c>
      <c r="C1680" s="577">
        <v>3363332</v>
      </c>
      <c r="D1680" s="578">
        <v>22000372</v>
      </c>
      <c r="E1680" s="578">
        <v>1600</v>
      </c>
      <c r="F1680" s="558"/>
      <c r="G1680" s="598">
        <f>IFERROR(IF(ISERROR(SEARCH("dfgg",$B1679)),IF(H1680="",G1679+ROUNDUP(VLOOKUP(D1680,Feuil2!$B$2:$C$252,2,FALSE)*6,0)/6/24,G1679+ROUNDUP(VLOOKUP(D1680,Feuil2!$B$2:$C$252,2,FALSE)*6,0)/6/24+$I$2),G1679+(11/12/24)),"")</f>
        <v>43678.715277777766</v>
      </c>
      <c r="H1680" s="559"/>
      <c r="I1680" s="579"/>
    </row>
    <row r="1681" spans="1:12" s="16" customFormat="1" x14ac:dyDescent="0.2">
      <c r="A1681" s="15"/>
      <c r="B1681" s="585"/>
      <c r="C1681" s="586"/>
      <c r="D1681" s="587" t="s">
        <v>141</v>
      </c>
      <c r="E1681" s="587"/>
      <c r="F1681" s="562"/>
      <c r="G1681" s="598">
        <f>IFERROR(IF(ISERROR(SEARCH("dfgg",$B1680)),IF(H1681="",G1680+ROUNDUP(VLOOKUP(D1681,Feuil2!$B$2:$C$252,2,FALSE)*6,0)/6/24,G1680+ROUNDUP(VLOOKUP(D1681,Feuil2!$B$2:$C$252,2,FALSE)*6,0)/6/24+$I$2),G1680+(11/12/24)),"")</f>
        <v>43678.729166666657</v>
      </c>
      <c r="H1681" s="559"/>
      <c r="I1681" s="579"/>
      <c r="J1681" s="326"/>
    </row>
    <row r="1682" spans="1:12" x14ac:dyDescent="0.2">
      <c r="A1682" s="15"/>
      <c r="B1682" s="576" t="s">
        <v>42</v>
      </c>
      <c r="C1682" s="577">
        <v>3244596</v>
      </c>
      <c r="D1682" s="578">
        <v>22000547</v>
      </c>
      <c r="E1682" s="578">
        <v>1600</v>
      </c>
      <c r="F1682" s="558"/>
      <c r="G1682" s="598">
        <f>IFERROR(IF(ISERROR(SEARCH("dfgg",$B1681)),IF(H1682="",G1681+ROUNDUP(VLOOKUP(D1682,Feuil2!$B$2:$C$252,2,FALSE)*6,0)/6/24,G1681+ROUNDUP(VLOOKUP(D1682,Feuil2!$B$2:$C$252,2,FALSE)*6,0)/6/24+$I$2),G1681+(11/12/24)),"")</f>
        <v>43678.833333333321</v>
      </c>
      <c r="H1682" s="559"/>
      <c r="I1682" s="579"/>
    </row>
    <row r="1683" spans="1:12" s="16" customFormat="1" x14ac:dyDescent="0.2">
      <c r="A1683" s="15"/>
      <c r="B1683" s="580"/>
      <c r="C1683" s="616"/>
      <c r="D1683" s="611" t="s">
        <v>7</v>
      </c>
      <c r="E1683" s="612"/>
      <c r="F1683" s="619"/>
      <c r="G1683" s="598">
        <f>IFERROR(IF(ISERROR(SEARCH("dfgg",$B1682)),IF(H1683="",G1682+ROUNDUP(VLOOKUP(D1683,Feuil2!$B$2:$C$252,2,FALSE)*6,0)/6/24,G1682+ROUNDUP(VLOOKUP(D1683,Feuil2!$B$2:$C$252,2,FALSE)*6,0)/6/24+$I$2),G1682+(11/12/24)),"")</f>
        <v>43678.888888888876</v>
      </c>
      <c r="H1683" s="71"/>
      <c r="I1683" s="579"/>
      <c r="J1683" s="326" t="s">
        <v>79</v>
      </c>
      <c r="K1683" s="16" t="s">
        <v>79</v>
      </c>
      <c r="L1683" s="614"/>
    </row>
    <row r="1684" spans="1:12" s="16" customFormat="1" x14ac:dyDescent="0.2">
      <c r="A1684" s="15"/>
      <c r="B1684" s="588" t="s">
        <v>100</v>
      </c>
      <c r="C1684" s="590">
        <v>3388431</v>
      </c>
      <c r="D1684" s="589">
        <v>22000155</v>
      </c>
      <c r="E1684" s="589">
        <v>1600</v>
      </c>
      <c r="F1684" s="567"/>
      <c r="G1684" s="598">
        <f>IFERROR(IF(ISERROR(SEARCH("dfgg",$B1683)),IF(H1684="",G1683+ROUNDUP(VLOOKUP(D1684,Feuil2!$B$2:$C$252,2,FALSE)*6,0)/6/24,G1683+ROUNDUP(VLOOKUP(D1684,Feuil2!$B$2:$C$252,2,FALSE)*6,0)/6/24+$I$2),G1683+(11/12/24)),"")</f>
        <v>43679.006944444431</v>
      </c>
      <c r="H1684" s="566"/>
      <c r="I1684" s="579"/>
      <c r="J1684" s="326"/>
      <c r="L1684" s="89"/>
    </row>
    <row r="1685" spans="1:12" s="16" customFormat="1" x14ac:dyDescent="0.2">
      <c r="A1685" s="15"/>
      <c r="B1685" s="580"/>
      <c r="C1685" s="616"/>
      <c r="D1685" s="611" t="s">
        <v>7</v>
      </c>
      <c r="E1685" s="612"/>
      <c r="F1685" s="619"/>
      <c r="G1685" s="598">
        <f>IFERROR(IF(ISERROR(SEARCH("dfgg",$B1684)),IF(H1685="",G1684+ROUNDUP(VLOOKUP(D1685,Feuil2!$B$2:$C$252,2,FALSE)*6,0)/6/24,G1684+ROUNDUP(VLOOKUP(D1685,Feuil2!$B$2:$C$252,2,FALSE)*6,0)/6/24+$I$2),G1684+(11/12/24)),"")</f>
        <v>43679.062499999985</v>
      </c>
      <c r="H1685" s="71"/>
      <c r="I1685" s="579"/>
      <c r="J1685" s="326" t="s">
        <v>79</v>
      </c>
      <c r="K1685" s="16" t="s">
        <v>79</v>
      </c>
      <c r="L1685" s="614"/>
    </row>
    <row r="1686" spans="1:12" x14ac:dyDescent="0.2">
      <c r="A1686" s="15"/>
      <c r="B1686" s="620" t="s">
        <v>42</v>
      </c>
      <c r="C1686" s="577">
        <v>3302307</v>
      </c>
      <c r="D1686" s="578">
        <v>22000547</v>
      </c>
      <c r="E1686" s="578">
        <v>1600</v>
      </c>
      <c r="F1686" s="558"/>
      <c r="G1686" s="598">
        <f>IFERROR(IF(ISERROR(SEARCH("dfgg",$B1685)),IF(H1686="",G1685+ROUNDUP(VLOOKUP(D1686,Feuil2!$B$2:$C$252,2,FALSE)*6,0)/6/24,G1685+ROUNDUP(VLOOKUP(D1686,Feuil2!$B$2:$C$252,2,FALSE)*6,0)/6/24+$I$2),G1685+(11/12/24)),"")</f>
        <v>43679.16666666665</v>
      </c>
      <c r="H1686" s="559"/>
      <c r="I1686" s="579"/>
    </row>
    <row r="1687" spans="1:12" s="16" customFormat="1" x14ac:dyDescent="0.2">
      <c r="A1687" s="15"/>
      <c r="B1687" s="621" t="s">
        <v>42</v>
      </c>
      <c r="C1687" s="590">
        <v>3332355</v>
      </c>
      <c r="D1687" s="589">
        <v>22000547</v>
      </c>
      <c r="E1687" s="589">
        <v>1600</v>
      </c>
      <c r="F1687" s="567"/>
      <c r="G1687" s="598">
        <f>IFERROR(IF(ISERROR(SEARCH("dfgg",$B1686)),IF(H1687="",G1686+ROUNDUP(VLOOKUP(D1687,Feuil2!$B$2:$C$252,2,FALSE)*6,0)/6/24,G1686+ROUNDUP(VLOOKUP(D1687,Feuil2!$B$2:$C$252,2,FALSE)*6,0)/6/24+$I$2),G1686+(11/12/24)),"")</f>
        <v>43679.270833333314</v>
      </c>
      <c r="H1687" s="559" t="s">
        <v>71</v>
      </c>
      <c r="I1687" s="579"/>
      <c r="J1687" s="326"/>
    </row>
    <row r="1688" spans="1:12" s="16" customFormat="1" x14ac:dyDescent="0.2">
      <c r="A1688" s="15"/>
      <c r="B1688" s="621" t="s">
        <v>42</v>
      </c>
      <c r="C1688" s="590">
        <v>3332356</v>
      </c>
      <c r="D1688" s="589">
        <v>22000547</v>
      </c>
      <c r="E1688" s="589">
        <v>1600</v>
      </c>
      <c r="F1688" s="567"/>
      <c r="G1688" s="598">
        <f>IFERROR(IF(ISERROR(SEARCH("dfgg",$B1687)),IF(H1688="",G1687+ROUNDUP(VLOOKUP(D1688,Feuil2!$B$2:$C$252,2,FALSE)*6,0)/6/24,G1687+ROUNDUP(VLOOKUP(D1688,Feuil2!$B$2:$C$252,2,FALSE)*6,0)/6/24+$I$2),G1687+(11/12/24)),"")</f>
        <v>43679.374999999978</v>
      </c>
      <c r="H1688" s="559" t="s">
        <v>71</v>
      </c>
      <c r="I1688" s="579"/>
      <c r="J1688" s="326"/>
    </row>
    <row r="1689" spans="1:12" s="16" customFormat="1" x14ac:dyDescent="0.2">
      <c r="A1689" s="15"/>
      <c r="B1689" s="622"/>
      <c r="C1689" s="586"/>
      <c r="D1689" s="587" t="s">
        <v>141</v>
      </c>
      <c r="E1689" s="587"/>
      <c r="F1689" s="562"/>
      <c r="G1689" s="598">
        <f>IFERROR(IF(ISERROR(SEARCH("dfgg",$B1688)),IF(H1689="",G1688+ROUNDUP(VLOOKUP(D1689,Feuil2!$B$2:$C$252,2,FALSE)*6,0)/6/24,G1688+ROUNDUP(VLOOKUP(D1689,Feuil2!$B$2:$C$252,2,FALSE)*6,0)/6/24+$I$2),G1688+(11/12/24)),"")</f>
        <v>43679.388888888869</v>
      </c>
      <c r="H1689" s="559"/>
      <c r="I1689" s="579"/>
      <c r="J1689" s="326"/>
    </row>
    <row r="1690" spans="1:12" s="16" customFormat="1" x14ac:dyDescent="0.2">
      <c r="A1690" s="15"/>
      <c r="B1690" s="621" t="s">
        <v>42</v>
      </c>
      <c r="C1690" s="590">
        <v>3332357</v>
      </c>
      <c r="D1690" s="589">
        <v>22000547</v>
      </c>
      <c r="E1690" s="589">
        <v>1600</v>
      </c>
      <c r="F1690" s="567"/>
      <c r="G1690" s="598">
        <f>IFERROR(IF(ISERROR(SEARCH("dfgg",$B1689)),IF(H1690="",G1689+ROUNDUP(VLOOKUP(D1690,Feuil2!$B$2:$C$252,2,FALSE)*6,0)/6/24,G1689+ROUNDUP(VLOOKUP(D1690,Feuil2!$B$2:$C$252,2,FALSE)*6,0)/6/24+$I$2),G1689+(11/12/24)),"")</f>
        <v>43679.493055555533</v>
      </c>
      <c r="H1690" s="559" t="s">
        <v>71</v>
      </c>
      <c r="I1690" s="579"/>
      <c r="J1690" s="326"/>
    </row>
    <row r="1691" spans="1:12" s="16" customFormat="1" x14ac:dyDescent="0.2">
      <c r="A1691" s="15"/>
      <c r="B1691" s="621" t="s">
        <v>42</v>
      </c>
      <c r="C1691" s="590">
        <v>3378220</v>
      </c>
      <c r="D1691" s="589">
        <v>22000547</v>
      </c>
      <c r="E1691" s="589">
        <v>1600</v>
      </c>
      <c r="F1691" s="567"/>
      <c r="G1691" s="598">
        <f>IFERROR(IF(ISERROR(SEARCH("dfgg",$B1690)),IF(H1691="",G1690+ROUNDUP(VLOOKUP(D1691,Feuil2!$B$2:$C$252,2,FALSE)*6,0)/6/24,G1690+ROUNDUP(VLOOKUP(D1691,Feuil2!$B$2:$C$252,2,FALSE)*6,0)/6/24+$I$2),G1690+(11/12/24)),"")</f>
        <v>43679.597222222197</v>
      </c>
      <c r="H1691" s="559" t="s">
        <v>71</v>
      </c>
      <c r="I1691" s="579"/>
      <c r="J1691" s="326"/>
    </row>
    <row r="1692" spans="1:12" s="16" customFormat="1" x14ac:dyDescent="0.2">
      <c r="A1692" s="15"/>
      <c r="B1692" s="622"/>
      <c r="C1692" s="586"/>
      <c r="D1692" s="587" t="s">
        <v>141</v>
      </c>
      <c r="E1692" s="587"/>
      <c r="F1692" s="562"/>
      <c r="G1692" s="598">
        <v>43679.4375</v>
      </c>
      <c r="H1692" s="559"/>
      <c r="I1692" s="579"/>
      <c r="J1692" s="326"/>
    </row>
    <row r="1693" spans="1:12" x14ac:dyDescent="0.2">
      <c r="A1693" s="15"/>
      <c r="B1693" s="576" t="s">
        <v>45</v>
      </c>
      <c r="C1693" s="577">
        <v>3031447</v>
      </c>
      <c r="D1693" s="578">
        <v>22000576</v>
      </c>
      <c r="E1693" s="578">
        <v>1400</v>
      </c>
      <c r="F1693" s="558"/>
      <c r="G1693" s="598">
        <f>IFERROR(IF(ISERROR(SEARCH("dfgg",$B1692)),IF(H1693="",G1692+ROUNDUP(VLOOKUP(D1693,Feuil2!$B$2:$C$252,2,FALSE)*6,0)/6/24,G1692+ROUNDUP(VLOOKUP(D1693,Feuil2!$B$2:$C$252,2,FALSE)*6,0)/6/24+$I$2),G1692+(11/12/24)),"")</f>
        <v>43679.541666666664</v>
      </c>
      <c r="H1693" s="559" t="s">
        <v>71</v>
      </c>
      <c r="I1693" s="579"/>
    </row>
    <row r="1694" spans="1:12" x14ac:dyDescent="0.2">
      <c r="A1694" s="15"/>
      <c r="B1694" s="576" t="s">
        <v>45</v>
      </c>
      <c r="C1694" s="577">
        <v>3092368</v>
      </c>
      <c r="D1694" s="578">
        <v>22000576</v>
      </c>
      <c r="E1694" s="578">
        <v>1400</v>
      </c>
      <c r="F1694" s="558"/>
      <c r="G1694" s="598">
        <f>IFERROR(IF(ISERROR(SEARCH("dfgg",$B1693)),IF(H1694="",G1693+ROUNDUP(VLOOKUP(D1694,Feuil2!$B$2:$C$252,2,FALSE)*6,0)/6/24,G1693+ROUNDUP(VLOOKUP(D1694,Feuil2!$B$2:$C$252,2,FALSE)*6,0)/6/24+$I$2),G1693+(11/12/24)),"")</f>
        <v>43679.645833333328</v>
      </c>
      <c r="H1694" s="559"/>
      <c r="I1694" s="579"/>
    </row>
    <row r="1695" spans="1:12" s="16" customFormat="1" x14ac:dyDescent="0.2">
      <c r="A1695" s="15"/>
      <c r="B1695" s="585"/>
      <c r="C1695" s="586"/>
      <c r="D1695" s="587" t="s">
        <v>141</v>
      </c>
      <c r="E1695" s="587"/>
      <c r="F1695" s="562"/>
      <c r="G1695" s="598">
        <f>IFERROR(IF(ISERROR(SEARCH("dfgg",$B1694)),IF(H1695="",G1694+ROUNDUP(VLOOKUP(D1695,Feuil2!$B$2:$C$252,2,FALSE)*6,0)/6/24,G1694+ROUNDUP(VLOOKUP(D1695,Feuil2!$B$2:$C$252,2,FALSE)*6,0)/6/24+$I$2),G1694+(11/12/24)),"")</f>
        <v>43679.659722222219</v>
      </c>
      <c r="H1695" s="559"/>
      <c r="I1695" s="579"/>
      <c r="J1695" s="326"/>
    </row>
    <row r="1696" spans="1:12" x14ac:dyDescent="0.2">
      <c r="A1696" s="15"/>
      <c r="B1696" s="576" t="s">
        <v>45</v>
      </c>
      <c r="C1696" s="577">
        <v>3118680</v>
      </c>
      <c r="D1696" s="578">
        <v>22000576</v>
      </c>
      <c r="E1696" s="578">
        <v>1400</v>
      </c>
      <c r="F1696" s="558"/>
      <c r="G1696" s="598">
        <f>IFERROR(IF(ISERROR(SEARCH("dfgg",$B1695)),IF(H1696="",G1695+ROUNDUP(VLOOKUP(D1696,Feuil2!$B$2:$C$252,2,FALSE)*6,0)/6/24,G1695+ROUNDUP(VLOOKUP(D1696,Feuil2!$B$2:$C$252,2,FALSE)*6,0)/6/24+$I$2),G1695+(11/12/24)),"")</f>
        <v>43679.763888888883</v>
      </c>
      <c r="H1696" s="559"/>
      <c r="I1696" s="579"/>
    </row>
    <row r="1697" spans="1:12" x14ac:dyDescent="0.2">
      <c r="A1697" s="15"/>
      <c r="B1697" s="576" t="s">
        <v>45</v>
      </c>
      <c r="C1697" s="577">
        <v>3363407</v>
      </c>
      <c r="D1697" s="578">
        <v>22000576</v>
      </c>
      <c r="E1697" s="578">
        <v>1400</v>
      </c>
      <c r="F1697" s="558"/>
      <c r="G1697" s="598">
        <f>IFERROR(IF(ISERROR(SEARCH("dfgg",$B1696)),IF(H1697="",G1696+ROUNDUP(VLOOKUP(D1697,Feuil2!$B$2:$C$252,2,FALSE)*6,0)/6/24,G1696+ROUNDUP(VLOOKUP(D1697,Feuil2!$B$2:$C$252,2,FALSE)*6,0)/6/24+$I$2),G1696+(11/12/24)),"")</f>
        <v>43679.868055555547</v>
      </c>
      <c r="H1697" s="559"/>
      <c r="I1697" s="579"/>
    </row>
    <row r="1698" spans="1:12" s="16" customFormat="1" x14ac:dyDescent="0.2">
      <c r="A1698" s="15"/>
      <c r="B1698" s="592"/>
      <c r="C1698" s="593"/>
      <c r="D1698" s="594" t="s">
        <v>141</v>
      </c>
      <c r="E1698" s="594"/>
      <c r="F1698" s="565"/>
      <c r="G1698" s="598">
        <f>IFERROR(IF(ISERROR(SEARCH("dfgg",$B1697)),IF(H1698="",G1697+ROUNDUP(VLOOKUP(D1698,Feuil2!$B$2:$C$252,2,FALSE)*6,0)/6/24,G1697+ROUNDUP(VLOOKUP(D1698,Feuil2!$B$2:$C$252,2,FALSE)*6,0)/6/24+$I$2),G1697+(11/12/24)),"")</f>
        <v>43679.881944444438</v>
      </c>
      <c r="H1698" s="559"/>
      <c r="I1698" s="579"/>
      <c r="J1698" s="326"/>
    </row>
    <row r="1699" spans="1:12" x14ac:dyDescent="0.2">
      <c r="A1699" s="15"/>
      <c r="B1699" s="588" t="s">
        <v>75</v>
      </c>
      <c r="C1699" s="590">
        <v>3363329</v>
      </c>
      <c r="D1699" s="591">
        <v>22000074</v>
      </c>
      <c r="E1699" s="589">
        <v>1200</v>
      </c>
      <c r="F1699" s="599"/>
      <c r="G1699" s="598">
        <f>IFERROR(IF(ISERROR(SEARCH("dfgg",$B1698)),IF(H1699="",G1698+ROUNDUP(VLOOKUP(D1699,Feuil2!$B$2:$C$252,2,FALSE)*6,0)/6/24,G1698+ROUNDUP(VLOOKUP(D1699,Feuil2!$B$2:$C$252,2,FALSE)*6,0)/6/24+$I$2),G1698+(11/12/24)),"")</f>
        <v>43679.986111111102</v>
      </c>
      <c r="H1699" s="566"/>
      <c r="I1699" s="584"/>
    </row>
    <row r="1700" spans="1:12" s="16" customFormat="1" x14ac:dyDescent="0.2">
      <c r="A1700" s="15"/>
      <c r="B1700" s="592"/>
      <c r="C1700" s="593"/>
      <c r="D1700" s="594" t="s">
        <v>141</v>
      </c>
      <c r="E1700" s="594"/>
      <c r="F1700" s="615"/>
      <c r="G1700" s="598">
        <f>IFERROR(IF(ISERROR(SEARCH("dfgg",$B1699)),IF(H1700="",G1699+ROUNDUP(VLOOKUP(D1700,Feuil2!$B$2:$C$252,2,FALSE)*6,0)/6/24,G1699+ROUNDUP(VLOOKUP(D1700,Feuil2!$B$2:$C$252,2,FALSE)*6,0)/6/24+$I$2),G1699+(11/12/24)),"")</f>
        <v>43679.999999999993</v>
      </c>
      <c r="H1700" s="566"/>
      <c r="I1700" s="584"/>
      <c r="J1700" s="326"/>
    </row>
    <row r="1701" spans="1:12" s="16" customFormat="1" x14ac:dyDescent="0.2">
      <c r="A1701" s="15"/>
      <c r="B1701" s="588" t="s">
        <v>21</v>
      </c>
      <c r="C1701" s="590">
        <v>3388840</v>
      </c>
      <c r="D1701" s="591">
        <v>22000084</v>
      </c>
      <c r="E1701" s="589">
        <v>1050</v>
      </c>
      <c r="F1701" s="567"/>
      <c r="G1701" s="598">
        <f>IFERROR(IF(ISERROR(SEARCH("dfgg",$B1700)),IF(H1701="",G1700+ROUNDUP(VLOOKUP(D1701,Feuil2!$B$2:$C$252,2,FALSE)*6,0)/6/24,G1700+ROUNDUP(VLOOKUP(D1701,Feuil2!$B$2:$C$252,2,FALSE)*6,0)/6/24+$I$2),G1700+(11/12/24)),"")</f>
        <v>43680.104166666657</v>
      </c>
      <c r="H1701" s="559" t="s">
        <v>367</v>
      </c>
      <c r="I1701" s="579"/>
      <c r="J1701" s="326"/>
    </row>
    <row r="1702" spans="1:12" x14ac:dyDescent="0.2">
      <c r="A1702" s="127"/>
      <c r="B1702" s="595"/>
      <c r="C1702" s="596" t="s">
        <v>61</v>
      </c>
      <c r="D1702" s="597"/>
      <c r="E1702" s="597"/>
      <c r="F1702" s="380"/>
      <c r="G1702" s="574">
        <v>43680.208333333336</v>
      </c>
      <c r="H1702" s="19"/>
      <c r="I1702" s="579"/>
      <c r="K1702" s="561" t="str">
        <f>IF(ISNA(VLOOKUP(C1702,[1]Sheet1!$B:$AS,43,FALSE)),"",VLOOKUP(C1702,[1]Sheet1!$B:$AS,43,FALSE))</f>
        <v/>
      </c>
      <c r="L1702" s="2" t="str">
        <f>IF(ISNA(VLOOKUP(C1702,[1]Sheet1!$B:$AS,44,FALSE)),"",VLOOKUP(C1702,[1]Sheet1!$B:$AS,44,FALSE))</f>
        <v/>
      </c>
    </row>
    <row r="1705" spans="1:12" x14ac:dyDescent="0.2">
      <c r="A1705" s="3"/>
      <c r="D1705" s="564"/>
    </row>
    <row r="1706" spans="1:12" s="16" customFormat="1" ht="31.5" x14ac:dyDescent="0.2">
      <c r="A1706" s="290"/>
      <c r="B1706" s="600" t="s">
        <v>251</v>
      </c>
      <c r="C1706" s="828">
        <v>32</v>
      </c>
      <c r="D1706" s="601"/>
      <c r="E1706" s="602"/>
      <c r="F1706" s="603"/>
      <c r="G1706" s="604"/>
      <c r="H1706" s="605"/>
      <c r="I1706" s="434"/>
      <c r="J1706" s="406" t="s">
        <v>34</v>
      </c>
      <c r="K1706" s="202" t="s">
        <v>48</v>
      </c>
      <c r="L1706" s="202" t="s">
        <v>248</v>
      </c>
    </row>
    <row r="1707" spans="1:12" s="16" customFormat="1" x14ac:dyDescent="0.2">
      <c r="A1707" s="79"/>
      <c r="B1707" s="570"/>
      <c r="C1707" s="294"/>
      <c r="D1707" s="606" t="s">
        <v>348</v>
      </c>
      <c r="E1707" s="607"/>
      <c r="F1707" s="608"/>
      <c r="G1707" s="609">
        <v>43682.208333333336</v>
      </c>
      <c r="H1707" s="81"/>
      <c r="I1707" s="610">
        <f>IFERROR(E1707*VLOOKUP(D1707,#REF!,5,FALSE),0)</f>
        <v>0</v>
      </c>
      <c r="J1707" s="326"/>
    </row>
    <row r="1708" spans="1:12" s="16" customFormat="1" x14ac:dyDescent="0.2">
      <c r="A1708" s="79"/>
      <c r="B1708" s="570"/>
      <c r="C1708" s="294"/>
      <c r="D1708" s="606" t="s">
        <v>348</v>
      </c>
      <c r="E1708" s="607"/>
      <c r="F1708" s="608"/>
      <c r="G1708" s="609">
        <v>43682.3125</v>
      </c>
      <c r="H1708" s="19"/>
      <c r="I1708" s="610">
        <f>IFERROR(E1708*VLOOKUP(D1708,#REF!,5,FALSE),0)</f>
        <v>0</v>
      </c>
      <c r="J1708" s="326"/>
    </row>
    <row r="1709" spans="1:12" x14ac:dyDescent="0.2">
      <c r="A1709" s="15"/>
      <c r="B1709" s="588" t="s">
        <v>76</v>
      </c>
      <c r="C1709" s="577">
        <v>3052856</v>
      </c>
      <c r="D1709" s="589">
        <v>22000478</v>
      </c>
      <c r="E1709" s="589">
        <v>1000</v>
      </c>
      <c r="F1709" s="599"/>
      <c r="G1709" s="598">
        <f>IFERROR(IF(ISERROR(SEARCH("dfgg",$B1708)),IF(H1709="",G1708+ROUNDUP(VLOOKUP(D1709,Feuil2!$B$2:$C$252,2,FALSE)*6,0)/6/24,G1708+ROUNDUP(VLOOKUP(D1709,Feuil2!$B$2:$C$252,2,FALSE)*6,0)/6/24+$I$2),G1708+(11/12/24)),"")</f>
        <v>43682.395833333336</v>
      </c>
      <c r="H1709" s="566" t="s">
        <v>365</v>
      </c>
      <c r="I1709" s="584" t="s">
        <v>71</v>
      </c>
    </row>
    <row r="1710" spans="1:12" x14ac:dyDescent="0.2">
      <c r="A1710" s="15"/>
      <c r="B1710" s="588" t="s">
        <v>76</v>
      </c>
      <c r="C1710" s="577">
        <v>3139580</v>
      </c>
      <c r="D1710" s="589">
        <v>22000478</v>
      </c>
      <c r="E1710" s="589">
        <v>1000</v>
      </c>
      <c r="F1710" s="599"/>
      <c r="G1710" s="598">
        <f>IFERROR(IF(ISERROR(SEARCH("dfgg",$B1709)),IF(H1710="",G1709+ROUNDUP(VLOOKUP(D1710,Feuil2!$B$2:$C$252,2,FALSE)*6,0)/6/24,G1709+ROUNDUP(VLOOKUP(D1710,Feuil2!$B$2:$C$252,2,FALSE)*6,0)/6/24+$I$2),G1709+(11/12/24)),"")</f>
        <v>43682.479166666672</v>
      </c>
      <c r="H1710" s="566" t="s">
        <v>366</v>
      </c>
      <c r="I1710" s="584" t="s">
        <v>71</v>
      </c>
    </row>
    <row r="1711" spans="1:12" x14ac:dyDescent="0.2">
      <c r="A1711" s="15"/>
      <c r="B1711" s="588" t="s">
        <v>76</v>
      </c>
      <c r="C1711" s="577">
        <v>3139581</v>
      </c>
      <c r="D1711" s="589">
        <v>22000478</v>
      </c>
      <c r="E1711" s="589">
        <v>1000</v>
      </c>
      <c r="F1711" s="599"/>
      <c r="G1711" s="598">
        <f>IFERROR(IF(ISERROR(SEARCH("dfgg",$B1710)),IF(H1711="",G1710+ROUNDUP(VLOOKUP(D1711,Feuil2!$B$2:$C$252,2,FALSE)*6,0)/6/24,G1710+ROUNDUP(VLOOKUP(D1711,Feuil2!$B$2:$C$252,2,FALSE)*6,0)/6/24+$I$2),G1710+(11/12/24)),"")</f>
        <v>43682.562500000007</v>
      </c>
      <c r="H1711" s="566" t="s">
        <v>366</v>
      </c>
      <c r="I1711" s="584" t="s">
        <v>71</v>
      </c>
    </row>
    <row r="1712" spans="1:12" x14ac:dyDescent="0.2">
      <c r="A1712" s="15"/>
      <c r="B1712" s="588" t="s">
        <v>76</v>
      </c>
      <c r="C1712" s="577">
        <v>3139582</v>
      </c>
      <c r="D1712" s="589">
        <v>22000478</v>
      </c>
      <c r="E1712" s="589">
        <v>1000</v>
      </c>
      <c r="F1712" s="599"/>
      <c r="G1712" s="598">
        <f>IFERROR(IF(ISERROR(SEARCH("dfgg",$B1711)),IF(H1712="",G1711+ROUNDUP(VLOOKUP(D1712,Feuil2!$B$2:$C$252,2,FALSE)*6,0)/6/24,G1711+ROUNDUP(VLOOKUP(D1712,Feuil2!$B$2:$C$252,2,FALSE)*6,0)/6/24+$I$2),G1711+(11/12/24)),"")</f>
        <v>43682.645833333343</v>
      </c>
      <c r="H1712" s="566" t="s">
        <v>366</v>
      </c>
      <c r="I1712" s="584" t="s">
        <v>71</v>
      </c>
    </row>
    <row r="1713" spans="1:12" x14ac:dyDescent="0.2">
      <c r="A1713" s="15"/>
      <c r="B1713" s="588" t="s">
        <v>76</v>
      </c>
      <c r="C1713" s="577">
        <v>3139583</v>
      </c>
      <c r="D1713" s="589">
        <v>22000478</v>
      </c>
      <c r="E1713" s="589">
        <v>1000</v>
      </c>
      <c r="F1713" s="599"/>
      <c r="G1713" s="598">
        <f>IFERROR(IF(ISERROR(SEARCH("dfgg",$B1712)),IF(H1713="",G1712+ROUNDUP(VLOOKUP(D1713,Feuil2!$B$2:$C$252,2,FALSE)*6,0)/6/24,G1712+ROUNDUP(VLOOKUP(D1713,Feuil2!$B$2:$C$252,2,FALSE)*6,0)/6/24+$I$2),G1712+(11/12/24)),"")</f>
        <v>43682.729166666679</v>
      </c>
      <c r="H1713" s="566" t="s">
        <v>366</v>
      </c>
      <c r="I1713" s="584" t="s">
        <v>71</v>
      </c>
    </row>
    <row r="1714" spans="1:12" x14ac:dyDescent="0.2">
      <c r="A1714" s="15"/>
      <c r="B1714" s="588" t="s">
        <v>76</v>
      </c>
      <c r="C1714" s="577">
        <v>3139584</v>
      </c>
      <c r="D1714" s="589">
        <v>22000478</v>
      </c>
      <c r="E1714" s="589">
        <v>1000</v>
      </c>
      <c r="F1714" s="599"/>
      <c r="G1714" s="598">
        <f>IFERROR(IF(ISERROR(SEARCH("dfgg",$B1713)),IF(H1714="",G1713+ROUNDUP(VLOOKUP(D1714,Feuil2!$B$2:$C$252,2,FALSE)*6,0)/6/24,G1713+ROUNDUP(VLOOKUP(D1714,Feuil2!$B$2:$C$252,2,FALSE)*6,0)/6/24+$I$2),G1713+(11/12/24)),"")</f>
        <v>43682.812500000015</v>
      </c>
      <c r="H1714" s="566" t="s">
        <v>366</v>
      </c>
      <c r="I1714" s="584" t="s">
        <v>71</v>
      </c>
    </row>
    <row r="1715" spans="1:12" x14ac:dyDescent="0.2">
      <c r="A1715" s="15"/>
      <c r="B1715" s="588" t="s">
        <v>76</v>
      </c>
      <c r="C1715" s="577">
        <v>3139585</v>
      </c>
      <c r="D1715" s="589">
        <v>22000478</v>
      </c>
      <c r="E1715" s="589">
        <v>1000</v>
      </c>
      <c r="F1715" s="599"/>
      <c r="G1715" s="598">
        <f>IFERROR(IF(ISERROR(SEARCH("dfgg",$B1714)),IF(H1715="",G1714+ROUNDUP(VLOOKUP(D1715,Feuil2!$B$2:$C$252,2,FALSE)*6,0)/6/24,G1714+ROUNDUP(VLOOKUP(D1715,Feuil2!$B$2:$C$252,2,FALSE)*6,0)/6/24+$I$2),G1714+(11/12/24)),"")</f>
        <v>43682.89583333335</v>
      </c>
      <c r="H1715" s="566" t="s">
        <v>366</v>
      </c>
      <c r="I1715" s="584" t="s">
        <v>71</v>
      </c>
    </row>
    <row r="1716" spans="1:12" x14ac:dyDescent="0.2">
      <c r="A1716" s="15"/>
      <c r="B1716" s="588" t="s">
        <v>76</v>
      </c>
      <c r="C1716" s="577">
        <v>3139586</v>
      </c>
      <c r="D1716" s="589">
        <v>22000478</v>
      </c>
      <c r="E1716" s="589">
        <v>1000</v>
      </c>
      <c r="F1716" s="599"/>
      <c r="G1716" s="598">
        <f>IFERROR(IF(ISERROR(SEARCH("dfgg",$B1715)),IF(H1716="",G1715+ROUNDUP(VLOOKUP(D1716,Feuil2!$B$2:$C$252,2,FALSE)*6,0)/6/24,G1715+ROUNDUP(VLOOKUP(D1716,Feuil2!$B$2:$C$252,2,FALSE)*6,0)/6/24+$I$2),G1715+(11/12/24)),"")</f>
        <v>43682.979166666686</v>
      </c>
      <c r="H1716" s="566" t="s">
        <v>366</v>
      </c>
      <c r="I1716" s="584" t="s">
        <v>71</v>
      </c>
    </row>
    <row r="1717" spans="1:12" s="16" customFormat="1" x14ac:dyDescent="0.2">
      <c r="A1717" s="15"/>
      <c r="B1717" s="580"/>
      <c r="C1717" s="581"/>
      <c r="D1717" s="611" t="s">
        <v>7</v>
      </c>
      <c r="E1717" s="612"/>
      <c r="F1717" s="613"/>
      <c r="G1717" s="598">
        <f>IFERROR(IF(ISERROR(SEARCH("dfgg",$B1716)),IF(H1717="",G1716+ROUNDUP(VLOOKUP(D1717,Feuil2!$B$2:$C$252,2,FALSE)*6,0)/6/24,G1716+ROUNDUP(VLOOKUP(D1717,Feuil2!$B$2:$C$252,2,FALSE)*6,0)/6/24+$I$2),G1716+(11/12/24)),"")</f>
        <v>43683.034722222241</v>
      </c>
      <c r="H1717" s="71"/>
      <c r="I1717" s="584"/>
      <c r="J1717" s="326" t="s">
        <v>79</v>
      </c>
      <c r="K1717" s="16" t="s">
        <v>79</v>
      </c>
      <c r="L1717" s="614"/>
    </row>
    <row r="1718" spans="1:12" x14ac:dyDescent="0.2">
      <c r="A1718" s="15"/>
      <c r="B1718" s="588" t="s">
        <v>361</v>
      </c>
      <c r="C1718" s="577">
        <v>3301914</v>
      </c>
      <c r="D1718" s="589">
        <v>22000125</v>
      </c>
      <c r="E1718" s="589">
        <v>1000</v>
      </c>
      <c r="F1718" s="599"/>
      <c r="G1718" s="598">
        <f>IFERROR(IF(ISERROR(SEARCH("dfgg",$B1717)),IF(H1718="",G1717+ROUNDUP(VLOOKUP(D1718,Feuil2!$B$2:$C$252,2,FALSE)*6,0)/6/24,G1717+ROUNDUP(VLOOKUP(D1718,Feuil2!$B$2:$C$252,2,FALSE)*6,0)/6/24+$I$2),G1717+(11/12/24)),"")</f>
        <v>43683.152777777796</v>
      </c>
      <c r="H1718" s="566"/>
      <c r="I1718" s="584" t="s">
        <v>71</v>
      </c>
    </row>
    <row r="1719" spans="1:12" s="16" customFormat="1" x14ac:dyDescent="0.2">
      <c r="A1719" s="15"/>
      <c r="B1719" s="580"/>
      <c r="C1719" s="581"/>
      <c r="D1719" s="611" t="s">
        <v>7</v>
      </c>
      <c r="E1719" s="612"/>
      <c r="F1719" s="613"/>
      <c r="G1719" s="598">
        <f>IFERROR(IF(ISERROR(SEARCH("dfgg",$B1718)),IF(H1719="",G1718+ROUNDUP(VLOOKUP(D1719,Feuil2!$B$2:$C$252,2,FALSE)*6,0)/6/24,G1718+ROUNDUP(VLOOKUP(D1719,Feuil2!$B$2:$C$252,2,FALSE)*6,0)/6/24+$I$2),G1718+(11/12/24)),"")</f>
        <v>43683.20833333335</v>
      </c>
      <c r="H1719" s="71"/>
      <c r="I1719" s="584"/>
      <c r="J1719" s="326" t="s">
        <v>79</v>
      </c>
      <c r="K1719" s="16" t="s">
        <v>79</v>
      </c>
      <c r="L1719" s="614"/>
    </row>
    <row r="1720" spans="1:12" x14ac:dyDescent="0.2">
      <c r="A1720" s="15"/>
      <c r="B1720" s="588" t="s">
        <v>76</v>
      </c>
      <c r="C1720" s="577">
        <v>3092350</v>
      </c>
      <c r="D1720" s="589">
        <v>22000478</v>
      </c>
      <c r="E1720" s="589">
        <v>1000</v>
      </c>
      <c r="F1720" s="599"/>
      <c r="G1720" s="598">
        <f>IFERROR(IF(ISERROR(SEARCH("dfgg",$B1719)),IF(H1720="",G1719+ROUNDUP(VLOOKUP(D1720,Feuil2!$B$2:$C$252,2,FALSE)*6,0)/6/24,G1719+ROUNDUP(VLOOKUP(D1720,Feuil2!$B$2:$C$252,2,FALSE)*6,0)/6/24+$I$2),G1719+(11/12/24)),"")</f>
        <v>43683.291666666686</v>
      </c>
      <c r="H1720" s="566" t="s">
        <v>366</v>
      </c>
      <c r="I1720" s="584" t="s">
        <v>71</v>
      </c>
    </row>
    <row r="1721" spans="1:12" x14ac:dyDescent="0.2">
      <c r="A1721" s="15"/>
      <c r="B1721" s="588" t="s">
        <v>76</v>
      </c>
      <c r="C1721" s="577">
        <v>3092351</v>
      </c>
      <c r="D1721" s="589">
        <v>22000478</v>
      </c>
      <c r="E1721" s="589">
        <v>1000</v>
      </c>
      <c r="F1721" s="599"/>
      <c r="G1721" s="598">
        <f>IFERROR(IF(ISERROR(SEARCH("dfgg",$B1720)),IF(H1721="",G1720+ROUNDUP(VLOOKUP(D1721,Feuil2!$B$2:$C$252,2,FALSE)*6,0)/6/24,G1720+ROUNDUP(VLOOKUP(D1721,Feuil2!$B$2:$C$252,2,FALSE)*6,0)/6/24+$I$2),G1720+(11/12/24)),"")</f>
        <v>43683.375000000022</v>
      </c>
      <c r="H1721" s="566" t="s">
        <v>366</v>
      </c>
      <c r="I1721" s="584" t="s">
        <v>71</v>
      </c>
    </row>
    <row r="1722" spans="1:12" x14ac:dyDescent="0.2">
      <c r="A1722" s="15"/>
      <c r="B1722" s="588" t="s">
        <v>76</v>
      </c>
      <c r="C1722" s="577">
        <v>3092352</v>
      </c>
      <c r="D1722" s="589">
        <v>22000478</v>
      </c>
      <c r="E1722" s="589">
        <v>1000</v>
      </c>
      <c r="F1722" s="599"/>
      <c r="G1722" s="598">
        <f>IFERROR(IF(ISERROR(SEARCH("dfgg",$B1721)),IF(H1722="",G1721+ROUNDUP(VLOOKUP(D1722,Feuil2!$B$2:$C$252,2,FALSE)*6,0)/6/24,G1721+ROUNDUP(VLOOKUP(D1722,Feuil2!$B$2:$C$252,2,FALSE)*6,0)/6/24+$I$2),G1721+(11/12/24)),"")</f>
        <v>43683.458333333358</v>
      </c>
      <c r="H1722" s="566" t="s">
        <v>366</v>
      </c>
      <c r="I1722" s="584" t="s">
        <v>71</v>
      </c>
    </row>
    <row r="1723" spans="1:12" x14ac:dyDescent="0.2">
      <c r="A1723" s="15"/>
      <c r="B1723" s="588" t="s">
        <v>76</v>
      </c>
      <c r="C1723" s="577">
        <v>3139594</v>
      </c>
      <c r="D1723" s="589">
        <v>22000478</v>
      </c>
      <c r="E1723" s="589">
        <v>1000</v>
      </c>
      <c r="F1723" s="599"/>
      <c r="G1723" s="598">
        <f>IFERROR(IF(ISERROR(SEARCH("dfgg",$B1722)),IF(H1723="",G1722+ROUNDUP(VLOOKUP(D1723,Feuil2!$B$2:$C$252,2,FALSE)*6,0)/6/24,G1722+ROUNDUP(VLOOKUP(D1723,Feuil2!$B$2:$C$252,2,FALSE)*6,0)/6/24+$I$2),G1722+(11/12/24)),"")</f>
        <v>43683.541666666693</v>
      </c>
      <c r="H1723" s="566" t="s">
        <v>366</v>
      </c>
      <c r="I1723" s="584"/>
    </row>
    <row r="1724" spans="1:12" x14ac:dyDescent="0.2">
      <c r="A1724" s="15"/>
      <c r="B1724" s="588" t="s">
        <v>76</v>
      </c>
      <c r="C1724" s="577">
        <v>3139595</v>
      </c>
      <c r="D1724" s="589">
        <v>22000478</v>
      </c>
      <c r="E1724" s="589">
        <v>1000</v>
      </c>
      <c r="F1724" s="599"/>
      <c r="G1724" s="598">
        <f>IFERROR(IF(ISERROR(SEARCH("dfgg",$B1723)),IF(H1724="",G1723+ROUNDUP(VLOOKUP(D1724,Feuil2!$B$2:$C$252,2,FALSE)*6,0)/6/24,G1723+ROUNDUP(VLOOKUP(D1724,Feuil2!$B$2:$C$252,2,FALSE)*6,0)/6/24+$I$2),G1723+(11/12/24)),"")</f>
        <v>43683.625000000029</v>
      </c>
      <c r="H1724" s="566" t="s">
        <v>366</v>
      </c>
      <c r="I1724" s="584"/>
    </row>
    <row r="1725" spans="1:12" s="16" customFormat="1" x14ac:dyDescent="0.2">
      <c r="A1725" s="15"/>
      <c r="B1725" s="588" t="s">
        <v>76</v>
      </c>
      <c r="C1725" s="577">
        <v>3031400</v>
      </c>
      <c r="D1725" s="589">
        <v>22000478</v>
      </c>
      <c r="E1725" s="589">
        <v>700</v>
      </c>
      <c r="F1725" s="599"/>
      <c r="G1725" s="598">
        <f>IFERROR(IF(ISERROR(SEARCH("dfgg",$B1724)),IF(H1725="",G1724+ROUNDUP(VLOOKUP(D1725,Feuil2!$B$2:$C$252,2,FALSE)*6,0)/6/24,G1724+ROUNDUP(VLOOKUP(D1725,Feuil2!$B$2:$C$252,2,FALSE)*6,0)/6/24+$I$2),G1724+(11/12/24)),"")</f>
        <v>43683.708333333365</v>
      </c>
      <c r="H1725" s="566" t="s">
        <v>366</v>
      </c>
      <c r="I1725" s="584"/>
      <c r="J1725" s="326"/>
    </row>
    <row r="1726" spans="1:12" s="16" customFormat="1" x14ac:dyDescent="0.2">
      <c r="A1726" s="15"/>
      <c r="B1726" s="580"/>
      <c r="C1726" s="581"/>
      <c r="D1726" s="611" t="s">
        <v>7</v>
      </c>
      <c r="E1726" s="612"/>
      <c r="F1726" s="613"/>
      <c r="G1726" s="598">
        <f>IFERROR(IF(ISERROR(SEARCH("dfgg",$B1725)),IF(H1726="",G1725+ROUNDUP(VLOOKUP(D1726,Feuil2!$B$2:$C$252,2,FALSE)*6,0)/6/24,G1725+ROUNDUP(VLOOKUP(D1726,Feuil2!$B$2:$C$252,2,FALSE)*6,0)/6/24+$I$2),G1725+(11/12/24)),"")</f>
        <v>43683.76388888892</v>
      </c>
      <c r="H1726" s="71"/>
      <c r="I1726" s="584"/>
      <c r="J1726" s="326" t="s">
        <v>79</v>
      </c>
      <c r="K1726" s="16" t="s">
        <v>79</v>
      </c>
      <c r="L1726" s="614"/>
    </row>
    <row r="1727" spans="1:12" x14ac:dyDescent="0.2">
      <c r="A1727" s="15"/>
      <c r="B1727" s="588" t="s">
        <v>363</v>
      </c>
      <c r="C1727" s="577">
        <v>3302304</v>
      </c>
      <c r="D1727" s="589">
        <v>22000495</v>
      </c>
      <c r="E1727" s="589">
        <v>1600</v>
      </c>
      <c r="F1727" s="599"/>
      <c r="G1727" s="598">
        <f>IFERROR(IF(ISERROR(SEARCH("dfgg",$B1726)),IF(H1727="",G1726+ROUNDUP(VLOOKUP(D1727,Feuil2!$B$2:$C$252,2,FALSE)*6,0)/6/24,G1726+ROUNDUP(VLOOKUP(D1727,Feuil2!$B$2:$C$252,2,FALSE)*6,0)/6/24+$I$2),G1726+(11/12/24)),"")</f>
        <v>43683.881944444474</v>
      </c>
      <c r="H1727" s="566" t="s">
        <v>369</v>
      </c>
      <c r="I1727" s="584"/>
    </row>
    <row r="1728" spans="1:12" s="16" customFormat="1" ht="30" x14ac:dyDescent="0.2">
      <c r="A1728" s="15"/>
      <c r="B1728" s="592"/>
      <c r="C1728" s="593"/>
      <c r="D1728" s="627" t="s">
        <v>370</v>
      </c>
      <c r="E1728" s="594"/>
      <c r="F1728" s="615"/>
      <c r="G1728" s="598">
        <v>43683.9375</v>
      </c>
      <c r="H1728" s="566"/>
      <c r="I1728" s="579"/>
      <c r="J1728" s="326"/>
    </row>
    <row r="1729" spans="1:12" x14ac:dyDescent="0.2">
      <c r="A1729" s="15"/>
      <c r="B1729" s="588" t="s">
        <v>201</v>
      </c>
      <c r="C1729" s="577">
        <v>3387642</v>
      </c>
      <c r="D1729" s="589">
        <v>22000102</v>
      </c>
      <c r="E1729" s="589">
        <v>1150</v>
      </c>
      <c r="F1729" s="599"/>
      <c r="G1729" s="598">
        <f>IFERROR(IF(ISERROR(SEARCH("dfgg",$B1728)),IF(H1729="",G1728+ROUNDUP(VLOOKUP(D1729,Feuil2!$B$2:$C$252,2,FALSE)*6,0)/6/24,G1728+ROUNDUP(VLOOKUP(D1729,Feuil2!$B$2:$C$252,2,FALSE)*6,0)/6/24+$I$2),G1728+(11/12/24)),"")</f>
        <v>43684.055555555555</v>
      </c>
      <c r="H1729" s="566" t="s">
        <v>67</v>
      </c>
      <c r="I1729" s="584"/>
    </row>
    <row r="1730" spans="1:12" x14ac:dyDescent="0.2">
      <c r="A1730" s="15"/>
      <c r="B1730" s="588" t="s">
        <v>201</v>
      </c>
      <c r="C1730" s="577">
        <v>3387643</v>
      </c>
      <c r="D1730" s="589">
        <v>22000102</v>
      </c>
      <c r="E1730" s="589">
        <v>1150</v>
      </c>
      <c r="F1730" s="599"/>
      <c r="G1730" s="598">
        <f>IFERROR(IF(ISERROR(SEARCH("dfgg",$B1729)),IF(H1730="",G1729+ROUNDUP(VLOOKUP(D1730,Feuil2!$B$2:$C$252,2,FALSE)*6,0)/6/24,G1729+ROUNDUP(VLOOKUP(D1730,Feuil2!$B$2:$C$252,2,FALSE)*6,0)/6/24+$I$2),G1729+(11/12/24)),"")</f>
        <v>43684.173611111109</v>
      </c>
      <c r="H1730" s="566" t="s">
        <v>67</v>
      </c>
      <c r="I1730" s="584"/>
    </row>
    <row r="1731" spans="1:12" s="16" customFormat="1" x14ac:dyDescent="0.2">
      <c r="A1731" s="15"/>
      <c r="B1731" s="580"/>
      <c r="C1731" s="581"/>
      <c r="D1731" s="611" t="s">
        <v>7</v>
      </c>
      <c r="E1731" s="612"/>
      <c r="F1731" s="613"/>
      <c r="G1731" s="598">
        <f>IFERROR(IF(ISERROR(SEARCH("dfgg",$B1730)),IF(H1731="",G1730+ROUNDUP(VLOOKUP(D1731,Feuil2!$B$2:$C$252,2,FALSE)*6,0)/6/24,G1730+ROUNDUP(VLOOKUP(D1731,Feuil2!$B$2:$C$252,2,FALSE)*6,0)/6/24+$I$2),G1730+(11/12/24)),"")</f>
        <v>43684.229166666664</v>
      </c>
      <c r="H1731" s="71"/>
      <c r="I1731" s="584"/>
      <c r="J1731" s="326" t="s">
        <v>79</v>
      </c>
      <c r="K1731" s="16" t="s">
        <v>79</v>
      </c>
      <c r="L1731" s="614"/>
    </row>
    <row r="1732" spans="1:12" x14ac:dyDescent="0.2">
      <c r="A1732" s="15"/>
      <c r="B1732" s="576" t="s">
        <v>42</v>
      </c>
      <c r="C1732" s="577">
        <v>3347288</v>
      </c>
      <c r="D1732" s="578">
        <v>22000547</v>
      </c>
      <c r="E1732" s="578">
        <v>1600</v>
      </c>
      <c r="F1732" s="558"/>
      <c r="G1732" s="598">
        <f>IFERROR(IF(ISERROR(SEARCH("dfgg",$B1731)),IF(H1732="",G1731+ROUNDUP(VLOOKUP(D1732,Feuil2!$B$2:$C$252,2,FALSE)*6,0)/6/24,G1731+ROUNDUP(VLOOKUP(D1732,Feuil2!$B$2:$C$252,2,FALSE)*6,0)/6/24+$I$2),G1731+(11/12/24)),"")</f>
        <v>43684.333333333328</v>
      </c>
      <c r="H1732" s="559"/>
      <c r="I1732" s="579"/>
    </row>
    <row r="1733" spans="1:12" x14ac:dyDescent="0.2">
      <c r="A1733" s="15"/>
      <c r="B1733" s="576" t="s">
        <v>42</v>
      </c>
      <c r="C1733" s="577">
        <v>3347289</v>
      </c>
      <c r="D1733" s="578">
        <v>22000547</v>
      </c>
      <c r="E1733" s="578">
        <v>1600</v>
      </c>
      <c r="F1733" s="558"/>
      <c r="G1733" s="598">
        <f>IFERROR(IF(ISERROR(SEARCH("dfgg",$B1732)),IF(H1733="",G1732+ROUNDUP(VLOOKUP(D1733,Feuil2!$B$2:$C$252,2,FALSE)*6,0)/6/24,G1732+ROUNDUP(VLOOKUP(D1733,Feuil2!$B$2:$C$252,2,FALSE)*6,0)/6/24+$I$2),G1732+(11/12/24)),"")</f>
        <v>43684.437499999993</v>
      </c>
      <c r="H1733" s="559"/>
      <c r="I1733" s="579"/>
    </row>
    <row r="1734" spans="1:12" s="16" customFormat="1" x14ac:dyDescent="0.2">
      <c r="A1734" s="15"/>
      <c r="B1734" s="580"/>
      <c r="C1734" s="581"/>
      <c r="D1734" s="611" t="s">
        <v>7</v>
      </c>
      <c r="E1734" s="612"/>
      <c r="F1734" s="613"/>
      <c r="G1734" s="598">
        <f>IFERROR(IF(ISERROR(SEARCH("dfgg",$B1733)),IF(H1734="",G1733+ROUNDUP(VLOOKUP(D1734,Feuil2!$B$2:$C$252,2,FALSE)*6,0)/6/24,G1733+ROUNDUP(VLOOKUP(D1734,Feuil2!$B$2:$C$252,2,FALSE)*6,0)/6/24+$I$2),G1733+(11/12/24)),"")</f>
        <v>43684.493055555547</v>
      </c>
      <c r="H1734" s="71"/>
      <c r="I1734" s="584"/>
      <c r="J1734" s="326" t="s">
        <v>79</v>
      </c>
      <c r="K1734" s="16" t="s">
        <v>79</v>
      </c>
      <c r="L1734" s="614"/>
    </row>
    <row r="1735" spans="1:12" s="16" customFormat="1" x14ac:dyDescent="0.2">
      <c r="A1735" s="15"/>
      <c r="B1735" s="630" t="s">
        <v>120</v>
      </c>
      <c r="C1735" s="629">
        <v>3394839</v>
      </c>
      <c r="D1735" s="623">
        <v>22000105</v>
      </c>
      <c r="E1735" s="589">
        <v>1150</v>
      </c>
      <c r="F1735" s="567"/>
      <c r="G1735" s="598">
        <f>IFERROR(IF(ISERROR(SEARCH("dfgg",$B1734)),IF(H1735="",G1734+ROUNDUP(VLOOKUP(D1735,Feuil2!$B$2:$C$252,2,FALSE)*6,0)/6/24,G1734+ROUNDUP(VLOOKUP(D1735,Feuil2!$B$2:$C$252,2,FALSE)*6,0)/6/24+$I$2),G1734+(11/12/24)),"")</f>
        <v>43684.597222222212</v>
      </c>
      <c r="H1735" s="624" t="s">
        <v>368</v>
      </c>
      <c r="I1735" s="584"/>
      <c r="J1735" s="326"/>
      <c r="L1735" s="89"/>
    </row>
    <row r="1736" spans="1:12" s="16" customFormat="1" x14ac:dyDescent="0.2">
      <c r="A1736" s="15"/>
      <c r="B1736" s="630" t="s">
        <v>120</v>
      </c>
      <c r="C1736" s="577">
        <v>3394840</v>
      </c>
      <c r="D1736" s="623">
        <v>22000105</v>
      </c>
      <c r="E1736" s="589">
        <v>1150</v>
      </c>
      <c r="F1736" s="567"/>
      <c r="G1736" s="598">
        <f>IFERROR(IF(ISERROR(SEARCH("dfgg",$B1735)),IF(H1736="",G1735+ROUNDUP(VLOOKUP(D1736,Feuil2!$B$2:$C$252,2,FALSE)*6,0)/6/24,G1735+ROUNDUP(VLOOKUP(D1736,Feuil2!$B$2:$C$252,2,FALSE)*6,0)/6/24+$I$2),G1735+(11/12/24)),"")</f>
        <v>43684.701388888876</v>
      </c>
      <c r="H1736" s="624" t="s">
        <v>368</v>
      </c>
      <c r="I1736" s="584"/>
      <c r="J1736" s="326"/>
      <c r="L1736" s="89"/>
    </row>
    <row r="1737" spans="1:12" s="16" customFormat="1" x14ac:dyDescent="0.2">
      <c r="A1737" s="15"/>
      <c r="B1737" s="625"/>
      <c r="C1737" s="626"/>
      <c r="D1737" s="627" t="s">
        <v>141</v>
      </c>
      <c r="E1737" s="627"/>
      <c r="F1737" s="628"/>
      <c r="G1737" s="598">
        <f>IFERROR(IF(ISERROR(SEARCH("dfgg",$B1736)),IF(H1737="",G1736+ROUNDUP(VLOOKUP(D1737,Feuil2!$B$2:$C$252,2,FALSE)*6,0)/6/24,G1736+ROUNDUP(VLOOKUP(D1737,Feuil2!$B$2:$C$252,2,FALSE)*6,0)/6/24+$I$2),G1736+(11/12/24)),"")</f>
        <v>43684.715277777766</v>
      </c>
      <c r="H1737" s="624"/>
      <c r="I1737" s="584"/>
      <c r="J1737" s="326"/>
      <c r="L1737" s="89"/>
    </row>
    <row r="1738" spans="1:12" x14ac:dyDescent="0.2">
      <c r="A1738" s="15"/>
      <c r="B1738" s="630" t="s">
        <v>371</v>
      </c>
      <c r="C1738" s="577">
        <v>3302295</v>
      </c>
      <c r="D1738" s="589">
        <v>22000473</v>
      </c>
      <c r="E1738" s="589">
        <v>1600</v>
      </c>
      <c r="F1738" s="599"/>
      <c r="G1738" s="598">
        <f>IFERROR(IF(ISERROR(SEARCH("dfgg",$B1737)),IF(H1738="",G1737+ROUNDUP(VLOOKUP(D1738,Feuil2!$B$2:$C$252,2,FALSE)*6,0)/6/24,G1737+ROUNDUP(VLOOKUP(D1738,Feuil2!$B$2:$C$252,2,FALSE)*6,0)/6/24+$I$2),G1737+(11/12/24)),"")</f>
        <v>43684.819444444431</v>
      </c>
      <c r="H1738" s="566" t="s">
        <v>210</v>
      </c>
      <c r="I1738" s="584"/>
    </row>
    <row r="1739" spans="1:12" s="16" customFormat="1" x14ac:dyDescent="0.2">
      <c r="A1739" s="15"/>
      <c r="B1739" s="592"/>
      <c r="C1739" s="593"/>
      <c r="D1739" s="594" t="s">
        <v>141</v>
      </c>
      <c r="E1739" s="594"/>
      <c r="F1739" s="615"/>
      <c r="G1739" s="598">
        <f>IFERROR(IF(ISERROR(SEARCH("dfgg",$B1738)),IF(H1739="",G1738+ROUNDUP(VLOOKUP(D1739,Feuil2!$B$2:$C$252,2,FALSE)*6,0)/6/24,G1738+ROUNDUP(VLOOKUP(D1739,Feuil2!$B$2:$C$252,2,FALSE)*6,0)/6/24+$I$2),G1738+(11/12/24)),"")</f>
        <v>43684.833333333321</v>
      </c>
      <c r="H1739" s="566"/>
      <c r="I1739" s="584"/>
      <c r="J1739" s="326"/>
    </row>
    <row r="1740" spans="1:12" x14ac:dyDescent="0.2">
      <c r="A1740" s="15"/>
      <c r="B1740" s="588" t="s">
        <v>316</v>
      </c>
      <c r="C1740" s="577">
        <v>3302311</v>
      </c>
      <c r="D1740" s="589">
        <v>22000652</v>
      </c>
      <c r="E1740" s="589">
        <v>1600</v>
      </c>
      <c r="F1740" s="599"/>
      <c r="G1740" s="598">
        <f>IFERROR(IF(ISERROR(SEARCH("dfgg",$B1739)),IF(H1740="",G1739+ROUNDUP(VLOOKUP(D1740,Feuil2!$B$2:$C$252,2,FALSE)*6,0)/6/24,G1739+ROUNDUP(VLOOKUP(D1740,Feuil2!$B$2:$C$252,2,FALSE)*6,0)/6/24+$I$2),G1739+(11/12/24)),"")</f>
        <v>43684.937499999985</v>
      </c>
      <c r="H1740" s="566"/>
      <c r="I1740" s="584"/>
    </row>
    <row r="1741" spans="1:12" x14ac:dyDescent="0.2">
      <c r="A1741" s="15"/>
      <c r="B1741" s="588" t="s">
        <v>316</v>
      </c>
      <c r="C1741" s="577">
        <v>3302312</v>
      </c>
      <c r="D1741" s="589">
        <v>22000652</v>
      </c>
      <c r="E1741" s="589">
        <v>1600</v>
      </c>
      <c r="F1741" s="599"/>
      <c r="G1741" s="598">
        <f>IFERROR(IF(ISERROR(SEARCH("dfgg",$B1740)),IF(H1741="",G1740+ROUNDUP(VLOOKUP(D1741,Feuil2!$B$2:$C$252,2,FALSE)*6,0)/6/24,G1740+ROUNDUP(VLOOKUP(D1741,Feuil2!$B$2:$C$252,2,FALSE)*6,0)/6/24+$I$2),G1740+(11/12/24)),"")</f>
        <v>43685.04166666665</v>
      </c>
      <c r="H1741" s="566"/>
      <c r="I1741" s="584"/>
    </row>
    <row r="1742" spans="1:12" s="16" customFormat="1" x14ac:dyDescent="0.2">
      <c r="A1742" s="15"/>
      <c r="B1742" s="592"/>
      <c r="C1742" s="593"/>
      <c r="D1742" s="594" t="s">
        <v>141</v>
      </c>
      <c r="E1742" s="594"/>
      <c r="F1742" s="615"/>
      <c r="G1742" s="598">
        <f>IFERROR(IF(ISERROR(SEARCH("dfgg",$B1741)),IF(H1742="",G1741+ROUNDUP(VLOOKUP(D1742,Feuil2!$B$2:$C$252,2,FALSE)*6,0)/6/24,G1741+ROUNDUP(VLOOKUP(D1742,Feuil2!$B$2:$C$252,2,FALSE)*6,0)/6/24+$I$2),G1741+(11/12/24)),"")</f>
        <v>43685.05555555554</v>
      </c>
      <c r="H1742" s="566"/>
      <c r="I1742" s="584"/>
      <c r="J1742" s="326"/>
    </row>
    <row r="1743" spans="1:12" x14ac:dyDescent="0.2">
      <c r="A1743" s="15"/>
      <c r="B1743" s="588" t="s">
        <v>316</v>
      </c>
      <c r="C1743" s="577">
        <v>3332373</v>
      </c>
      <c r="D1743" s="589">
        <v>22000652</v>
      </c>
      <c r="E1743" s="589">
        <v>1600</v>
      </c>
      <c r="F1743" s="599"/>
      <c r="G1743" s="598">
        <f>IFERROR(IF(ISERROR(SEARCH("dfgg",$B1742)),IF(H1743="",G1742+ROUNDUP(VLOOKUP(D1743,Feuil2!$B$2:$C$252,2,FALSE)*6,0)/6/24,G1742+ROUNDUP(VLOOKUP(D1743,Feuil2!$B$2:$C$252,2,FALSE)*6,0)/6/24+$I$2),G1742+(11/12/24)),"")</f>
        <v>43685.159722222204</v>
      </c>
      <c r="H1743" s="566"/>
      <c r="I1743" s="584"/>
    </row>
    <row r="1744" spans="1:12" x14ac:dyDescent="0.2">
      <c r="A1744" s="15"/>
      <c r="B1744" s="588" t="s">
        <v>316</v>
      </c>
      <c r="C1744" s="577">
        <v>3332374</v>
      </c>
      <c r="D1744" s="589">
        <v>22000652</v>
      </c>
      <c r="E1744" s="589">
        <v>1600</v>
      </c>
      <c r="F1744" s="599"/>
      <c r="G1744" s="598">
        <f>IFERROR(IF(ISERROR(SEARCH("dfgg",$B1743)),IF(H1744="",G1743+ROUNDUP(VLOOKUP(D1744,Feuil2!$B$2:$C$252,2,FALSE)*6,0)/6/24,G1743+ROUNDUP(VLOOKUP(D1744,Feuil2!$B$2:$C$252,2,FALSE)*6,0)/6/24+$I$2),G1743+(11/12/24)),"")</f>
        <v>43685.263888888869</v>
      </c>
      <c r="H1744" s="566"/>
      <c r="I1744" s="584"/>
    </row>
    <row r="1745" spans="1:12" s="16" customFormat="1" x14ac:dyDescent="0.2">
      <c r="A1745" s="15"/>
      <c r="B1745" s="592"/>
      <c r="C1745" s="593"/>
      <c r="D1745" s="594" t="s">
        <v>141</v>
      </c>
      <c r="E1745" s="594"/>
      <c r="F1745" s="615"/>
      <c r="G1745" s="598">
        <f>IFERROR(IF(ISERROR(SEARCH("dfgg",$B1744)),IF(H1745="",G1744+ROUNDUP(VLOOKUP(D1745,Feuil2!$B$2:$C$252,2,FALSE)*6,0)/6/24,G1744+ROUNDUP(VLOOKUP(D1745,Feuil2!$B$2:$C$252,2,FALSE)*6,0)/6/24+$I$2),G1744+(11/12/24)),"")</f>
        <v>43685.277777777759</v>
      </c>
      <c r="H1745" s="566"/>
      <c r="I1745" s="584"/>
      <c r="J1745" s="326"/>
    </row>
    <row r="1746" spans="1:12" x14ac:dyDescent="0.2">
      <c r="A1746" s="15"/>
      <c r="B1746" s="588" t="s">
        <v>316</v>
      </c>
      <c r="C1746" s="577">
        <v>3332375</v>
      </c>
      <c r="D1746" s="589">
        <v>22000652</v>
      </c>
      <c r="E1746" s="589">
        <v>1600</v>
      </c>
      <c r="F1746" s="599"/>
      <c r="G1746" s="598">
        <f>IFERROR(IF(ISERROR(SEARCH("dfgg",$B1745)),IF(H1746="",G1745+ROUNDUP(VLOOKUP(D1746,Feuil2!$B$2:$C$252,2,FALSE)*6,0)/6/24,G1745+ROUNDUP(VLOOKUP(D1746,Feuil2!$B$2:$C$252,2,FALSE)*6,0)/6/24+$I$2),G1745+(11/12/24)),"")</f>
        <v>43685.381944444423</v>
      </c>
      <c r="H1746" s="566"/>
      <c r="I1746" s="584"/>
    </row>
    <row r="1747" spans="1:12" x14ac:dyDescent="0.2">
      <c r="A1747" s="15"/>
      <c r="B1747" s="588" t="s">
        <v>316</v>
      </c>
      <c r="C1747" s="577">
        <v>3387712</v>
      </c>
      <c r="D1747" s="589">
        <v>22000652</v>
      </c>
      <c r="E1747" s="589">
        <v>1600</v>
      </c>
      <c r="F1747" s="599"/>
      <c r="G1747" s="598">
        <f>IFERROR(IF(ISERROR(SEARCH("dfgg",$B1746)),IF(H1747="",G1746+ROUNDUP(VLOOKUP(D1747,Feuil2!$B$2:$C$252,2,FALSE)*6,0)/6/24,G1746+ROUNDUP(VLOOKUP(D1747,Feuil2!$B$2:$C$252,2,FALSE)*6,0)/6/24+$I$2),G1746+(11/12/24)),"")</f>
        <v>43685.486111111088</v>
      </c>
      <c r="H1747" s="566"/>
      <c r="I1747" s="584"/>
    </row>
    <row r="1748" spans="1:12" s="16" customFormat="1" x14ac:dyDescent="0.2">
      <c r="A1748" s="15"/>
      <c r="B1748" s="580"/>
      <c r="C1748" s="634"/>
      <c r="D1748" s="635" t="s">
        <v>7</v>
      </c>
      <c r="E1748" s="612"/>
      <c r="F1748" s="619"/>
      <c r="G1748" s="598">
        <f>IFERROR(IF(ISERROR(SEARCH("dfgg",$B1747)),IF(H1748="",G1747+ROUNDUP(VLOOKUP(D1748,Feuil2!$B$2:$C$252,2,FALSE)*6,0)/6/24,G1747+ROUNDUP(VLOOKUP(D1748,Feuil2!$B$2:$C$252,2,FALSE)*6,0)/6/24+$I$2),G1747+(11/12/24)),"")</f>
        <v>43685.541666666642</v>
      </c>
      <c r="H1748" s="566"/>
      <c r="I1748" s="584"/>
      <c r="J1748" s="326" t="s">
        <v>79</v>
      </c>
      <c r="K1748" s="16" t="s">
        <v>79</v>
      </c>
      <c r="L1748" s="636"/>
    </row>
    <row r="1749" spans="1:12" x14ac:dyDescent="0.2">
      <c r="A1749" s="15"/>
      <c r="B1749" s="630" t="s">
        <v>100</v>
      </c>
      <c r="C1749" s="577">
        <v>3397060</v>
      </c>
      <c r="D1749" s="623">
        <v>22000155</v>
      </c>
      <c r="E1749" s="623">
        <v>1600</v>
      </c>
      <c r="F1749" s="633"/>
      <c r="G1749" s="598">
        <f>IFERROR(IF(ISERROR(SEARCH("dfgg",$B1748)),IF(H1749="",G1748+ROUNDUP(VLOOKUP(D1749,Feuil2!$B$2:$C$252,2,FALSE)*6,0)/6/24,G1748+ROUNDUP(VLOOKUP(D1749,Feuil2!$B$2:$C$252,2,FALSE)*6,0)/6/24+$I$2),G1748+(11/12/24)),"")</f>
        <v>43685.659722222197</v>
      </c>
      <c r="H1749" s="624" t="s">
        <v>175</v>
      </c>
      <c r="I1749" s="584"/>
    </row>
    <row r="1750" spans="1:12" s="16" customFormat="1" x14ac:dyDescent="0.2">
      <c r="A1750" s="15"/>
      <c r="B1750" s="592"/>
      <c r="C1750" s="593"/>
      <c r="D1750" s="594" t="s">
        <v>141</v>
      </c>
      <c r="E1750" s="594"/>
      <c r="F1750" s="565"/>
      <c r="G1750" s="598">
        <f>IFERROR(IF(ISERROR(SEARCH("dfgg",$B1749)),IF(H1750="",G1749+ROUNDUP(VLOOKUP(D1750,Feuil2!$B$2:$C$252,2,FALSE)*6,0)/6/24,G1749+ROUNDUP(VLOOKUP(D1750,Feuil2!$B$2:$C$252,2,FALSE)*6,0)/6/24+$I$2),G1749+(11/12/24)),"")</f>
        <v>43685.673611111088</v>
      </c>
      <c r="H1750" s="559"/>
      <c r="I1750" s="579"/>
      <c r="J1750" s="326"/>
    </row>
    <row r="1751" spans="1:12" x14ac:dyDescent="0.2">
      <c r="A1751" s="15"/>
      <c r="B1751" s="630" t="s">
        <v>44</v>
      </c>
      <c r="C1751" s="577">
        <v>3347290</v>
      </c>
      <c r="D1751" s="632">
        <v>22000552</v>
      </c>
      <c r="E1751" s="623">
        <v>1600</v>
      </c>
      <c r="F1751" s="633"/>
      <c r="G1751" s="598">
        <f>IFERROR(IF(ISERROR(SEARCH("dfgg",$B1750)),IF(H1751="",G1750+ROUNDUP(VLOOKUP(D1751,Feuil2!$B$2:$C$252,2,FALSE)*6,0)/6/24,G1750+ROUNDUP(VLOOKUP(D1751,Feuil2!$B$2:$C$252,2,FALSE)*6,0)/6/24+$I$2),G1750+(11/12/24)),"")</f>
        <v>43685.777777777752</v>
      </c>
      <c r="H1751" s="624"/>
      <c r="I1751" s="584"/>
    </row>
    <row r="1752" spans="1:12" x14ac:dyDescent="0.2">
      <c r="A1752" s="15"/>
      <c r="B1752" s="630" t="s">
        <v>44</v>
      </c>
      <c r="C1752" s="577">
        <v>3347291</v>
      </c>
      <c r="D1752" s="623">
        <v>22000552</v>
      </c>
      <c r="E1752" s="623">
        <v>1600</v>
      </c>
      <c r="F1752" s="633"/>
      <c r="G1752" s="598">
        <f>IFERROR(IF(ISERROR(SEARCH("dfgg",$B1751)),IF(H1752="",G1751+ROUNDUP(VLOOKUP(D1752,Feuil2!$B$2:$C$252,2,FALSE)*6,0)/6/24,G1751+ROUNDUP(VLOOKUP(D1752,Feuil2!$B$2:$C$252,2,FALSE)*6,0)/6/24+$I$2),G1751+(11/12/24)),"")</f>
        <v>43685.881944444416</v>
      </c>
      <c r="H1752" s="624"/>
      <c r="I1752" s="584"/>
    </row>
    <row r="1753" spans="1:12" s="16" customFormat="1" x14ac:dyDescent="0.2">
      <c r="A1753" s="15"/>
      <c r="B1753" s="580"/>
      <c r="C1753" s="616"/>
      <c r="D1753" s="611" t="s">
        <v>7</v>
      </c>
      <c r="E1753" s="612"/>
      <c r="F1753" s="613"/>
      <c r="G1753" s="598">
        <f>IFERROR(IF(ISERROR(SEARCH("dfgg",$B1752)),IF(H1753="",G1752+ROUNDUP(VLOOKUP(D1753,Feuil2!$B$2:$C$252,2,FALSE)*6,0)/6/24,G1752+ROUNDUP(VLOOKUP(D1753,Feuil2!$B$2:$C$252,2,FALSE)*6,0)/6/24+$I$2),G1752+(11/12/24)),"")</f>
        <v>43685.937499999971</v>
      </c>
      <c r="H1753" s="71"/>
      <c r="I1753" s="584"/>
      <c r="J1753" s="326" t="s">
        <v>79</v>
      </c>
      <c r="K1753" s="16" t="s">
        <v>79</v>
      </c>
      <c r="L1753" s="614"/>
    </row>
    <row r="1754" spans="1:12" x14ac:dyDescent="0.2">
      <c r="A1754" s="15"/>
      <c r="B1754" s="588" t="s">
        <v>364</v>
      </c>
      <c r="C1754" s="577">
        <v>3302305</v>
      </c>
      <c r="D1754" s="589">
        <v>22000515</v>
      </c>
      <c r="E1754" s="589">
        <v>1600</v>
      </c>
      <c r="F1754" s="599"/>
      <c r="G1754" s="598">
        <f>IFERROR(IF(ISERROR(SEARCH("dfgg",$B1753)),IF(H1754="",G1753+ROUNDUP(VLOOKUP(D1754,Feuil2!$B$2:$C$252,2,FALSE)*6,0)/6/24,G1753+ROUNDUP(VLOOKUP(D1754,Feuil2!$B$2:$C$252,2,FALSE)*6,0)/6/24+$I$2),G1753+(11/12/24)),"")</f>
        <v>43686.055555555526</v>
      </c>
      <c r="H1754" s="566"/>
      <c r="I1754" s="584"/>
    </row>
    <row r="1755" spans="1:12" x14ac:dyDescent="0.2">
      <c r="A1755" s="127"/>
      <c r="B1755" s="595"/>
      <c r="C1755" s="617" t="s">
        <v>61</v>
      </c>
      <c r="D1755" s="597"/>
      <c r="E1755" s="597"/>
      <c r="F1755" s="618"/>
      <c r="G1755" s="631" t="str">
        <f>IFERROR(IF(ISERROR(SEARCH("dfgg",$B1754)),IF(H1755="",G1754+ROUNDUP(VLOOKUP(D1755,Feuil2!$B$2:$C$252,2,FALSE)*6,0)/6/24,G1754+ROUNDUP(VLOOKUP(D1755,Feuil2!$B$2:$C$252,2,FALSE)*6,0)/6/24+$I$2),G1754+(11/12/24)),"")</f>
        <v/>
      </c>
      <c r="H1755" s="19"/>
      <c r="I1755" s="584"/>
      <c r="K1755" s="614" t="str">
        <f>IF(ISNA(VLOOKUP(C1755,[1]Sheet1!$B:$AS,43,FALSE)),"",VLOOKUP(C1755,[1]Sheet1!$B:$AS,43,FALSE))</f>
        <v/>
      </c>
      <c r="L1755" s="2" t="str">
        <f>IF(ISNA(VLOOKUP(C1755,[1]Sheet1!$B:$AS,44,FALSE)),"",VLOOKUP(C1755,[1]Sheet1!$B:$AS,44,FALSE))</f>
        <v/>
      </c>
    </row>
    <row r="1757" spans="1:12" s="16" customFormat="1" ht="31.5" x14ac:dyDescent="0.2">
      <c r="A1757" s="290"/>
      <c r="B1757" s="637" t="s">
        <v>251</v>
      </c>
      <c r="C1757" s="828">
        <v>33</v>
      </c>
      <c r="D1757" s="638"/>
      <c r="E1757" s="638"/>
      <c r="F1757" s="639"/>
      <c r="G1757" s="640"/>
      <c r="H1757" s="641"/>
      <c r="I1757" s="434"/>
      <c r="J1757" s="406" t="s">
        <v>34</v>
      </c>
      <c r="K1757" s="202" t="s">
        <v>48</v>
      </c>
      <c r="L1757" s="202" t="s">
        <v>248</v>
      </c>
    </row>
    <row r="1758" spans="1:12" s="16" customFormat="1" x14ac:dyDescent="0.2">
      <c r="A1758" s="79"/>
      <c r="B1758" s="570"/>
      <c r="C1758" s="294"/>
      <c r="D1758" s="571" t="s">
        <v>348</v>
      </c>
      <c r="E1758" s="607"/>
      <c r="F1758" s="608"/>
      <c r="G1758" s="609">
        <v>43689.3125</v>
      </c>
      <c r="H1758" s="81"/>
      <c r="I1758" s="584"/>
      <c r="J1758" s="326"/>
    </row>
    <row r="1759" spans="1:12" s="16" customFormat="1" ht="19.5" x14ac:dyDescent="0.2">
      <c r="A1759" s="79"/>
      <c r="B1759" s="570"/>
      <c r="C1759" s="294"/>
      <c r="D1759" s="652" t="s">
        <v>348</v>
      </c>
      <c r="E1759" s="607"/>
      <c r="F1759" s="608"/>
      <c r="G1759" s="609">
        <v>43689.395833333336</v>
      </c>
      <c r="H1759" s="19"/>
      <c r="I1759" s="584"/>
      <c r="J1759" s="326"/>
    </row>
    <row r="1760" spans="1:12" s="16" customFormat="1" x14ac:dyDescent="0.2">
      <c r="A1760" s="15"/>
      <c r="B1760" s="580"/>
      <c r="C1760" s="634"/>
      <c r="D1760" s="635" t="s">
        <v>7</v>
      </c>
      <c r="E1760" s="642"/>
      <c r="F1760" s="643"/>
      <c r="G1760" s="598">
        <v>43689.395833333336</v>
      </c>
      <c r="H1760" s="71"/>
      <c r="I1760" s="584"/>
      <c r="L1760" s="636"/>
    </row>
    <row r="1761" spans="1:12" x14ac:dyDescent="0.2">
      <c r="A1761" s="15"/>
      <c r="B1761" s="630" t="s">
        <v>202</v>
      </c>
      <c r="C1761" s="577">
        <v>3387677</v>
      </c>
      <c r="D1761" s="623">
        <v>22000445</v>
      </c>
      <c r="E1761" s="623">
        <v>1100</v>
      </c>
      <c r="F1761" s="633"/>
      <c r="G1761" s="598">
        <f>IFERROR(IF(ISERROR(SEARCH("dfgg",$B1760)),IF(H1761="",G1760+ROUNDUP(VLOOKUP(D1761,Feuil2!$B$2:$C$252,2,FALSE)*6,0)/6/24,G1760+ROUNDUP(VLOOKUP(D1761,Feuil2!$B$2:$C$252,2,FALSE)*6,0)/6/24+$I$2),G1760+(11/12/24)),"")</f>
        <v>43689.5</v>
      </c>
      <c r="H1761" s="624"/>
      <c r="I1761" s="584"/>
      <c r="J1761" s="326" t="s">
        <v>378</v>
      </c>
      <c r="K1761" s="16" t="s">
        <v>51</v>
      </c>
    </row>
    <row r="1762" spans="1:12" x14ac:dyDescent="0.2">
      <c r="A1762" s="15"/>
      <c r="B1762" s="630" t="s">
        <v>202</v>
      </c>
      <c r="C1762" s="577">
        <v>3387678</v>
      </c>
      <c r="D1762" s="623">
        <v>22000445</v>
      </c>
      <c r="E1762" s="623">
        <v>1100</v>
      </c>
      <c r="F1762" s="633"/>
      <c r="G1762" s="598">
        <f>IFERROR(IF(ISERROR(SEARCH("dfgg",$B1761)),IF(H1762="",G1761+ROUNDUP(VLOOKUP(D1762,Feuil2!$B$2:$C$252,2,FALSE)*6,0)/6/24,G1761+ROUNDUP(VLOOKUP(D1762,Feuil2!$B$2:$C$252,2,FALSE)*6,0)/6/24+$I$2),G1761+(11/12/24)),"")</f>
        <v>43689.604166666664</v>
      </c>
      <c r="H1762" s="624"/>
      <c r="I1762" s="584"/>
      <c r="J1762" s="326" t="s">
        <v>378</v>
      </c>
      <c r="K1762" s="2" t="s">
        <v>51</v>
      </c>
    </row>
    <row r="1763" spans="1:12" s="16" customFormat="1" x14ac:dyDescent="0.2">
      <c r="A1763" s="15"/>
      <c r="B1763" s="625"/>
      <c r="C1763" s="626"/>
      <c r="D1763" s="627" t="s">
        <v>141</v>
      </c>
      <c r="E1763" s="627"/>
      <c r="F1763" s="644"/>
      <c r="G1763" s="598">
        <f>IFERROR(IF(ISERROR(SEARCH("dfgg",$B1762)),IF(H1763="",G1762+ROUNDUP(VLOOKUP(D1763,Feuil2!$B$2:$C$252,2,FALSE)*6,0)/6/24,G1762+ROUNDUP(VLOOKUP(D1763,Feuil2!$B$2:$C$252,2,FALSE)*6,0)/6/24+$I$2),G1762+(11/12/24)),"")</f>
        <v>43689.618055555555</v>
      </c>
      <c r="H1763" s="624"/>
      <c r="I1763" s="579"/>
      <c r="J1763" s="326"/>
    </row>
    <row r="1764" spans="1:12" x14ac:dyDescent="0.2">
      <c r="A1764" s="15"/>
      <c r="B1764" s="645" t="s">
        <v>362</v>
      </c>
      <c r="C1764" s="646">
        <v>3313770</v>
      </c>
      <c r="D1764" s="647">
        <v>22000523</v>
      </c>
      <c r="E1764" s="647">
        <v>1250</v>
      </c>
      <c r="F1764" s="648"/>
      <c r="G1764" s="598">
        <f>IFERROR(IF(ISERROR(SEARCH("dfgg",$B1763)),IF(H1764="",G1763+ROUNDUP(VLOOKUP(D1764,Feuil2!$B$2:$C$252,2,FALSE)*6,0)/6/24,G1763+ROUNDUP(VLOOKUP(D1764,Feuil2!$B$2:$C$252,2,FALSE)*6,0)/6/24+$I$2),G1763+(11/12/24)),"")</f>
        <v>43689.722222222219</v>
      </c>
      <c r="H1764" s="649" t="s">
        <v>210</v>
      </c>
      <c r="I1764" s="584"/>
      <c r="J1764" s="326" t="s">
        <v>379</v>
      </c>
      <c r="K1764" s="16" t="s">
        <v>50</v>
      </c>
    </row>
    <row r="1765" spans="1:12" s="16" customFormat="1" ht="19.5" x14ac:dyDescent="0.2">
      <c r="A1765" s="79"/>
      <c r="B1765" s="570"/>
      <c r="C1765" s="294"/>
      <c r="D1765" s="652" t="s">
        <v>373</v>
      </c>
      <c r="E1765" s="607"/>
      <c r="F1765" s="608"/>
      <c r="G1765" s="609">
        <v>43690.3125</v>
      </c>
      <c r="H1765" s="19"/>
      <c r="I1765" s="584"/>
      <c r="J1765" s="326"/>
    </row>
    <row r="1766" spans="1:12" ht="31.5" x14ac:dyDescent="0.2">
      <c r="A1766" s="15"/>
      <c r="B1766" s="630" t="s">
        <v>372</v>
      </c>
      <c r="C1766" s="577">
        <v>3302313</v>
      </c>
      <c r="D1766" s="623">
        <v>22000666</v>
      </c>
      <c r="E1766" s="623">
        <v>1300</v>
      </c>
      <c r="F1766" s="633"/>
      <c r="G1766" s="598">
        <f>IFERROR(IF(ISERROR(SEARCH("dfgg",$B1765)),IF(H1766="",G1765+ROUNDUP(VLOOKUP(D1766,Feuil2!$B$2:$C$252,2,FALSE)*6,0)/6/24,G1765+ROUNDUP(VLOOKUP(D1766,Feuil2!$B$2:$C$252,2,FALSE)*6,0)/6/24+$I$2),G1765+(11/12/24)),"")</f>
        <v>43690.416666666664</v>
      </c>
      <c r="H1766" s="624" t="s">
        <v>375</v>
      </c>
      <c r="I1766" s="584" t="s">
        <v>71</v>
      </c>
    </row>
    <row r="1767" spans="1:12" ht="31.5" x14ac:dyDescent="0.2">
      <c r="A1767" s="15"/>
      <c r="B1767" s="645" t="s">
        <v>372</v>
      </c>
      <c r="C1767" s="646">
        <v>3302314</v>
      </c>
      <c r="D1767" s="647">
        <v>22000666</v>
      </c>
      <c r="E1767" s="647">
        <v>1300</v>
      </c>
      <c r="F1767" s="648"/>
      <c r="G1767" s="598">
        <f>IFERROR(IF(ISERROR(SEARCH("dfgg",$B1766)),IF(H1767="",G1766+ROUNDUP(VLOOKUP(D1767,Feuil2!$B$2:$C$252,2,FALSE)*6,0)/6/24,G1766+ROUNDUP(VLOOKUP(D1767,Feuil2!$B$2:$C$252,2,FALSE)*6,0)/6/24+$I$2),G1766+(11/12/24)),"")</f>
        <v>43690.520833333328</v>
      </c>
      <c r="H1767" s="624" t="s">
        <v>375</v>
      </c>
      <c r="I1767" s="584" t="s">
        <v>71</v>
      </c>
    </row>
    <row r="1768" spans="1:12" s="16" customFormat="1" x14ac:dyDescent="0.2">
      <c r="A1768" s="15"/>
      <c r="B1768" s="580"/>
      <c r="C1768" s="634"/>
      <c r="D1768" s="635" t="s">
        <v>7</v>
      </c>
      <c r="E1768" s="642"/>
      <c r="F1768" s="643"/>
      <c r="G1768" s="598">
        <f>IFERROR(IF(ISERROR(SEARCH("dfgg",$B1767)),IF(H1768="",G1767+ROUNDUP(VLOOKUP(D1768,Feuil2!$B$2:$C$252,2,FALSE)*6,0)/6/24,G1767+ROUNDUP(VLOOKUP(D1768,Feuil2!$B$2:$C$252,2,FALSE)*6,0)/6/24+$I$2),G1767+(11/12/24)),"")</f>
        <v>43690.576388888883</v>
      </c>
      <c r="H1768" s="71"/>
      <c r="I1768" s="584"/>
      <c r="J1768" s="326" t="s">
        <v>79</v>
      </c>
      <c r="K1768" s="16" t="s">
        <v>79</v>
      </c>
      <c r="L1768" s="636"/>
    </row>
    <row r="1769" spans="1:12" x14ac:dyDescent="0.25">
      <c r="A1769" s="15"/>
      <c r="B1769" s="630" t="s">
        <v>78</v>
      </c>
      <c r="C1769" s="577">
        <v>3403003</v>
      </c>
      <c r="D1769" s="623">
        <v>22000492</v>
      </c>
      <c r="E1769" s="623">
        <v>1600</v>
      </c>
      <c r="F1769" s="633"/>
      <c r="G1769" s="598">
        <f>IFERROR(IF(ISERROR(SEARCH("dfgg",$B1759)),IF(H1769="",G1759+ROUNDUP(VLOOKUP(D1769,Feuil2!$B$2:$C$252,2,FALSE)*6,0)/6/24,G1759+ROUNDUP(VLOOKUP(D1769,Feuil2!$B$2:$C$252,2,FALSE)*6,0)/6/24+$I$2),G1759+(11/12/24)),"")</f>
        <v>43689.513888888891</v>
      </c>
      <c r="H1769" s="653" t="s">
        <v>380</v>
      </c>
      <c r="I1769" s="584" t="s">
        <v>71</v>
      </c>
      <c r="J1769" s="654" t="s">
        <v>377</v>
      </c>
      <c r="K1769" s="2" t="s">
        <v>51</v>
      </c>
    </row>
    <row r="1770" spans="1:12" ht="31.5" x14ac:dyDescent="0.2">
      <c r="A1770" s="15"/>
      <c r="B1770" s="645" t="s">
        <v>361</v>
      </c>
      <c r="C1770" s="646">
        <v>3397081</v>
      </c>
      <c r="D1770" s="647">
        <v>22000125</v>
      </c>
      <c r="E1770" s="647">
        <v>1000</v>
      </c>
      <c r="F1770" s="648"/>
      <c r="G1770" s="598">
        <f>IFERROR(IF(ISERROR(SEARCH("dfgg",$B1768)),IF(H1770="",G1768+ROUNDUP(VLOOKUP(D1770,Feuil2!$B$2:$C$252,2,FALSE)*6,0)/6/24,G1768+ROUNDUP(VLOOKUP(D1770,Feuil2!$B$2:$C$252,2,FALSE)*6,0)/6/24+$I$2),G1768+(11/12/24)),"")</f>
        <v>43690.694444444438</v>
      </c>
      <c r="H1770" s="624" t="s">
        <v>376</v>
      </c>
      <c r="I1770" s="584" t="s">
        <v>71</v>
      </c>
    </row>
    <row r="1771" spans="1:12" s="16" customFormat="1" ht="19.5" x14ac:dyDescent="0.2">
      <c r="A1771" s="79"/>
      <c r="B1771" s="570"/>
      <c r="C1771" s="294"/>
      <c r="D1771" s="651" t="s">
        <v>374</v>
      </c>
      <c r="E1771" s="607"/>
      <c r="F1771" s="608"/>
      <c r="G1771" s="609">
        <v>43691.3125</v>
      </c>
      <c r="H1771" s="19"/>
      <c r="I1771" s="584"/>
      <c r="J1771" s="326"/>
    </row>
    <row r="1772" spans="1:12" x14ac:dyDescent="0.2">
      <c r="A1772" s="15"/>
      <c r="B1772" s="630" t="s">
        <v>58</v>
      </c>
      <c r="C1772" s="577">
        <v>3347282</v>
      </c>
      <c r="D1772" s="623">
        <v>22000057</v>
      </c>
      <c r="E1772" s="623">
        <v>1450</v>
      </c>
      <c r="F1772" s="633"/>
      <c r="G1772" s="598">
        <f>IFERROR(IF(ISERROR(SEARCH("dfgg",$B1771)),IF(H1772="",G1771+ROUNDUP(VLOOKUP(D1772,Feuil2!$B$2:$C$252,2,FALSE)*6,0)/6/24,G1771+ROUNDUP(VLOOKUP(D1772,Feuil2!$B$2:$C$252,2,FALSE)*6,0)/6/24+$I$2),G1771+(11/12/24)),"")</f>
        <v>43691.416666666664</v>
      </c>
      <c r="H1772" s="624"/>
      <c r="I1772" s="584"/>
      <c r="J1772" s="326" t="s">
        <v>378</v>
      </c>
      <c r="K1772" s="2" t="s">
        <v>51</v>
      </c>
    </row>
    <row r="1773" spans="1:12" x14ac:dyDescent="0.2">
      <c r="A1773" s="15"/>
      <c r="B1773" s="630" t="s">
        <v>58</v>
      </c>
      <c r="C1773" s="577">
        <v>3363325</v>
      </c>
      <c r="D1773" s="623">
        <v>22000057</v>
      </c>
      <c r="E1773" s="623">
        <v>1450</v>
      </c>
      <c r="F1773" s="633"/>
      <c r="G1773" s="598">
        <f>IFERROR(IF(ISERROR(SEARCH("dfgg",$B1772)),IF(H1773="",G1772+ROUNDUP(VLOOKUP(D1773,Feuil2!$B$2:$C$252,2,FALSE)*6,0)/6/24,G1772+ROUNDUP(VLOOKUP(D1773,Feuil2!$B$2:$C$252,2,FALSE)*6,0)/6/24+$I$2),G1772+(11/12/24)),"")</f>
        <v>43691.520833333328</v>
      </c>
      <c r="H1773" s="624"/>
      <c r="I1773" s="584"/>
      <c r="J1773" s="326" t="s">
        <v>378</v>
      </c>
      <c r="K1773" s="2" t="s">
        <v>51</v>
      </c>
    </row>
    <row r="1774" spans="1:12" s="16" customFormat="1" x14ac:dyDescent="0.2">
      <c r="A1774" s="15"/>
      <c r="B1774" s="625"/>
      <c r="C1774" s="626"/>
      <c r="D1774" s="627" t="s">
        <v>141</v>
      </c>
      <c r="E1774" s="627"/>
      <c r="F1774" s="644"/>
      <c r="G1774" s="598">
        <f>IFERROR(IF(ISERROR(SEARCH("dfgg",$B1773)),IF(H1774="",G1773+ROUNDUP(VLOOKUP(D1774,Feuil2!$B$2:$C$252,2,FALSE)*6,0)/6/24,G1773+ROUNDUP(VLOOKUP(D1774,Feuil2!$B$2:$C$252,2,FALSE)*6,0)/6/24+$I$2),G1773+(11/12/24)),"")</f>
        <v>43691.534722222219</v>
      </c>
      <c r="H1774" s="624"/>
      <c r="I1774" s="579"/>
      <c r="J1774" s="326"/>
    </row>
    <row r="1775" spans="1:12" x14ac:dyDescent="0.2">
      <c r="A1775" s="15"/>
      <c r="B1775" s="630" t="s">
        <v>58</v>
      </c>
      <c r="C1775" s="577">
        <v>3363326</v>
      </c>
      <c r="D1775" s="623">
        <v>22000057</v>
      </c>
      <c r="E1775" s="623">
        <v>1450</v>
      </c>
      <c r="F1775" s="633"/>
      <c r="G1775" s="598">
        <v>43691.541666666664</v>
      </c>
      <c r="H1775" s="624"/>
      <c r="I1775" s="584" t="s">
        <v>381</v>
      </c>
      <c r="J1775" s="326" t="s">
        <v>378</v>
      </c>
      <c r="K1775" s="2" t="s">
        <v>51</v>
      </c>
    </row>
    <row r="1776" spans="1:12" x14ac:dyDescent="0.2">
      <c r="A1776" s="15"/>
      <c r="B1776" s="645" t="s">
        <v>58</v>
      </c>
      <c r="C1776" s="646">
        <v>3387637</v>
      </c>
      <c r="D1776" s="647">
        <v>22000057</v>
      </c>
      <c r="E1776" s="647">
        <v>1450</v>
      </c>
      <c r="F1776" s="648"/>
      <c r="G1776" s="598">
        <f>IFERROR(IF(ISERROR(SEARCH("dfgg",$B1775)),IF(H1776="",G1775+ROUNDUP(VLOOKUP(D1776,Feuil2!$B$2:$C$252,2,FALSE)*6,0)/6/24,G1775+ROUNDUP(VLOOKUP(D1776,Feuil2!$B$2:$C$252,2,FALSE)*6,0)/6/24+$I$2),G1775+(11/12/24)),"")</f>
        <v>43691.645833333328</v>
      </c>
      <c r="H1776" s="624"/>
      <c r="I1776" s="584"/>
      <c r="J1776" s="326" t="s">
        <v>378</v>
      </c>
      <c r="K1776" s="2" t="s">
        <v>51</v>
      </c>
    </row>
    <row r="1777" spans="1:12" x14ac:dyDescent="0.2">
      <c r="A1777" s="15"/>
      <c r="B1777" s="657" t="s">
        <v>105</v>
      </c>
      <c r="C1777" s="646">
        <v>3409011</v>
      </c>
      <c r="D1777" s="658">
        <v>22000268</v>
      </c>
      <c r="E1777" s="658">
        <v>1200</v>
      </c>
      <c r="F1777" s="659"/>
      <c r="G1777" s="598">
        <f>IFERROR(IF(ISERROR(SEARCH("dfgg",$B1776)),IF(H1777="",G1776+ROUNDUP(VLOOKUP(D1777,Feuil2!$B$2:$C$252,2,FALSE)*6,0)/6/24,G1776+ROUNDUP(VLOOKUP(D1777,Feuil2!$B$2:$C$252,2,FALSE)*6,0)/6/24+$I$2),G1776+(11/12/24)),"")</f>
        <v>43691.749999999993</v>
      </c>
      <c r="H1777" s="660" t="s">
        <v>175</v>
      </c>
      <c r="I1777" s="579"/>
      <c r="J1777" s="326" t="s">
        <v>383</v>
      </c>
      <c r="K1777" s="2" t="s">
        <v>52</v>
      </c>
    </row>
    <row r="1778" spans="1:12" x14ac:dyDescent="0.2">
      <c r="A1778" s="79"/>
      <c r="B1778" s="570"/>
      <c r="C1778" s="294"/>
      <c r="D1778" s="571"/>
      <c r="E1778" s="607"/>
      <c r="F1778" s="608"/>
      <c r="G1778" s="650">
        <v>43691.875</v>
      </c>
      <c r="H1778" s="19"/>
      <c r="I1778" s="584"/>
    </row>
    <row r="1780" spans="1:12" ht="31.5" x14ac:dyDescent="0.2">
      <c r="A1780" s="290"/>
      <c r="B1780" s="345" t="s">
        <v>251</v>
      </c>
      <c r="C1780" s="828">
        <v>34</v>
      </c>
      <c r="D1780" s="371"/>
      <c r="E1780" s="371"/>
      <c r="F1780" s="655"/>
      <c r="G1780" s="656"/>
      <c r="H1780" s="656"/>
      <c r="I1780" s="395"/>
      <c r="J1780" s="409" t="s">
        <v>34</v>
      </c>
      <c r="K1780" s="374" t="s">
        <v>48</v>
      </c>
      <c r="L1780" s="374" t="s">
        <v>248</v>
      </c>
    </row>
    <row r="1781" spans="1:12" ht="30.75" x14ac:dyDescent="0.2">
      <c r="A1781" s="79"/>
      <c r="B1781" s="570"/>
      <c r="C1781" s="294"/>
      <c r="D1781" s="672" t="s">
        <v>348</v>
      </c>
      <c r="E1781" s="607"/>
      <c r="F1781" s="608"/>
      <c r="G1781" s="609">
        <v>43696.208333333336</v>
      </c>
      <c r="H1781" s="81"/>
      <c r="I1781" s="579"/>
    </row>
    <row r="1782" spans="1:12" s="16" customFormat="1" x14ac:dyDescent="0.2">
      <c r="A1782" s="15"/>
      <c r="B1782" s="580"/>
      <c r="C1782" s="581"/>
      <c r="D1782" s="582" t="s">
        <v>7</v>
      </c>
      <c r="E1782" s="583"/>
      <c r="F1782" s="664"/>
      <c r="G1782" s="598">
        <f>IFERROR(IF(ISERROR(SEARCH("dfgg",$B1781)),IF(H1782="",G1781+ROUNDUP(VLOOKUP(D1782,Feuil2!$B$2:$C$252,2,FALSE)*6,0)/6/24,G1781+ROUNDUP(VLOOKUP(D1782,Feuil2!$B$2:$C$252,2,FALSE)*6,0)/6/24+$I$2),G1781+(11/12/24)),"")</f>
        <v>43696.263888888891</v>
      </c>
      <c r="H1782" s="71"/>
      <c r="I1782" s="579"/>
      <c r="J1782" s="326" t="s">
        <v>79</v>
      </c>
      <c r="K1782" s="16" t="s">
        <v>79</v>
      </c>
      <c r="L1782" s="665"/>
    </row>
    <row r="1783" spans="1:12" x14ac:dyDescent="0.2">
      <c r="A1783" s="15"/>
      <c r="B1783" s="657" t="s">
        <v>386</v>
      </c>
      <c r="C1783" s="646">
        <v>3301901</v>
      </c>
      <c r="D1783" s="658">
        <v>22000071</v>
      </c>
      <c r="E1783" s="658">
        <v>1600</v>
      </c>
      <c r="F1783" s="659"/>
      <c r="G1783" s="598">
        <f>IFERROR(IF(ISERROR(SEARCH("dfgg",$B1782)),IF(H1783="",G1782+ROUNDUP(VLOOKUP(D1783,Feuil2!$B$2:$C$252,2,FALSE)*6,0)/6/24,G1782+ROUNDUP(VLOOKUP(D1783,Feuil2!$B$2:$C$252,2,FALSE)*6,0)/6/24+$I$2),G1782+(11/12/24)),"")</f>
        <v>43696.368055555555</v>
      </c>
      <c r="H1783" s="2"/>
      <c r="I1783" s="579"/>
      <c r="J1783" s="326" t="s">
        <v>377</v>
      </c>
      <c r="K1783" s="2" t="s">
        <v>51</v>
      </c>
    </row>
    <row r="1784" spans="1:12" s="16" customFormat="1" x14ac:dyDescent="0.2">
      <c r="A1784" s="15"/>
      <c r="B1784" s="576" t="s">
        <v>386</v>
      </c>
      <c r="C1784" s="577">
        <v>3411843</v>
      </c>
      <c r="D1784" s="578">
        <v>22000071</v>
      </c>
      <c r="E1784" s="578">
        <v>600</v>
      </c>
      <c r="F1784" s="667"/>
      <c r="G1784" s="598">
        <f>IFERROR(IF(ISERROR(SEARCH("dfgg",$B1783)),IF(H1784="",G1783+ROUNDUP(VLOOKUP(D1784,Feuil2!$B$2:$C$252,2,FALSE)*6,0)/6/24,G1783+ROUNDUP(VLOOKUP(D1784,Feuil2!$B$2:$C$252,2,FALSE)*6,0)/6/24+$I$2),G1783+(11/12/24)),"")</f>
        <v>43696.472222222219</v>
      </c>
      <c r="H1784" s="660" t="s">
        <v>394</v>
      </c>
      <c r="I1784" s="579"/>
      <c r="J1784" s="326" t="s">
        <v>377</v>
      </c>
      <c r="K1784" s="16" t="s">
        <v>51</v>
      </c>
    </row>
    <row r="1785" spans="1:12" s="16" customFormat="1" x14ac:dyDescent="0.2">
      <c r="A1785" s="15"/>
      <c r="B1785" s="585"/>
      <c r="C1785" s="586" t="s">
        <v>393</v>
      </c>
      <c r="D1785" s="587" t="s">
        <v>141</v>
      </c>
      <c r="E1785" s="587"/>
      <c r="F1785" s="666"/>
      <c r="G1785" s="598">
        <f>IFERROR(IF(ISERROR(SEARCH("dfgg",$B1784)),IF(H1785="",G1784+ROUNDUP(VLOOKUP(D1785,Feuil2!$B$2:$C$252,2,FALSE)*6,0)/6/24,G1784+ROUNDUP(VLOOKUP(D1785,Feuil2!$B$2:$C$252,2,FALSE)*6,0)/6/24+$I$2),G1784+(11/12/24)),"")</f>
        <v>43696.486111111109</v>
      </c>
      <c r="H1785" s="660"/>
      <c r="I1785" s="579"/>
      <c r="J1785" s="326"/>
    </row>
    <row r="1786" spans="1:12" x14ac:dyDescent="0.2">
      <c r="A1786" s="15"/>
      <c r="B1786" s="657" t="s">
        <v>382</v>
      </c>
      <c r="C1786" s="646">
        <v>3301911</v>
      </c>
      <c r="D1786" s="658">
        <v>22000122</v>
      </c>
      <c r="E1786" s="658">
        <v>1600</v>
      </c>
      <c r="F1786" s="659"/>
      <c r="G1786" s="598">
        <f>IFERROR(IF(ISERROR(SEARCH("dfgg",$B1785)),IF(H1786="",G1785+ROUNDUP(VLOOKUP(D1786,Feuil2!$B$2:$C$252,2,FALSE)*6,0)/6/24,G1785+ROUNDUP(VLOOKUP(D1786,Feuil2!$B$2:$C$252,2,FALSE)*6,0)/6/24+$I$2),G1785+(11/12/24)),"")</f>
        <v>43696.604166666664</v>
      </c>
      <c r="H1786" s="660"/>
      <c r="I1786" s="579"/>
      <c r="J1786" s="326" t="s">
        <v>379</v>
      </c>
      <c r="K1786" s="2" t="s">
        <v>51</v>
      </c>
    </row>
    <row r="1787" spans="1:12" s="16" customFormat="1" x14ac:dyDescent="0.2">
      <c r="A1787" s="15"/>
      <c r="B1787" s="580"/>
      <c r="C1787" s="581"/>
      <c r="D1787" s="582" t="s">
        <v>7</v>
      </c>
      <c r="E1787" s="583"/>
      <c r="F1787" s="664"/>
      <c r="G1787" s="598">
        <f>IFERROR(IF(ISERROR(SEARCH("dfgg",$B1786)),IF(H1787="",G1786+ROUNDUP(VLOOKUP(D1787,Feuil2!$B$2:$C$252,2,FALSE)*6,0)/6/24,G1786+ROUNDUP(VLOOKUP(D1787,Feuil2!$B$2:$C$252,2,FALSE)*6,0)/6/24+$I$2),G1786+(11/12/24)),"")</f>
        <v>43696.659722222219</v>
      </c>
      <c r="H1787" s="71"/>
      <c r="I1787" s="579"/>
      <c r="J1787" s="326" t="s">
        <v>79</v>
      </c>
      <c r="K1787" s="16" t="s">
        <v>79</v>
      </c>
      <c r="L1787" s="668"/>
    </row>
    <row r="1788" spans="1:12" x14ac:dyDescent="0.2">
      <c r="A1788" s="15"/>
      <c r="B1788" s="657" t="s">
        <v>165</v>
      </c>
      <c r="C1788" s="646">
        <v>3408935</v>
      </c>
      <c r="D1788" s="658">
        <v>22000055</v>
      </c>
      <c r="E1788" s="658">
        <v>1000</v>
      </c>
      <c r="F1788" s="659"/>
      <c r="G1788" s="598">
        <f>IFERROR(IF(ISERROR(SEARCH("dfgg",$B1787)),IF(H1788="",G1787+ROUNDUP(VLOOKUP(D1788,Feuil2!$B$2:$C$252,2,FALSE)*6,0)/6/24,G1787+ROUNDUP(VLOOKUP(D1788,Feuil2!$B$2:$C$252,2,FALSE)*6,0)/6/24+$I$2),G1787+(11/12/24)),"")</f>
        <v>43696.763888888883</v>
      </c>
      <c r="H1788" s="660"/>
      <c r="I1788" s="579"/>
      <c r="J1788" s="326" t="s">
        <v>384</v>
      </c>
      <c r="K1788" s="2" t="s">
        <v>51</v>
      </c>
    </row>
    <row r="1789" spans="1:12" s="16" customFormat="1" ht="30.75" x14ac:dyDescent="0.2">
      <c r="A1789" s="79"/>
      <c r="B1789" s="570"/>
      <c r="C1789" s="294"/>
      <c r="D1789" s="672" t="s">
        <v>373</v>
      </c>
      <c r="E1789" s="607"/>
      <c r="F1789" s="608"/>
      <c r="G1789" s="609">
        <v>43697.21875</v>
      </c>
      <c r="H1789" s="19"/>
      <c r="I1789" s="579"/>
      <c r="J1789" s="326"/>
    </row>
    <row r="1790" spans="1:12" s="16" customFormat="1" x14ac:dyDescent="0.2">
      <c r="A1790" s="15"/>
      <c r="B1790" s="585"/>
      <c r="C1790" s="586"/>
      <c r="D1790" s="587" t="s">
        <v>141</v>
      </c>
      <c r="E1790" s="587"/>
      <c r="F1790" s="666"/>
      <c r="G1790" s="598">
        <f>IFERROR(IF(ISERROR(SEARCH("dfgg",$B1789)),IF(H1790="",G1789+ROUNDUP(VLOOKUP(D1790,Feuil2!$B$2:$C$252,2,FALSE)*6,0)/6/24,G1789+ROUNDUP(VLOOKUP(D1790,Feuil2!$B$2:$C$252,2,FALSE)*6,0)/6/24+$I$2),G1789+(11/12/24)),"")</f>
        <v>43697.232638888891</v>
      </c>
      <c r="H1790" s="660"/>
      <c r="I1790" s="579"/>
      <c r="J1790" s="326"/>
    </row>
    <row r="1791" spans="1:12" x14ac:dyDescent="0.2">
      <c r="A1791" s="15"/>
      <c r="B1791" s="657" t="s">
        <v>17</v>
      </c>
      <c r="C1791" s="646">
        <v>3408990</v>
      </c>
      <c r="D1791" s="658">
        <v>22000474</v>
      </c>
      <c r="E1791" s="658">
        <v>1600</v>
      </c>
      <c r="F1791" s="659"/>
      <c r="G1791" s="598">
        <f>IFERROR(IF(ISERROR(SEARCH("dfgg",$B1790)),IF(H1791="",G1790+ROUNDUP(VLOOKUP(D1791,Feuil2!$B$2:$C$252,2,FALSE)*6,0)/6/24,G1790+ROUNDUP(VLOOKUP(D1791,Feuil2!$B$2:$C$252,2,FALSE)*6,0)/6/24+$I$2),G1790+(11/12/24)),"")</f>
        <v>43697.34375</v>
      </c>
      <c r="H1791" s="660"/>
      <c r="I1791" s="579"/>
      <c r="J1791" s="326" t="s">
        <v>378</v>
      </c>
      <c r="K1791" s="2" t="s">
        <v>51</v>
      </c>
    </row>
    <row r="1792" spans="1:12" s="16" customFormat="1" x14ac:dyDescent="0.2">
      <c r="A1792" s="15"/>
      <c r="B1792" s="585"/>
      <c r="C1792" s="586"/>
      <c r="D1792" s="587" t="s">
        <v>141</v>
      </c>
      <c r="E1792" s="587"/>
      <c r="F1792" s="669"/>
      <c r="G1792" s="631">
        <f>IFERROR(IF(ISERROR(SEARCH("dfgg",$B1791)),IF(H1792="",G1791+ROUNDUP(VLOOKUP(D1792,Feuil2!$B$2:$C$252,2,FALSE)*6,0)/6/24,G1791+ROUNDUP(VLOOKUP(D1792,Feuil2!$B$2:$C$252,2,FALSE)*6,0)/6/24+$I$2),G1791+(11/12/24)),"")</f>
        <v>43697.357638888891</v>
      </c>
      <c r="H1792" s="670"/>
      <c r="I1792" s="579"/>
      <c r="J1792" s="326"/>
    </row>
    <row r="1793" spans="1:12" x14ac:dyDescent="0.2">
      <c r="A1793" s="15"/>
      <c r="B1793" s="657" t="s">
        <v>286</v>
      </c>
      <c r="C1793" s="646">
        <v>3313778</v>
      </c>
      <c r="D1793" s="658">
        <v>22000681</v>
      </c>
      <c r="E1793" s="658">
        <v>1500</v>
      </c>
      <c r="F1793" s="659"/>
      <c r="G1793" s="598">
        <f>IFERROR(IF(ISERROR(SEARCH("dfgg",$B1792)),IF(H1793="",G1792+ROUNDUP(VLOOKUP(D1793,Feuil2!$B$2:$C$252,2,FALSE)*6,0)/6/24,G1792+ROUNDUP(VLOOKUP(D1793,Feuil2!$B$2:$C$252,2,FALSE)*6,0)/6/24+$I$2),G1792+(11/12/24)),"")</f>
        <v>43697.461805555555</v>
      </c>
      <c r="H1793" s="660" t="s">
        <v>210</v>
      </c>
      <c r="I1793" s="579"/>
      <c r="J1793" s="326" t="s">
        <v>385</v>
      </c>
      <c r="K1793" s="2" t="s">
        <v>50</v>
      </c>
    </row>
    <row r="1794" spans="1:12" x14ac:dyDescent="0.2">
      <c r="A1794" s="15"/>
      <c r="B1794" s="657" t="s">
        <v>286</v>
      </c>
      <c r="C1794" s="646">
        <v>3332387</v>
      </c>
      <c r="D1794" s="658">
        <v>22000681</v>
      </c>
      <c r="E1794" s="658">
        <v>1500</v>
      </c>
      <c r="F1794" s="659"/>
      <c r="G1794" s="598">
        <f>IFERROR(IF(ISERROR(SEARCH("dfgg",$B1793)),IF(H1794="",G1793+ROUNDUP(VLOOKUP(D1794,Feuil2!$B$2:$C$252,2,FALSE)*6,0)/6/24,G1793+ROUNDUP(VLOOKUP(D1794,Feuil2!$B$2:$C$252,2,FALSE)*6,0)/6/24+$I$2),G1793+(11/12/24)),"")</f>
        <v>43697.565972222219</v>
      </c>
      <c r="H1794" s="660" t="s">
        <v>210</v>
      </c>
      <c r="I1794" s="579"/>
      <c r="J1794" s="326" t="s">
        <v>385</v>
      </c>
      <c r="K1794" s="2" t="s">
        <v>50</v>
      </c>
    </row>
    <row r="1795" spans="1:12" x14ac:dyDescent="0.2">
      <c r="A1795" s="15"/>
      <c r="B1795" s="657" t="s">
        <v>286</v>
      </c>
      <c r="C1795" s="646">
        <v>3332388</v>
      </c>
      <c r="D1795" s="658">
        <v>22000681</v>
      </c>
      <c r="E1795" s="658">
        <v>1500</v>
      </c>
      <c r="F1795" s="659"/>
      <c r="G1795" s="598">
        <f>IFERROR(IF(ISERROR(SEARCH("dfgg",$B1794)),IF(H1795="",G1794+ROUNDUP(VLOOKUP(D1795,Feuil2!$B$2:$C$252,2,FALSE)*6,0)/6/24,G1794+ROUNDUP(VLOOKUP(D1795,Feuil2!$B$2:$C$252,2,FALSE)*6,0)/6/24+$I$2),G1794+(11/12/24)),"")</f>
        <v>43697.670138888883</v>
      </c>
      <c r="H1795" s="660" t="s">
        <v>210</v>
      </c>
      <c r="I1795" s="579"/>
      <c r="J1795" s="326" t="s">
        <v>385</v>
      </c>
      <c r="K1795" s="2" t="s">
        <v>50</v>
      </c>
    </row>
    <row r="1796" spans="1:12" s="16" customFormat="1" x14ac:dyDescent="0.2">
      <c r="A1796" s="15"/>
      <c r="B1796" s="585"/>
      <c r="C1796" s="586"/>
      <c r="D1796" s="587" t="s">
        <v>141</v>
      </c>
      <c r="E1796" s="587"/>
      <c r="F1796" s="669"/>
      <c r="G1796" s="631">
        <f>IFERROR(IF(ISERROR(SEARCH("dfgg",$B1795)),IF(H1796="",G1795+ROUNDUP(VLOOKUP(D1796,Feuil2!$B$2:$C$252,2,FALSE)*6,0)/6/24,G1795+ROUNDUP(VLOOKUP(D1796,Feuil2!$B$2:$C$252,2,FALSE)*6,0)/6/24+$I$2),G1795+(11/12/24)),"")</f>
        <v>43697.684027777774</v>
      </c>
      <c r="H1796" s="670"/>
      <c r="I1796" s="579"/>
      <c r="J1796" s="326"/>
    </row>
    <row r="1797" spans="1:12" s="16" customFormat="1" x14ac:dyDescent="0.2">
      <c r="A1797" s="15"/>
      <c r="B1797" s="657" t="s">
        <v>55</v>
      </c>
      <c r="C1797" s="646">
        <v>3408980</v>
      </c>
      <c r="D1797" s="658">
        <v>22000473</v>
      </c>
      <c r="E1797" s="658">
        <v>1600</v>
      </c>
      <c r="F1797" s="659"/>
      <c r="G1797" s="631">
        <f>IFERROR(IF(ISERROR(SEARCH("dfgg",$B1796)),IF(H1797="",G1796+ROUNDUP(VLOOKUP(D1797,Feuil2!$B$2:$C$252,2,FALSE)*6,0)/6/24,G1796+ROUNDUP(VLOOKUP(D1797,Feuil2!$B$2:$C$252,2,FALSE)*6,0)/6/24+$I$2),G1796+(11/12/24)),"")</f>
        <v>43697.788194444438</v>
      </c>
      <c r="H1797" s="670" t="s">
        <v>396</v>
      </c>
      <c r="I1797" s="579"/>
      <c r="J1797" s="326" t="s">
        <v>378</v>
      </c>
      <c r="K1797" s="16" t="s">
        <v>51</v>
      </c>
    </row>
    <row r="1798" spans="1:12" s="16" customFormat="1" ht="27.75" customHeight="1" x14ac:dyDescent="0.2">
      <c r="A1798" s="79"/>
      <c r="B1798" s="570"/>
      <c r="C1798" s="294"/>
      <c r="D1798" s="671" t="s">
        <v>374</v>
      </c>
      <c r="E1798" s="607"/>
      <c r="F1798" s="608"/>
      <c r="G1798" s="609">
        <v>43698.260416666664</v>
      </c>
      <c r="H1798" s="19" t="s">
        <v>399</v>
      </c>
      <c r="I1798" s="579"/>
      <c r="J1798" s="326"/>
    </row>
    <row r="1799" spans="1:12" x14ac:dyDescent="0.2">
      <c r="A1799" s="15"/>
      <c r="B1799" s="657" t="s">
        <v>388</v>
      </c>
      <c r="C1799" s="646">
        <v>3302317</v>
      </c>
      <c r="D1799" s="658">
        <v>22000672</v>
      </c>
      <c r="E1799" s="658">
        <v>1600</v>
      </c>
      <c r="F1799" s="659"/>
      <c r="G1799" s="631">
        <f>IFERROR(IF(ISERROR(SEARCH("dfgg",$B1798)),IF(H1799="",G1798+ROUNDUP(VLOOKUP(D1799,Feuil2!$B$2:$C$252,2,FALSE)*6,0)/6/24,G1798+ROUNDUP(VLOOKUP(D1799,Feuil2!$B$2:$C$252,2,FALSE)*6,0)/6/24+$I$2),G1798+(11/12/24)),"")</f>
        <v>43698.364583333328</v>
      </c>
      <c r="H1799" s="660" t="s">
        <v>395</v>
      </c>
      <c r="I1799" s="579"/>
      <c r="J1799" s="326" t="s">
        <v>389</v>
      </c>
      <c r="K1799" s="2" t="s">
        <v>50</v>
      </c>
    </row>
    <row r="1800" spans="1:12" s="16" customFormat="1" x14ac:dyDescent="0.2">
      <c r="A1800" s="15"/>
      <c r="B1800" s="580"/>
      <c r="C1800" s="581"/>
      <c r="D1800" s="582" t="s">
        <v>7</v>
      </c>
      <c r="E1800" s="583"/>
      <c r="F1800" s="664"/>
      <c r="G1800" s="631">
        <f>IFERROR(IF(ISERROR(SEARCH("dfgg",$B1799)),IF(H1800="",G1799+ROUNDUP(VLOOKUP(D1800,Feuil2!$B$2:$C$252,2,FALSE)*6,0)/6/24,G1799+ROUNDUP(VLOOKUP(D1800,Feuil2!$B$2:$C$252,2,FALSE)*6,0)/6/24+$I$2),G1799+(11/12/24)),"")</f>
        <v>43698.420138888883</v>
      </c>
      <c r="H1800" s="71"/>
      <c r="I1800" s="579"/>
      <c r="J1800" s="326" t="s">
        <v>79</v>
      </c>
      <c r="K1800" s="16" t="s">
        <v>79</v>
      </c>
      <c r="L1800" s="668"/>
    </row>
    <row r="1801" spans="1:12" s="16" customFormat="1" x14ac:dyDescent="0.2">
      <c r="A1801" s="15"/>
      <c r="B1801" s="657" t="s">
        <v>397</v>
      </c>
      <c r="C1801" s="646">
        <v>3313716</v>
      </c>
      <c r="D1801" s="658">
        <v>22000399</v>
      </c>
      <c r="E1801" s="658">
        <v>1600</v>
      </c>
      <c r="F1801" s="675"/>
      <c r="G1801" s="631">
        <f>IFERROR(IF(ISERROR(SEARCH("dfgg",$B1800)),IF(H1801="",G1800+ROUNDUP(VLOOKUP(D1801,Feuil2!$B$2:$C$252,2,FALSE)*6,0)/6/24,G1800+ROUNDUP(VLOOKUP(D1801,Feuil2!$B$2:$C$252,2,FALSE)*6,0)/6/24+$I$2),G1800+(11/12/24)),"")</f>
        <v>43698.524305555547</v>
      </c>
      <c r="H1801" s="676" t="s">
        <v>175</v>
      </c>
      <c r="I1801" s="579"/>
      <c r="J1801" s="326" t="s">
        <v>398</v>
      </c>
      <c r="K1801" s="16" t="s">
        <v>52</v>
      </c>
    </row>
    <row r="1802" spans="1:12" s="16" customFormat="1" x14ac:dyDescent="0.2">
      <c r="A1802" s="15"/>
      <c r="B1802" s="657" t="s">
        <v>397</v>
      </c>
      <c r="C1802" s="646">
        <v>3313717</v>
      </c>
      <c r="D1802" s="658">
        <v>22000399</v>
      </c>
      <c r="E1802" s="658">
        <v>1600</v>
      </c>
      <c r="F1802" s="675"/>
      <c r="G1802" s="631">
        <f>IFERROR(IF(ISERROR(SEARCH("dfgg",$B1801)),IF(H1802="",G1801+ROUNDUP(VLOOKUP(D1802,Feuil2!$B$2:$C$252,2,FALSE)*6,0)/6/24,G1801+ROUNDUP(VLOOKUP(D1802,Feuil2!$B$2:$C$252,2,FALSE)*6,0)/6/24+$I$2),G1801+(11/12/24)),"")</f>
        <v>43698.628472222212</v>
      </c>
      <c r="H1802" s="676" t="s">
        <v>175</v>
      </c>
      <c r="I1802" s="579"/>
      <c r="J1802" s="326" t="s">
        <v>398</v>
      </c>
      <c r="K1802" s="16" t="s">
        <v>52</v>
      </c>
    </row>
    <row r="1803" spans="1:12" s="16" customFormat="1" x14ac:dyDescent="0.2">
      <c r="A1803" s="15"/>
      <c r="B1803" s="585"/>
      <c r="C1803" s="586"/>
      <c r="D1803" s="587" t="s">
        <v>141</v>
      </c>
      <c r="E1803" s="587"/>
      <c r="F1803" s="678"/>
      <c r="G1803" s="631">
        <f>IFERROR(IF(ISERROR(SEARCH("dfgg",$B1802)),IF(H1803="",G1802+ROUNDUP(VLOOKUP(D1803,Feuil2!$B$2:$C$252,2,FALSE)*6,0)/6/24,G1802+ROUNDUP(VLOOKUP(D1803,Feuil2!$B$2:$C$252,2,FALSE)*6,0)/6/24+$I$2),G1802+(11/12/24)),"")</f>
        <v>43698.642361111102</v>
      </c>
      <c r="H1803" s="676"/>
      <c r="I1803" s="579"/>
      <c r="J1803" s="326"/>
    </row>
    <row r="1804" spans="1:12" s="16" customFormat="1" x14ac:dyDescent="0.2">
      <c r="A1804" s="15"/>
      <c r="B1804" s="657" t="s">
        <v>261</v>
      </c>
      <c r="C1804" s="646">
        <v>3301906</v>
      </c>
      <c r="D1804" s="658">
        <v>22000394</v>
      </c>
      <c r="E1804" s="658">
        <v>1600</v>
      </c>
      <c r="F1804" s="675"/>
      <c r="G1804" s="631">
        <f>IFERROR(IF(ISERROR(SEARCH("dfgg",$B1803)),IF(H1804="",G1803+ROUNDUP(VLOOKUP(D1804,Feuil2!$B$2:$C$252,2,FALSE)*6,0)/6/24,G1803+ROUNDUP(VLOOKUP(D1804,Feuil2!$B$2:$C$252,2,FALSE)*6,0)/6/24+$I$2),G1803+(11/12/24)),"")</f>
        <v>43698.746527777766</v>
      </c>
      <c r="H1804" s="676" t="s">
        <v>210</v>
      </c>
      <c r="I1804" s="579"/>
      <c r="J1804" s="326" t="s">
        <v>378</v>
      </c>
      <c r="K1804" s="16" t="s">
        <v>50</v>
      </c>
    </row>
    <row r="1805" spans="1:12" s="16" customFormat="1" ht="30.75" x14ac:dyDescent="0.2">
      <c r="A1805" s="15"/>
      <c r="B1805" s="661"/>
      <c r="C1805" s="156"/>
      <c r="D1805" s="673" t="s">
        <v>390</v>
      </c>
      <c r="E1805" s="662"/>
      <c r="F1805" s="663"/>
      <c r="G1805" s="609">
        <v>43699.385416666664</v>
      </c>
      <c r="H1805" s="19"/>
      <c r="I1805" s="579"/>
      <c r="J1805" s="326"/>
    </row>
    <row r="1806" spans="1:12" s="16" customFormat="1" x14ac:dyDescent="0.2">
      <c r="A1806" s="79"/>
      <c r="B1806" s="570"/>
      <c r="C1806" s="294"/>
      <c r="D1806" s="571" t="s">
        <v>390</v>
      </c>
      <c r="E1806" s="607"/>
      <c r="F1806" s="608"/>
      <c r="G1806" s="631">
        <f>IFERROR(IF(ISERROR(SEARCH("dfgg",$B1805)),IF(H1806="",G1805+ROUNDUP(VLOOKUP(D1806,Feuil2!$B$2:$C$252,2,FALSE)*6,0)/6/24,G1805+ROUNDUP(VLOOKUP(D1806,Feuil2!$B$2:$C$252,2,FALSE)*6,0)/6/24+$I$2),G1805+(11/12/24)),"")</f>
        <v>43699.385416666664</v>
      </c>
      <c r="H1806" s="19"/>
      <c r="I1806" s="579"/>
      <c r="J1806" s="326"/>
    </row>
    <row r="1807" spans="1:12" x14ac:dyDescent="0.2">
      <c r="A1807" s="15"/>
      <c r="B1807" s="657" t="s">
        <v>60</v>
      </c>
      <c r="C1807" s="646">
        <v>3139260</v>
      </c>
      <c r="D1807" s="658">
        <v>22000475</v>
      </c>
      <c r="E1807" s="658">
        <v>1000</v>
      </c>
      <c r="F1807" s="659"/>
      <c r="G1807" s="631">
        <f>IFERROR(IF(ISERROR(SEARCH("dfgg",$B1806)),IF(H1807="",G1806+ROUNDUP(VLOOKUP(D1807,Feuil2!$B$2:$C$252,2,FALSE)*6,0)/6/24,G1806+ROUNDUP(VLOOKUP(D1807,Feuil2!$B$2:$C$252,2,FALSE)*6,0)/6/24+$I$2),G1806+(11/12/24)),"")</f>
        <v>43699.46875</v>
      </c>
      <c r="H1807" s="660" t="s">
        <v>392</v>
      </c>
      <c r="I1807" s="579"/>
      <c r="J1807" s="326" t="s">
        <v>383</v>
      </c>
      <c r="K1807" s="2" t="s">
        <v>51</v>
      </c>
    </row>
    <row r="1808" spans="1:12" x14ac:dyDescent="0.2">
      <c r="A1808" s="15"/>
      <c r="B1808" s="657" t="s">
        <v>60</v>
      </c>
      <c r="C1808" s="646">
        <v>3139262</v>
      </c>
      <c r="D1808" s="658">
        <v>22000475</v>
      </c>
      <c r="E1808" s="658">
        <v>1000</v>
      </c>
      <c r="F1808" s="659"/>
      <c r="G1808" s="631">
        <f>IFERROR(IF(ISERROR(SEARCH("dfgg",$B1807)),IF(H1808="",G1807+ROUNDUP(VLOOKUP(D1808,Feuil2!$B$2:$C$252,2,FALSE)*6,0)/6/24,G1807+ROUNDUP(VLOOKUP(D1808,Feuil2!$B$2:$C$252,2,FALSE)*6,0)/6/24+$I$2),G1807+(11/12/24)),"")</f>
        <v>43699.552083333336</v>
      </c>
      <c r="H1808" s="660" t="s">
        <v>272</v>
      </c>
      <c r="I1808" s="579"/>
      <c r="J1808" s="326" t="s">
        <v>383</v>
      </c>
      <c r="K1808" s="2" t="s">
        <v>51</v>
      </c>
    </row>
    <row r="1809" spans="1:12" x14ac:dyDescent="0.2">
      <c r="A1809" s="15"/>
      <c r="B1809" s="657" t="s">
        <v>60</v>
      </c>
      <c r="C1809" s="646">
        <v>3139328</v>
      </c>
      <c r="D1809" s="658">
        <v>22000475</v>
      </c>
      <c r="E1809" s="658">
        <v>1000</v>
      </c>
      <c r="F1809" s="659"/>
      <c r="G1809" s="631">
        <f>IFERROR(IF(ISERROR(SEARCH("dfgg",$B1808)),IF(H1809="",G1808+ROUNDUP(VLOOKUP(D1809,Feuil2!$B$2:$C$252,2,FALSE)*6,0)/6/24,G1808+ROUNDUP(VLOOKUP(D1809,Feuil2!$B$2:$C$252,2,FALSE)*6,0)/6/24+$I$2),G1808+(11/12/24)),"")</f>
        <v>43699.635416666672</v>
      </c>
      <c r="H1809" s="660" t="s">
        <v>272</v>
      </c>
      <c r="I1809" s="579"/>
      <c r="J1809" s="326" t="s">
        <v>383</v>
      </c>
      <c r="K1809" s="2" t="s">
        <v>51</v>
      </c>
    </row>
    <row r="1810" spans="1:12" s="16" customFormat="1" x14ac:dyDescent="0.2">
      <c r="A1810" s="15"/>
      <c r="B1810" s="580"/>
      <c r="C1810" s="581"/>
      <c r="D1810" s="582" t="s">
        <v>7</v>
      </c>
      <c r="E1810" s="583"/>
      <c r="F1810" s="688"/>
      <c r="G1810" s="631">
        <f>IFERROR(IF(ISERROR(SEARCH("dfgg",$B1809)),IF(H1810="",G1809+ROUNDUP(VLOOKUP(D1810,Feuil2!$B$2:$C$252,2,FALSE)*6,0)/6/24,G1809+ROUNDUP(VLOOKUP(D1810,Feuil2!$B$2:$C$252,2,FALSE)*6,0)/6/24+$I$2),G1809+(11/12/24)),"")</f>
        <v>43699.690972222226</v>
      </c>
      <c r="H1810" s="71"/>
      <c r="I1810" s="579"/>
      <c r="J1810" s="326" t="s">
        <v>79</v>
      </c>
      <c r="K1810" s="16" t="s">
        <v>79</v>
      </c>
      <c r="L1810" s="691"/>
    </row>
    <row r="1811" spans="1:12" x14ac:dyDescent="0.2">
      <c r="A1811" s="15"/>
      <c r="B1811" s="657" t="s">
        <v>98</v>
      </c>
      <c r="C1811" s="646">
        <v>3387666</v>
      </c>
      <c r="D1811" s="658">
        <v>22000378</v>
      </c>
      <c r="E1811" s="658">
        <v>1050</v>
      </c>
      <c r="F1811" s="659"/>
      <c r="G1811" s="631">
        <f>IFERROR(IF(ISERROR(SEARCH("dfgg",$B1810)),IF(H1811="",G1810+ROUNDUP(VLOOKUP(D1811,Feuil2!$B$2:$C$252,2,FALSE)*6,0)/6/24,G1810+ROUNDUP(VLOOKUP(D1811,Feuil2!$B$2:$C$252,2,FALSE)*6,0)/6/24+$I$2),G1810+(11/12/24)),"")</f>
        <v>43699.809027777781</v>
      </c>
      <c r="H1811" s="660"/>
      <c r="I1811" s="579"/>
      <c r="J1811" s="326" t="s">
        <v>378</v>
      </c>
      <c r="K1811" s="2" t="s">
        <v>51</v>
      </c>
    </row>
    <row r="1812" spans="1:12" s="16" customFormat="1" ht="33.75" customHeight="1" x14ac:dyDescent="0.2">
      <c r="A1812" s="79"/>
      <c r="B1812" s="570"/>
      <c r="C1812" s="294"/>
      <c r="D1812" s="571" t="s">
        <v>391</v>
      </c>
      <c r="E1812" s="607"/>
      <c r="F1812" s="608"/>
      <c r="G1812" s="609">
        <v>43700.260416666664</v>
      </c>
      <c r="H1812" s="19"/>
      <c r="I1812" s="579"/>
      <c r="J1812" s="326"/>
    </row>
    <row r="1813" spans="1:12" x14ac:dyDescent="0.2">
      <c r="A1813" s="15"/>
      <c r="B1813" s="657" t="s">
        <v>364</v>
      </c>
      <c r="C1813" s="646">
        <v>3301903</v>
      </c>
      <c r="D1813" s="658">
        <v>22000072</v>
      </c>
      <c r="E1813" s="658">
        <v>1100</v>
      </c>
      <c r="F1813" s="659"/>
      <c r="G1813" s="631">
        <f>IFERROR(IF(ISERROR(SEARCH("dfgg",$B1812)),IF(H1813="",G1812+ROUNDUP(VLOOKUP(D1813,Feuil2!$B$2:$C$252,2,FALSE)*6,0)/6/24,G1812+ROUNDUP(VLOOKUP(D1813,Feuil2!$B$2:$C$252,2,FALSE)*6,0)/6/24+$I$2),G1812+(11/12/24)),"")</f>
        <v>43700.378472222219</v>
      </c>
      <c r="H1813" s="660"/>
      <c r="I1813" s="579"/>
      <c r="J1813" s="326" t="s">
        <v>387</v>
      </c>
      <c r="K1813" s="2" t="s">
        <v>51</v>
      </c>
    </row>
    <row r="1814" spans="1:12" x14ac:dyDescent="0.2">
      <c r="A1814" s="15"/>
      <c r="B1814" s="657" t="s">
        <v>364</v>
      </c>
      <c r="C1814" s="646">
        <v>3301904</v>
      </c>
      <c r="D1814" s="658">
        <v>22000072</v>
      </c>
      <c r="E1814" s="658">
        <v>1100</v>
      </c>
      <c r="F1814" s="659"/>
      <c r="G1814" s="631">
        <f>IFERROR(IF(ISERROR(SEARCH("dfgg",$B1813)),IF(H1814="",G1813+ROUNDUP(VLOOKUP(D1814,Feuil2!$B$2:$C$252,2,FALSE)*6,0)/6/24,G1813+ROUNDUP(VLOOKUP(D1814,Feuil2!$B$2:$C$252,2,FALSE)*6,0)/6/24+$I$2),G1813+(11/12/24)),"")</f>
        <v>43700.496527777774</v>
      </c>
      <c r="H1814" s="660"/>
      <c r="I1814" s="579"/>
      <c r="J1814" s="326" t="s">
        <v>387</v>
      </c>
      <c r="K1814" s="2" t="s">
        <v>51</v>
      </c>
    </row>
    <row r="1815" spans="1:12" s="16" customFormat="1" x14ac:dyDescent="0.2">
      <c r="A1815" s="15"/>
      <c r="B1815" s="580"/>
      <c r="C1815" s="581"/>
      <c r="D1815" s="582" t="s">
        <v>7</v>
      </c>
      <c r="E1815" s="583"/>
      <c r="F1815" s="688"/>
      <c r="G1815" s="631">
        <f>IFERROR(IF(ISERROR(SEARCH("dfgg",$B1814)),IF(H1815="",G1814+ROUNDUP(VLOOKUP(D1815,Feuil2!$B$2:$C$252,2,FALSE)*6,0)/6/24,G1814+ROUNDUP(VLOOKUP(D1815,Feuil2!$B$2:$C$252,2,FALSE)*6,0)/6/24+$I$2),G1814+(11/12/24)),"")</f>
        <v>43700.552083333328</v>
      </c>
      <c r="H1815" s="71"/>
      <c r="I1815" s="579"/>
      <c r="J1815" s="326" t="s">
        <v>79</v>
      </c>
      <c r="K1815" s="16" t="s">
        <v>79</v>
      </c>
      <c r="L1815" s="691"/>
    </row>
    <row r="1816" spans="1:12" ht="31.5" x14ac:dyDescent="0.2">
      <c r="A1816" s="15"/>
      <c r="B1816" s="657" t="s">
        <v>60</v>
      </c>
      <c r="C1816" s="646">
        <v>3313745</v>
      </c>
      <c r="D1816" s="658">
        <v>22000475</v>
      </c>
      <c r="E1816" s="658">
        <v>1000</v>
      </c>
      <c r="F1816" s="659"/>
      <c r="G1816" s="631">
        <f>IFERROR(IF(ISERROR(SEARCH("dfgg",$B1815)),IF(H1816="",G1815+ROUNDUP(VLOOKUP(D1816,Feuil2!$B$2:$C$252,2,FALSE)*6,0)/6/24,G1815+ROUNDUP(VLOOKUP(D1816,Feuil2!$B$2:$C$252,2,FALSE)*6,0)/6/24+$I$2),G1815+(11/12/24)),"")</f>
        <v>43700.635416666664</v>
      </c>
      <c r="H1816" s="660" t="s">
        <v>414</v>
      </c>
      <c r="I1816" s="579"/>
      <c r="J1816" s="326" t="s">
        <v>383</v>
      </c>
      <c r="K1816" s="2" t="s">
        <v>51</v>
      </c>
    </row>
    <row r="1817" spans="1:12" s="16" customFormat="1" x14ac:dyDescent="0.2">
      <c r="A1817" s="15"/>
      <c r="B1817" s="580"/>
      <c r="C1817" s="581"/>
      <c r="D1817" s="582" t="s">
        <v>7</v>
      </c>
      <c r="E1817" s="583"/>
      <c r="F1817" s="688"/>
      <c r="G1817" s="631">
        <f>IFERROR(IF(ISERROR(SEARCH("dfgg",$B1816)),IF(H1817="",G1816+ROUNDUP(VLOOKUP(D1817,Feuil2!$B$2:$C$252,2,FALSE)*6,0)/6/24,G1816+ROUNDUP(VLOOKUP(D1817,Feuil2!$B$2:$C$252,2,FALSE)*6,0)/6/24+$I$2),G1816+(11/12/24)),"")</f>
        <v>43700.690972222219</v>
      </c>
      <c r="H1817" s="71"/>
      <c r="I1817" s="579"/>
      <c r="J1817" s="326" t="s">
        <v>79</v>
      </c>
      <c r="K1817" s="16" t="s">
        <v>79</v>
      </c>
      <c r="L1817" s="692"/>
    </row>
    <row r="1818" spans="1:12" s="16" customFormat="1" x14ac:dyDescent="0.2">
      <c r="A1818" s="15"/>
      <c r="B1818" s="657" t="s">
        <v>74</v>
      </c>
      <c r="C1818" s="646">
        <v>3420388</v>
      </c>
      <c r="D1818" s="658">
        <v>22000048</v>
      </c>
      <c r="E1818" s="658">
        <v>1600</v>
      </c>
      <c r="F1818" s="675"/>
      <c r="G1818" s="631">
        <f>IFERROR(IF(ISERROR(SEARCH("dfgg",$B1817)),IF(H1818="",G1817+ROUNDUP(VLOOKUP(D1818,Feuil2!$B$2:$C$252,2,FALSE)*6,0)/6/24,G1817+ROUNDUP(VLOOKUP(D1818,Feuil2!$B$2:$C$252,2,FALSE)*6,0)/6/24+$I$2),G1817+(11/12/24)),"")</f>
        <v>43700.795138888883</v>
      </c>
      <c r="H1818" s="676"/>
      <c r="I1818" s="579"/>
      <c r="J1818" s="326" t="s">
        <v>379</v>
      </c>
      <c r="K1818" s="16" t="s">
        <v>51</v>
      </c>
    </row>
    <row r="1819" spans="1:12" s="16" customFormat="1" x14ac:dyDescent="0.2">
      <c r="A1819" s="15"/>
      <c r="B1819" s="657" t="s">
        <v>74</v>
      </c>
      <c r="C1819" s="646">
        <v>3420452</v>
      </c>
      <c r="D1819" s="658">
        <v>22000048</v>
      </c>
      <c r="E1819" s="658">
        <v>1600</v>
      </c>
      <c r="F1819" s="675"/>
      <c r="G1819" s="631">
        <f>IFERROR(IF(ISERROR(SEARCH("dfgg",$B1818)),IF(H1819="",G1818+ROUNDUP(VLOOKUP(D1819,Feuil2!$B$2:$C$252,2,FALSE)*6,0)/6/24,G1818+ROUNDUP(VLOOKUP(D1819,Feuil2!$B$2:$C$252,2,FALSE)*6,0)/6/24+$I$2),G1818+(11/12/24)),"")</f>
        <v>43700.899305555547</v>
      </c>
      <c r="H1819" s="676"/>
      <c r="I1819" s="579"/>
      <c r="J1819" s="326" t="s">
        <v>379</v>
      </c>
      <c r="K1819" s="16" t="s">
        <v>51</v>
      </c>
    </row>
    <row r="1820" spans="1:12" s="16" customFormat="1" ht="31.5" x14ac:dyDescent="0.35">
      <c r="A1820" s="680"/>
      <c r="B1820" s="345" t="s">
        <v>251</v>
      </c>
      <c r="C1820" s="828">
        <v>35</v>
      </c>
      <c r="D1820" s="681"/>
      <c r="E1820" s="371"/>
      <c r="F1820" s="682"/>
      <c r="G1820" s="683"/>
      <c r="H1820" s="683"/>
      <c r="I1820" s="395"/>
      <c r="J1820" s="409" t="s">
        <v>34</v>
      </c>
      <c r="K1820" s="374" t="s">
        <v>48</v>
      </c>
      <c r="L1820" s="374" t="s">
        <v>248</v>
      </c>
    </row>
    <row r="1821" spans="1:12" s="16" customFormat="1" ht="30.75" x14ac:dyDescent="0.45">
      <c r="A1821" s="684"/>
      <c r="B1821" s="570"/>
      <c r="C1821" s="294"/>
      <c r="D1821" s="685" t="s">
        <v>348</v>
      </c>
      <c r="E1821" s="607"/>
      <c r="F1821" s="608"/>
      <c r="G1821" s="609">
        <v>43703.208333333336</v>
      </c>
      <c r="H1821" s="81"/>
      <c r="I1821" s="579"/>
      <c r="J1821" s="326"/>
    </row>
    <row r="1822" spans="1:12" x14ac:dyDescent="0.2">
      <c r="A1822" s="679"/>
      <c r="B1822" s="657" t="s">
        <v>386</v>
      </c>
      <c r="C1822" s="646">
        <v>3378185</v>
      </c>
      <c r="D1822" s="658">
        <v>22000081</v>
      </c>
      <c r="E1822" s="674">
        <v>1600</v>
      </c>
      <c r="F1822" s="675"/>
      <c r="G1822" s="598">
        <f>IFERROR(IF(ISERROR(SEARCH("dfgg",$B1821)),IF(H1822="",G1821+ROUNDUP(VLOOKUP(D1822,Feuil2!$B$2:$C$252,2,FALSE)*6,0)/6/24,G1821+ROUNDUP(VLOOKUP(D1822,Feuil2!$B$2:$C$252,2,FALSE)*6,0)/6/24+$I$2),G1821+(11/12/24)),"")</f>
        <v>43703.3125</v>
      </c>
      <c r="H1822" s="676"/>
      <c r="I1822" s="579"/>
      <c r="J1822" s="326" t="s">
        <v>379</v>
      </c>
      <c r="K1822" s="16" t="s">
        <v>51</v>
      </c>
    </row>
    <row r="1823" spans="1:12" s="16" customFormat="1" x14ac:dyDescent="0.2">
      <c r="A1823" s="679"/>
      <c r="B1823" s="585"/>
      <c r="C1823" s="586"/>
      <c r="D1823" s="587" t="s">
        <v>141</v>
      </c>
      <c r="E1823" s="586"/>
      <c r="F1823" s="678"/>
      <c r="G1823" s="598">
        <f>IFERROR(IF(ISERROR(SEARCH("dfgg",$B1822)),IF(H1823="",G1822+ROUNDUP(VLOOKUP(D1823,Feuil2!$B$2:$C$252,2,FALSE)*6,0)/6/24,G1822+ROUNDUP(VLOOKUP(D1823,Feuil2!$B$2:$C$252,2,FALSE)*6,0)/6/24+$I$2),G1822+(11/12/24)),"")</f>
        <v>43703.326388888891</v>
      </c>
      <c r="H1823" s="676"/>
      <c r="I1823" s="579"/>
      <c r="J1823" s="326"/>
    </row>
    <row r="1824" spans="1:12" x14ac:dyDescent="0.2">
      <c r="A1824" s="679"/>
      <c r="B1824" s="657" t="s">
        <v>55</v>
      </c>
      <c r="C1824" s="646">
        <v>3408981</v>
      </c>
      <c r="D1824" s="674">
        <v>22000473</v>
      </c>
      <c r="E1824" s="674">
        <v>1500</v>
      </c>
      <c r="F1824" s="675"/>
      <c r="G1824" s="598">
        <f>IFERROR(IF(ISERROR(SEARCH("dfgg",$B1823)),IF(H1824="",G1823+ROUNDUP(VLOOKUP(D1824,Feuil2!$B$2:$C$252,2,FALSE)*6,0)/6/24,G1823+ROUNDUP(VLOOKUP(D1824,Feuil2!$B$2:$C$252,2,FALSE)*6,0)/6/24+$I$2),G1823+(11/12/24)),"")</f>
        <v>43703.430555555555</v>
      </c>
      <c r="H1824" s="676" t="s">
        <v>175</v>
      </c>
      <c r="I1824" s="579"/>
      <c r="J1824" s="326" t="s">
        <v>406</v>
      </c>
      <c r="K1824" s="16" t="s">
        <v>52</v>
      </c>
    </row>
    <row r="1825" spans="1:12" x14ac:dyDescent="0.2">
      <c r="A1825" s="679"/>
      <c r="B1825" s="657" t="s">
        <v>55</v>
      </c>
      <c r="C1825" s="646">
        <v>3408982</v>
      </c>
      <c r="D1825" s="674">
        <v>22000473</v>
      </c>
      <c r="E1825" s="674">
        <v>1500</v>
      </c>
      <c r="F1825" s="675"/>
      <c r="G1825" s="598">
        <f>IFERROR(IF(ISERROR(SEARCH("dfgg",$B1824)),IF(H1825="",G1824+ROUNDUP(VLOOKUP(D1825,Feuil2!$B$2:$C$252,2,FALSE)*6,0)/6/24,G1824+ROUNDUP(VLOOKUP(D1825,Feuil2!$B$2:$C$252,2,FALSE)*6,0)/6/24+$I$2),G1824+(11/12/24)),"")</f>
        <v>43703.534722222219</v>
      </c>
      <c r="H1825" s="676" t="s">
        <v>175</v>
      </c>
      <c r="I1825" s="579"/>
      <c r="J1825" s="326" t="s">
        <v>406</v>
      </c>
      <c r="K1825" s="16" t="s">
        <v>52</v>
      </c>
    </row>
    <row r="1826" spans="1:12" s="16" customFormat="1" x14ac:dyDescent="0.2">
      <c r="A1826" s="679"/>
      <c r="B1826" s="580"/>
      <c r="C1826" s="581"/>
      <c r="D1826" s="582" t="s">
        <v>7</v>
      </c>
      <c r="E1826" s="581"/>
      <c r="F1826" s="688"/>
      <c r="G1826" s="598">
        <f>IFERROR(IF(ISERROR(SEARCH("dfgg",$B1825)),IF(H1826="",G1825+ROUNDUP(VLOOKUP(D1826,Feuil2!$B$2:$C$252,2,FALSE)*6,0)/6/24,G1825+ROUNDUP(VLOOKUP(D1826,Feuil2!$B$2:$C$252,2,FALSE)*6,0)/6/24+$I$2),G1825+(11/12/24)),"")</f>
        <v>43703.590277777774</v>
      </c>
      <c r="H1826" s="71"/>
      <c r="I1826" s="579"/>
      <c r="J1826" s="326" t="s">
        <v>79</v>
      </c>
      <c r="K1826" s="16" t="s">
        <v>79</v>
      </c>
      <c r="L1826" s="677"/>
    </row>
    <row r="1827" spans="1:12" x14ac:dyDescent="0.2">
      <c r="A1827" s="15"/>
      <c r="B1827" s="657" t="s">
        <v>171</v>
      </c>
      <c r="C1827" s="646">
        <v>3421463</v>
      </c>
      <c r="D1827" s="674">
        <v>22000477</v>
      </c>
      <c r="E1827" s="674">
        <v>950</v>
      </c>
      <c r="F1827" s="675"/>
      <c r="G1827" s="598">
        <f>IFERROR(IF(ISERROR(SEARCH("dfgg",$B1826)),IF(H1827="",G1826+ROUNDUP(VLOOKUP(D1827,Feuil2!$B$2:$C$252,2,FALSE)*6,0)/6/24,G1826+ROUNDUP(VLOOKUP(D1827,Feuil2!$B$2:$C$252,2,FALSE)*6,0)/6/24+$I$2),G1826+(11/12/24)),"")</f>
        <v>43703.708333333328</v>
      </c>
      <c r="H1827" s="676" t="s">
        <v>175</v>
      </c>
      <c r="I1827" s="579"/>
      <c r="J1827" s="326" t="s">
        <v>404</v>
      </c>
      <c r="K1827" s="16" t="s">
        <v>52</v>
      </c>
    </row>
    <row r="1828" spans="1:12" ht="30.75" x14ac:dyDescent="0.2">
      <c r="A1828" s="684"/>
      <c r="B1828" s="570"/>
      <c r="C1828" s="460"/>
      <c r="D1828" s="686" t="s">
        <v>411</v>
      </c>
      <c r="E1828" s="687"/>
      <c r="F1828" s="462"/>
      <c r="G1828" s="609">
        <v>43704.208333333336</v>
      </c>
      <c r="H1828" s="341"/>
      <c r="I1828" s="579"/>
      <c r="K1828" s="16"/>
    </row>
    <row r="1829" spans="1:12" x14ac:dyDescent="0.2">
      <c r="A1829" s="679"/>
      <c r="B1829" s="657" t="s">
        <v>22</v>
      </c>
      <c r="C1829" s="646">
        <v>3408957</v>
      </c>
      <c r="D1829" s="674">
        <v>22000160</v>
      </c>
      <c r="E1829" s="674">
        <v>1200</v>
      </c>
      <c r="F1829" s="675"/>
      <c r="G1829" s="598">
        <f>IFERROR(IF(ISERROR(SEARCH("dfgg",$B1828)),IF(H1829="",G1828+ROUNDUP(VLOOKUP(D1829,Feuil2!$B$2:$C$252,2,FALSE)*6,0)/6/24,G1828+ROUNDUP(VLOOKUP(D1829,Feuil2!$B$2:$C$252,2,FALSE)*6,0)/6/24+$I$2),G1828+(11/12/24)),"")</f>
        <v>43704.3125</v>
      </c>
      <c r="H1829" s="676" t="s">
        <v>175</v>
      </c>
      <c r="I1829" s="579"/>
      <c r="J1829" s="326" t="s">
        <v>403</v>
      </c>
      <c r="K1829" s="16" t="s">
        <v>52</v>
      </c>
    </row>
    <row r="1830" spans="1:12" s="16" customFormat="1" x14ac:dyDescent="0.2">
      <c r="A1830" s="679"/>
      <c r="B1830" s="585"/>
      <c r="C1830" s="586"/>
      <c r="D1830" s="586" t="s">
        <v>141</v>
      </c>
      <c r="E1830" s="586"/>
      <c r="F1830" s="678"/>
      <c r="G1830" s="598">
        <f>IFERROR(IF(ISERROR(SEARCH("dfgg",$B1829)),IF(H1830="",G1829+ROUNDUP(VLOOKUP(D1830,Feuil2!$B$2:$C$252,2,FALSE)*6,0)/6/24,G1829+ROUNDUP(VLOOKUP(D1830,Feuil2!$B$2:$C$252,2,FALSE)*6,0)/6/24+$I$2),G1829+(11/12/24)),"")</f>
        <v>43704.326388888891</v>
      </c>
      <c r="H1830" s="676"/>
      <c r="I1830" s="579"/>
      <c r="J1830" s="326"/>
    </row>
    <row r="1831" spans="1:12" s="16" customFormat="1" x14ac:dyDescent="0.2">
      <c r="A1831" s="15"/>
      <c r="B1831" s="657" t="s">
        <v>74</v>
      </c>
      <c r="C1831" s="646">
        <v>3420517</v>
      </c>
      <c r="D1831" s="658">
        <v>22000048</v>
      </c>
      <c r="E1831" s="658">
        <v>1600</v>
      </c>
      <c r="F1831" s="675"/>
      <c r="G1831" s="631">
        <f>IFERROR(IF(ISERROR(SEARCH("dfgg",$B1830)),IF(H1831="",G1830+ROUNDUP(VLOOKUP(D1831,Feuil2!$B$2:$C$252,2,FALSE)*6,0)/6/24,G1830+ROUNDUP(VLOOKUP(D1831,Feuil2!$B$2:$C$252,2,FALSE)*6,0)/6/24+$I$2),G1830+(11/12/24)),"")</f>
        <v>43704.430555555555</v>
      </c>
      <c r="H1831" s="676"/>
      <c r="I1831" s="579"/>
      <c r="J1831" s="326" t="s">
        <v>378</v>
      </c>
      <c r="K1831" s="16" t="s">
        <v>51</v>
      </c>
    </row>
    <row r="1832" spans="1:12" s="16" customFormat="1" x14ac:dyDescent="0.2">
      <c r="A1832" s="679"/>
      <c r="B1832" s="585"/>
      <c r="C1832" s="586"/>
      <c r="D1832" s="586" t="s">
        <v>141</v>
      </c>
      <c r="E1832" s="586"/>
      <c r="F1832" s="678"/>
      <c r="G1832" s="598">
        <f>IFERROR(IF(ISERROR(SEARCH("dfgg",$B1831)),IF(H1832="",G1831+ROUNDUP(VLOOKUP(D1832,Feuil2!$B$2:$C$252,2,FALSE)*6,0)/6/24,G1831+ROUNDUP(VLOOKUP(D1832,Feuil2!$B$2:$C$252,2,FALSE)*6,0)/6/24+$I$2),G1831+(11/12/24)),"")</f>
        <v>43704.444444444445</v>
      </c>
      <c r="H1832" s="676"/>
      <c r="I1832" s="579"/>
      <c r="J1832" s="326"/>
    </row>
    <row r="1833" spans="1:12" x14ac:dyDescent="0.2">
      <c r="A1833" s="679"/>
      <c r="B1833" s="657" t="s">
        <v>400</v>
      </c>
      <c r="C1833" s="646">
        <v>3313724</v>
      </c>
      <c r="D1833" s="674">
        <v>22000403</v>
      </c>
      <c r="E1833" s="674">
        <v>1250</v>
      </c>
      <c r="F1833" s="675"/>
      <c r="G1833" s="598">
        <f>IFERROR(IF(ISERROR(SEARCH("dfgg",$B1832)),IF(H1833="",G1832+ROUNDUP(VLOOKUP(D1833,Feuil2!$B$2:$C$252,2,FALSE)*6,0)/6/24,G1832+ROUNDUP(VLOOKUP(D1833,Feuil2!$B$2:$C$252,2,FALSE)*6,0)/6/24+$I$2),G1832+(11/12/24)),"")</f>
        <v>43704.5625</v>
      </c>
      <c r="H1833" s="676" t="s">
        <v>175</v>
      </c>
      <c r="I1833" s="579"/>
      <c r="J1833" s="326" t="s">
        <v>389</v>
      </c>
      <c r="K1833" s="16" t="s">
        <v>52</v>
      </c>
    </row>
    <row r="1834" spans="1:12" s="16" customFormat="1" x14ac:dyDescent="0.2">
      <c r="A1834" s="679"/>
      <c r="B1834" s="580"/>
      <c r="C1834" s="581"/>
      <c r="D1834" s="689" t="s">
        <v>7</v>
      </c>
      <c r="E1834" s="581"/>
      <c r="F1834" s="688"/>
      <c r="G1834" s="598">
        <f>IFERROR(IF(ISERROR(SEARCH("dfgg",$B1833)),IF(H1834="",G1833+ROUNDUP(VLOOKUP(D1834,Feuil2!$B$2:$C$252,2,FALSE)*6,0)/6/24,G1833+ROUNDUP(VLOOKUP(D1834,Feuil2!$B$2:$C$252,2,FALSE)*6,0)/6/24+$I$2),G1833+(11/12/24)),"")</f>
        <v>43704.618055555555</v>
      </c>
      <c r="H1834" s="71"/>
      <c r="I1834" s="579"/>
      <c r="J1834" s="326" t="s">
        <v>79</v>
      </c>
      <c r="K1834" s="16" t="s">
        <v>79</v>
      </c>
      <c r="L1834" s="677"/>
    </row>
    <row r="1835" spans="1:12" x14ac:dyDescent="0.2">
      <c r="A1835" s="679"/>
      <c r="B1835" s="657" t="s">
        <v>361</v>
      </c>
      <c r="C1835" s="646">
        <v>3301913</v>
      </c>
      <c r="D1835" s="674">
        <v>22000125</v>
      </c>
      <c r="E1835" s="658">
        <v>1650</v>
      </c>
      <c r="F1835" s="675"/>
      <c r="G1835" s="598">
        <f>IFERROR(IF(ISERROR(SEARCH("dfgg",$B1834)),IF(H1835="",G1834+ROUNDUP(VLOOKUP(D1835,Feuil2!$B$2:$C$252,2,FALSE)*6,0)/6/24,G1834+ROUNDUP(VLOOKUP(D1835,Feuil2!$B$2:$C$252,2,FALSE)*6,0)/6/24+$I$2),G1834+(11/12/24)),"")</f>
        <v>43704.736111111109</v>
      </c>
      <c r="H1835" s="676" t="s">
        <v>407</v>
      </c>
      <c r="I1835" s="579"/>
      <c r="J1835" s="326" t="s">
        <v>385</v>
      </c>
      <c r="K1835" s="16" t="s">
        <v>50</v>
      </c>
    </row>
    <row r="1836" spans="1:12" s="16" customFormat="1" x14ac:dyDescent="0.2">
      <c r="A1836" s="679"/>
      <c r="B1836" s="580"/>
      <c r="C1836" s="581"/>
      <c r="D1836" s="693" t="s">
        <v>7</v>
      </c>
      <c r="E1836" s="583"/>
      <c r="F1836" s="688"/>
      <c r="G1836" s="598">
        <f>IFERROR(IF(ISERROR(SEARCH("dfgg",$B1835)),IF(H1836="",G1835+ROUNDUP(VLOOKUP(D1836,Feuil2!$B$2:$C$252,2,FALSE)*6,0)/6/24,G1835+ROUNDUP(VLOOKUP(D1836,Feuil2!$B$2:$C$252,2,FALSE)*6,0)/6/24+$I$2),G1835+(11/12/24)),"")</f>
        <v>43704.791666666664</v>
      </c>
      <c r="H1836" s="71"/>
      <c r="I1836" s="579"/>
      <c r="J1836" s="326" t="s">
        <v>79</v>
      </c>
      <c r="K1836" s="16" t="s">
        <v>79</v>
      </c>
      <c r="L1836" s="694"/>
    </row>
    <row r="1837" spans="1:12" x14ac:dyDescent="0.2">
      <c r="A1837" s="679"/>
      <c r="B1837" s="657" t="s">
        <v>402</v>
      </c>
      <c r="C1837" s="646">
        <v>3313779</v>
      </c>
      <c r="D1837" s="674">
        <v>22000685</v>
      </c>
      <c r="E1837" s="674">
        <v>1600</v>
      </c>
      <c r="F1837" s="675"/>
      <c r="G1837" s="598">
        <f>IFERROR(IF(ISERROR(SEARCH("dfgg",$B1836)),IF(H1837="",G1836+ROUNDUP(VLOOKUP(D1837,Feuil2!$B$2:$C$252,2,FALSE)*6,0)/6/24,G1836+ROUNDUP(VLOOKUP(D1837,Feuil2!$B$2:$C$252,2,FALSE)*6,0)/6/24+$I$2),G1836+(11/12/24)),"")</f>
        <v>43704.895833333328</v>
      </c>
      <c r="H1837" s="676"/>
      <c r="I1837" s="579"/>
      <c r="J1837" s="326" t="s">
        <v>398</v>
      </c>
      <c r="K1837" s="16" t="s">
        <v>51</v>
      </c>
    </row>
    <row r="1838" spans="1:12" ht="30.75" x14ac:dyDescent="0.2">
      <c r="A1838" s="684"/>
      <c r="B1838" s="570"/>
      <c r="C1838" s="460"/>
      <c r="D1838" s="686" t="s">
        <v>410</v>
      </c>
      <c r="E1838" s="687"/>
      <c r="F1838" s="462"/>
      <c r="G1838" s="609">
        <v>43705.208333333336</v>
      </c>
      <c r="H1838" s="341"/>
      <c r="I1838" s="579"/>
      <c r="K1838" s="16"/>
    </row>
    <row r="1839" spans="1:12" s="16" customFormat="1" x14ac:dyDescent="0.2">
      <c r="A1839" s="15"/>
      <c r="B1839" s="701" t="s">
        <v>74</v>
      </c>
      <c r="C1839" s="702">
        <v>3420803</v>
      </c>
      <c r="D1839" s="703">
        <v>22000048</v>
      </c>
      <c r="E1839" s="703">
        <v>1600</v>
      </c>
      <c r="F1839" s="704"/>
      <c r="G1839" s="631">
        <f>IFERROR(IF(ISERROR(SEARCH("dfgg",$B1838)),IF(H1839="",G1838+ROUNDUP(VLOOKUP(D1839,Feuil2!$B$2:$C$252,2,FALSE)*6,0)/6/24,G1838+ROUNDUP(VLOOKUP(D1839,Feuil2!$B$2:$C$252,2,FALSE)*6,0)/6/24+$I$2),G1838+(11/12/24)),"")</f>
        <v>43705.3125</v>
      </c>
      <c r="H1839" s="705"/>
      <c r="I1839" s="579"/>
      <c r="J1839" s="326" t="s">
        <v>378</v>
      </c>
      <c r="K1839" s="16" t="s">
        <v>51</v>
      </c>
    </row>
    <row r="1840" spans="1:12" s="16" customFormat="1" x14ac:dyDescent="0.2">
      <c r="A1840" s="679"/>
      <c r="B1840" s="580"/>
      <c r="C1840" s="699"/>
      <c r="D1840" s="693" t="s">
        <v>7</v>
      </c>
      <c r="E1840" s="699"/>
      <c r="F1840" s="700"/>
      <c r="G1840" s="631">
        <v>43705.541666666664</v>
      </c>
      <c r="H1840" s="71"/>
      <c r="I1840" s="579"/>
      <c r="J1840" s="326" t="s">
        <v>79</v>
      </c>
      <c r="K1840" s="16" t="s">
        <v>79</v>
      </c>
      <c r="L1840" s="694"/>
    </row>
    <row r="1841" spans="1:12" s="16" customFormat="1" ht="31.5" x14ac:dyDescent="0.2">
      <c r="A1841" s="679"/>
      <c r="B1841" s="657" t="s">
        <v>401</v>
      </c>
      <c r="C1841" s="646">
        <v>3313678</v>
      </c>
      <c r="D1841" s="674">
        <v>22000121</v>
      </c>
      <c r="E1841" s="674">
        <v>1450</v>
      </c>
      <c r="F1841" s="690"/>
      <c r="G1841" s="598">
        <f>IFERROR(IF(ISERROR(SEARCH("dfgg",$B1840)),IF(H1841="",G1840+ROUNDUP(VLOOKUP(D1841,Feuil2!$B$2:$C$252,2,FALSE)*6,0)/6/24,G1840+ROUNDUP(VLOOKUP(D1841,Feuil2!$B$2:$C$252,2,FALSE)*6,0)/6/24+$I$2),G1840+(11/12/24)),"")</f>
        <v>43705.659722222219</v>
      </c>
      <c r="H1841" s="676" t="s">
        <v>415</v>
      </c>
      <c r="I1841" s="579"/>
      <c r="J1841" s="326" t="s">
        <v>405</v>
      </c>
      <c r="K1841" s="16" t="s">
        <v>52</v>
      </c>
    </row>
    <row r="1842" spans="1:12" s="16" customFormat="1" x14ac:dyDescent="0.2">
      <c r="A1842" s="695"/>
      <c r="B1842" s="696"/>
      <c r="C1842" s="697"/>
      <c r="D1842" s="697" t="s">
        <v>141</v>
      </c>
      <c r="E1842" s="697"/>
      <c r="F1842" s="698"/>
      <c r="G1842" s="598">
        <f>IFERROR(IF(ISERROR(SEARCH("dfgg",$B1841)),IF(H1842="",G1841+ROUNDUP(VLOOKUP(D1842,Feuil2!$B$2:$C$252,2,FALSE)*6,0)/6/24,G1841+ROUNDUP(VLOOKUP(D1842,Feuil2!$B$2:$C$252,2,FALSE)*6,0)/6/24+$I$2),G1841+(11/12/24)),"")</f>
        <v>43705.673611111109</v>
      </c>
      <c r="H1842" s="676"/>
      <c r="I1842" s="579"/>
      <c r="J1842" s="326"/>
    </row>
    <row r="1843" spans="1:12" x14ac:dyDescent="0.2">
      <c r="A1843" s="679"/>
      <c r="B1843" s="657" t="s">
        <v>39</v>
      </c>
      <c r="C1843" s="646">
        <v>3332319</v>
      </c>
      <c r="D1843" s="674">
        <v>22000370</v>
      </c>
      <c r="E1843" s="674">
        <v>750</v>
      </c>
      <c r="F1843" s="675"/>
      <c r="G1843" s="598">
        <f>IFERROR(IF(ISERROR(SEARCH("dfgg",$B1842)),IF(H1843="",G1842+ROUNDUP(VLOOKUP(D1843,Feuil2!$B$2:$C$252,2,FALSE)*6,0)/6/24,G1842+ROUNDUP(VLOOKUP(D1843,Feuil2!$B$2:$C$252,2,FALSE)*6,0)/6/24+$I$2),G1842+(11/12/24)),"")</f>
        <v>43705.791666666664</v>
      </c>
      <c r="H1843" s="676" t="s">
        <v>210</v>
      </c>
      <c r="I1843" s="579" t="s">
        <v>416</v>
      </c>
      <c r="J1843" s="326" t="s">
        <v>403</v>
      </c>
      <c r="K1843" s="16" t="s">
        <v>50</v>
      </c>
    </row>
    <row r="1844" spans="1:12" ht="30.75" x14ac:dyDescent="0.2">
      <c r="A1844" s="684"/>
      <c r="B1844" s="570"/>
      <c r="C1844" s="460"/>
      <c r="D1844" s="686" t="s">
        <v>409</v>
      </c>
      <c r="E1844" s="687"/>
      <c r="F1844" s="462"/>
      <c r="G1844" s="609">
        <v>43706.208333333336</v>
      </c>
      <c r="H1844" s="341"/>
      <c r="I1844" s="579"/>
      <c r="K1844" s="16"/>
    </row>
    <row r="1845" spans="1:12" x14ac:dyDescent="0.2">
      <c r="A1845" s="679"/>
      <c r="B1845" s="657" t="s">
        <v>60</v>
      </c>
      <c r="C1845" s="646">
        <v>3069469</v>
      </c>
      <c r="D1845" s="674">
        <v>22000475</v>
      </c>
      <c r="E1845" s="674">
        <v>1000</v>
      </c>
      <c r="F1845" s="675"/>
      <c r="G1845" s="598">
        <f>IFERROR(IF(ISERROR(SEARCH("dfgg",$B1844)),IF(H1845="",G1844+ROUNDUP(VLOOKUP(D1845,Feuil2!$B$2:$C$252,2,FALSE)*6,0)/6/24,G1844+ROUNDUP(VLOOKUP(D1845,Feuil2!$B$2:$C$252,2,FALSE)*6,0)/6/24+$I$2),G1844+(11/12/24)),"")</f>
        <v>43706.291666666672</v>
      </c>
      <c r="H1845" s="705" t="s">
        <v>412</v>
      </c>
      <c r="I1845" s="579" t="s">
        <v>67</v>
      </c>
      <c r="J1845" s="326" t="s">
        <v>384</v>
      </c>
      <c r="K1845" s="16" t="s">
        <v>51</v>
      </c>
    </row>
    <row r="1846" spans="1:12" x14ac:dyDescent="0.2">
      <c r="A1846" s="679"/>
      <c r="B1846" s="657" t="s">
        <v>60</v>
      </c>
      <c r="C1846" s="646">
        <v>3069470</v>
      </c>
      <c r="D1846" s="674">
        <v>22000475</v>
      </c>
      <c r="E1846" s="674">
        <v>1130</v>
      </c>
      <c r="F1846" s="675"/>
      <c r="G1846" s="598">
        <f>IFERROR(IF(ISERROR(SEARCH("dfgg",$B1845)),IF(H1846="",G1845+ROUNDUP(VLOOKUP(D1846,Feuil2!$B$2:$C$252,2,FALSE)*6,0)/6/24,G1845+ROUNDUP(VLOOKUP(D1846,Feuil2!$B$2:$C$252,2,FALSE)*6,0)/6/24+$I$2),G1845+(11/12/24)),"")</f>
        <v>43706.375000000007</v>
      </c>
      <c r="H1846" s="676" t="s">
        <v>418</v>
      </c>
      <c r="I1846" s="579" t="s">
        <v>112</v>
      </c>
      <c r="J1846" s="326" t="s">
        <v>384</v>
      </c>
      <c r="K1846" s="16" t="s">
        <v>51</v>
      </c>
    </row>
    <row r="1847" spans="1:12" x14ac:dyDescent="0.2">
      <c r="A1847" s="679"/>
      <c r="B1847" s="657" t="s">
        <v>60</v>
      </c>
      <c r="C1847" s="646">
        <v>3069471</v>
      </c>
      <c r="D1847" s="674">
        <v>22000475</v>
      </c>
      <c r="E1847" s="674">
        <v>1000</v>
      </c>
      <c r="F1847" s="675"/>
      <c r="G1847" s="598">
        <f>IFERROR(IF(ISERROR(SEARCH("dfgg",$B1846)),IF(H1847="",G1846+ROUNDUP(VLOOKUP(D1847,Feuil2!$B$2:$C$252,2,FALSE)*6,0)/6/24,G1846+ROUNDUP(VLOOKUP(D1847,Feuil2!$B$2:$C$252,2,FALSE)*6,0)/6/24+$I$2),G1846+(11/12/24)),"")</f>
        <v>43706.458333333343</v>
      </c>
      <c r="H1847" s="676" t="s">
        <v>412</v>
      </c>
      <c r="I1847" s="579" t="s">
        <v>67</v>
      </c>
      <c r="J1847" s="326" t="s">
        <v>384</v>
      </c>
      <c r="K1847" s="16" t="s">
        <v>51</v>
      </c>
    </row>
    <row r="1848" spans="1:12" x14ac:dyDescent="0.2">
      <c r="A1848" s="679"/>
      <c r="B1848" s="657" t="s">
        <v>60</v>
      </c>
      <c r="C1848" s="646">
        <v>3069472</v>
      </c>
      <c r="D1848" s="674">
        <v>22000475</v>
      </c>
      <c r="E1848" s="674">
        <v>1000</v>
      </c>
      <c r="F1848" s="675"/>
      <c r="G1848" s="598">
        <f>IFERROR(IF(ISERROR(SEARCH("dfgg",$B1847)),IF(H1848="",G1847+ROUNDUP(VLOOKUP(D1848,Feuil2!$B$2:$C$252,2,FALSE)*6,0)/6/24,G1847+ROUNDUP(VLOOKUP(D1848,Feuil2!$B$2:$C$252,2,FALSE)*6,0)/6/24+$I$2),G1847+(11/12/24)),"")</f>
        <v>43706.541666666679</v>
      </c>
      <c r="H1848" s="676" t="s">
        <v>412</v>
      </c>
      <c r="I1848" s="579" t="s">
        <v>419</v>
      </c>
      <c r="J1848" s="326" t="s">
        <v>384</v>
      </c>
      <c r="K1848" s="16" t="s">
        <v>51</v>
      </c>
    </row>
    <row r="1849" spans="1:12" x14ac:dyDescent="0.2">
      <c r="A1849" s="679"/>
      <c r="B1849" s="657" t="s">
        <v>60</v>
      </c>
      <c r="C1849" s="646">
        <v>3139254</v>
      </c>
      <c r="D1849" s="674">
        <v>22000475</v>
      </c>
      <c r="E1849" s="674">
        <v>1000</v>
      </c>
      <c r="F1849" s="675"/>
      <c r="G1849" s="598">
        <f>IFERROR(IF(ISERROR(SEARCH("dfgg",$B1848)),IF(H1849="",G1848+ROUNDUP(VLOOKUP(D1849,Feuil2!$B$2:$C$252,2,FALSE)*6,0)/6/24,G1848+ROUNDUP(VLOOKUP(D1849,Feuil2!$B$2:$C$252,2,FALSE)*6,0)/6/24+$I$2),G1848+(11/12/24)),"")</f>
        <v>43706.625000000015</v>
      </c>
      <c r="H1849" s="676" t="s">
        <v>412</v>
      </c>
      <c r="I1849" s="579" t="s">
        <v>420</v>
      </c>
      <c r="J1849" s="326" t="s">
        <v>384</v>
      </c>
      <c r="K1849" s="16" t="s">
        <v>51</v>
      </c>
    </row>
    <row r="1850" spans="1:12" x14ac:dyDescent="0.2">
      <c r="A1850" s="679"/>
      <c r="B1850" s="657" t="s">
        <v>60</v>
      </c>
      <c r="C1850" s="646">
        <v>3139256</v>
      </c>
      <c r="D1850" s="674">
        <v>22000475</v>
      </c>
      <c r="E1850" s="674">
        <v>1000</v>
      </c>
      <c r="F1850" s="675"/>
      <c r="G1850" s="598">
        <f>IFERROR(IF(ISERROR(SEARCH("dfgg",$B1849)),IF(H1850="",G1849+ROUNDUP(VLOOKUP(D1850,Feuil2!$B$2:$C$252,2,FALSE)*6,0)/6/24,G1849+ROUNDUP(VLOOKUP(D1850,Feuil2!$B$2:$C$252,2,FALSE)*6,0)/6/24+$I$2),G1849+(11/12/24)),"")</f>
        <v>43706.70833333335</v>
      </c>
      <c r="H1850" s="676" t="s">
        <v>412</v>
      </c>
      <c r="I1850" s="579"/>
      <c r="J1850" s="326" t="s">
        <v>384</v>
      </c>
      <c r="K1850" s="16" t="s">
        <v>51</v>
      </c>
    </row>
    <row r="1851" spans="1:12" x14ac:dyDescent="0.2">
      <c r="A1851" s="679"/>
      <c r="B1851" s="657" t="s">
        <v>60</v>
      </c>
      <c r="C1851" s="646">
        <v>3139258</v>
      </c>
      <c r="D1851" s="674">
        <v>22000475</v>
      </c>
      <c r="E1851" s="674">
        <v>1000</v>
      </c>
      <c r="F1851" s="675"/>
      <c r="G1851" s="598">
        <f>IFERROR(IF(ISERROR(SEARCH("dfgg",$B1850)),IF(H1851="",G1850+ROUNDUP(VLOOKUP(D1851,Feuil2!$B$2:$C$252,2,FALSE)*6,0)/6/24,G1850+ROUNDUP(VLOOKUP(D1851,Feuil2!$B$2:$C$252,2,FALSE)*6,0)/6/24+$I$2),G1850+(11/12/24)),"")</f>
        <v>43706.791666666686</v>
      </c>
      <c r="H1851" s="676" t="s">
        <v>413</v>
      </c>
      <c r="I1851" s="579"/>
      <c r="J1851" s="326" t="s">
        <v>384</v>
      </c>
      <c r="K1851" s="16" t="s">
        <v>51</v>
      </c>
    </row>
    <row r="1852" spans="1:12" ht="30.75" x14ac:dyDescent="0.2">
      <c r="A1852" s="684"/>
      <c r="B1852" s="570"/>
      <c r="C1852" s="460"/>
      <c r="D1852" s="686" t="s">
        <v>408</v>
      </c>
      <c r="E1852" s="687"/>
      <c r="F1852" s="462"/>
      <c r="G1852" s="609">
        <v>43707.208333333336</v>
      </c>
      <c r="H1852" s="341"/>
      <c r="I1852" s="579"/>
      <c r="K1852" s="16"/>
    </row>
    <row r="1853" spans="1:12" x14ac:dyDescent="0.2">
      <c r="A1853" s="15"/>
      <c r="B1853" s="657" t="s">
        <v>182</v>
      </c>
      <c r="C1853" s="646">
        <v>3347286</v>
      </c>
      <c r="D1853" s="674">
        <v>22000492</v>
      </c>
      <c r="E1853" s="674">
        <v>1600</v>
      </c>
      <c r="F1853" s="675"/>
      <c r="G1853" s="598">
        <f>IFERROR(IF(ISERROR(SEARCH("dfgg",$B1852)),IF(H1853="",G1852+ROUNDUP(VLOOKUP(D1853,Feuil2!$B$2:$C$252,2,FALSE)*6,0)/6/24,G1852+ROUNDUP(VLOOKUP(D1853,Feuil2!$B$2:$C$252,2,FALSE)*6,0)/6/24+$I$2),G1852+(11/12/24)),"")</f>
        <v>43707.326388888891</v>
      </c>
      <c r="H1853" s="676" t="s">
        <v>175</v>
      </c>
      <c r="I1853" s="579"/>
      <c r="J1853" s="326" t="s">
        <v>403</v>
      </c>
      <c r="K1853" s="16" t="s">
        <v>52</v>
      </c>
    </row>
    <row r="1854" spans="1:12" s="16" customFormat="1" x14ac:dyDescent="0.2">
      <c r="A1854" s="679"/>
      <c r="B1854" s="580"/>
      <c r="C1854" s="699"/>
      <c r="D1854" s="693" t="s">
        <v>7</v>
      </c>
      <c r="E1854" s="699"/>
      <c r="F1854" s="700"/>
      <c r="G1854" s="598">
        <f>IFERROR(IF(ISERROR(SEARCH("dfgg",$B1853)),IF(H1854="",G1853+ROUNDUP(VLOOKUP(D1854,Feuil2!$B$2:$C$252,2,FALSE)*6,0)/6/24,G1853+ROUNDUP(VLOOKUP(D1854,Feuil2!$B$2:$C$252,2,FALSE)*6,0)/6/24+$I$2),G1853+(11/12/24)),"")</f>
        <v>43707.381944444445</v>
      </c>
      <c r="H1854" s="71"/>
      <c r="I1854" s="579"/>
      <c r="J1854" s="326" t="s">
        <v>79</v>
      </c>
      <c r="K1854" s="16" t="s">
        <v>79</v>
      </c>
      <c r="L1854" s="694"/>
    </row>
    <row r="1855" spans="1:12" x14ac:dyDescent="0.2">
      <c r="A1855" s="679"/>
      <c r="B1855" s="657" t="s">
        <v>55</v>
      </c>
      <c r="C1855" s="646">
        <v>3408983</v>
      </c>
      <c r="D1855" s="674">
        <v>22000473</v>
      </c>
      <c r="E1855" s="674">
        <v>1500</v>
      </c>
      <c r="F1855" s="675"/>
      <c r="G1855" s="598">
        <f>IFERROR(IF(ISERROR(SEARCH("dfgg",$B1854)),IF(H1855="",G1854+ROUNDUP(VLOOKUP(D1855,Feuil2!$B$2:$C$252,2,FALSE)*6,0)/6/24,G1854+ROUNDUP(VLOOKUP(D1855,Feuil2!$B$2:$C$252,2,FALSE)*6,0)/6/24+$I$2),G1854+(11/12/24)),"")</f>
        <v>43707.486111111109</v>
      </c>
      <c r="H1855" s="676" t="s">
        <v>175</v>
      </c>
      <c r="I1855" s="579"/>
      <c r="J1855" s="326" t="s">
        <v>406</v>
      </c>
      <c r="K1855" s="16" t="s">
        <v>52</v>
      </c>
    </row>
    <row r="1856" spans="1:12" s="16" customFormat="1" x14ac:dyDescent="0.2">
      <c r="A1856" s="679"/>
      <c r="B1856" s="580"/>
      <c r="C1856" s="581" t="s">
        <v>393</v>
      </c>
      <c r="D1856" s="689" t="s">
        <v>141</v>
      </c>
      <c r="E1856" s="699"/>
      <c r="F1856" s="700"/>
      <c r="G1856" s="598">
        <f>IFERROR(IF(ISERROR(SEARCH("dfgg",$B1855)),IF(H1856="",G1855+ROUNDUP(VLOOKUP(D1856,Feuil2!$B$2:$C$252,2,FALSE)*6,0)/6/24,G1855+ROUNDUP(VLOOKUP(D1856,Feuil2!$B$2:$C$252,2,FALSE)*6,0)/6/24+$I$2),G1855+(11/12/24)),"")</f>
        <v>43707.5</v>
      </c>
      <c r="H1856" s="71"/>
      <c r="I1856" s="579"/>
      <c r="J1856" s="326" t="s">
        <v>79</v>
      </c>
      <c r="K1856" s="16" t="s">
        <v>79</v>
      </c>
      <c r="L1856" s="694"/>
    </row>
    <row r="1857" spans="1:21" s="16" customFormat="1" x14ac:dyDescent="0.2">
      <c r="A1857" s="679"/>
      <c r="B1857" s="657" t="s">
        <v>417</v>
      </c>
      <c r="C1857" s="646">
        <v>3426390</v>
      </c>
      <c r="D1857" s="674">
        <v>22000060</v>
      </c>
      <c r="E1857" s="674">
        <v>1100</v>
      </c>
      <c r="F1857" s="675"/>
      <c r="G1857" s="598">
        <f>IFERROR(IF(ISERROR(SEARCH("dfgg",$B1856)),IF(H1857="",G1856+ROUNDUP(VLOOKUP(D1857,Feuil2!$B$2:$C$252,2,FALSE)*6,0)/6/24,G1856+ROUNDUP(VLOOKUP(D1857,Feuil2!$B$2:$C$252,2,FALSE)*6,0)/6/24+$I$2),G1856+(11/12/24)),"")</f>
        <v>43707.604166666664</v>
      </c>
      <c r="H1857" s="676" t="s">
        <v>175</v>
      </c>
      <c r="I1857" s="579"/>
      <c r="J1857" s="326"/>
    </row>
    <row r="1858" spans="1:21" s="16" customFormat="1" x14ac:dyDescent="0.2">
      <c r="A1858" s="679"/>
      <c r="B1858" s="580"/>
      <c r="C1858" s="581"/>
      <c r="D1858" s="689" t="s">
        <v>141</v>
      </c>
      <c r="E1858" s="699"/>
      <c r="F1858" s="700"/>
      <c r="G1858" s="598">
        <f>IFERROR(IF(ISERROR(SEARCH("dfgg",$B1857)),IF(H1858="",G1857+ROUNDUP(VLOOKUP(D1858,Feuil2!$B$2:$C$252,2,FALSE)*6,0)/6/24,G1857+ROUNDUP(VLOOKUP(D1858,Feuil2!$B$2:$C$252,2,FALSE)*6,0)/6/24+$I$2),G1857+(11/12/24)),"")</f>
        <v>43707.618055555555</v>
      </c>
      <c r="H1858" s="71"/>
      <c r="I1858" s="579"/>
      <c r="J1858" s="326" t="s">
        <v>79</v>
      </c>
      <c r="K1858" s="16" t="s">
        <v>79</v>
      </c>
      <c r="L1858" s="694"/>
    </row>
    <row r="1859" spans="1:21" s="16" customFormat="1" x14ac:dyDescent="0.2">
      <c r="A1859" s="679"/>
      <c r="B1859" s="657" t="s">
        <v>284</v>
      </c>
      <c r="C1859" s="646">
        <v>3430969</v>
      </c>
      <c r="D1859" s="674">
        <v>22000406</v>
      </c>
      <c r="E1859" s="674">
        <v>1300</v>
      </c>
      <c r="F1859" s="675"/>
      <c r="G1859" s="598">
        <f>IFERROR(IF(ISERROR(SEARCH("dfgg",$B1858)),IF(H1859="",G1858+ROUNDUP(VLOOKUP(D1859,Feuil2!$B$2:$C$252,2,FALSE)*6,0)/6/24,G1858+ROUNDUP(VLOOKUP(D1859,Feuil2!$B$2:$C$252,2,FALSE)*6,0)/6/24+$I$2),G1858+(11/12/24)),"")</f>
        <v>43707.722222222219</v>
      </c>
      <c r="H1859" s="705"/>
      <c r="I1859" s="579"/>
      <c r="J1859" s="326"/>
    </row>
    <row r="1861" spans="1:21" s="16" customFormat="1" ht="31.5" x14ac:dyDescent="0.35">
      <c r="A1861" s="680"/>
      <c r="B1861" s="345" t="s">
        <v>251</v>
      </c>
      <c r="C1861" s="828">
        <v>36</v>
      </c>
      <c r="D1861" s="681"/>
      <c r="E1861" s="371"/>
      <c r="F1861" s="682"/>
      <c r="G1861" s="683"/>
      <c r="H1861" s="683"/>
      <c r="I1861" s="395"/>
      <c r="J1861" s="409" t="s">
        <v>34</v>
      </c>
      <c r="K1861" s="374" t="s">
        <v>48</v>
      </c>
      <c r="L1861" s="374" t="s">
        <v>248</v>
      </c>
    </row>
    <row r="1862" spans="1:21" s="16" customFormat="1" ht="30.75" x14ac:dyDescent="0.45">
      <c r="A1862" s="684"/>
      <c r="B1862" s="570"/>
      <c r="C1862" s="294"/>
      <c r="D1862" s="685" t="s">
        <v>29</v>
      </c>
      <c r="E1862" s="607"/>
      <c r="F1862" s="608"/>
      <c r="G1862" s="609">
        <v>43714.208333333336</v>
      </c>
      <c r="H1862" s="81"/>
      <c r="I1862" s="579"/>
      <c r="J1862" s="326"/>
    </row>
    <row r="1863" spans="1:21" s="16" customFormat="1" x14ac:dyDescent="0.2">
      <c r="A1863" s="679"/>
      <c r="B1863" s="580"/>
      <c r="C1863" s="706"/>
      <c r="D1863" s="707" t="s">
        <v>7</v>
      </c>
      <c r="E1863" s="706"/>
      <c r="F1863" s="351"/>
      <c r="G1863" s="598">
        <f>IFERROR(IF(ISERROR(SEARCH("dfgg",$B1862)),IF(H1863="",G1862+ROUNDUP(VLOOKUP(D1863,Feuil2!$B$2:$C$252,2,FALSE)*6,0)/6/24,G1862+ROUNDUP(VLOOKUP(D1863,Feuil2!$B$2:$C$252,2,FALSE)*6,0)/6/24+$I$2),G1862+(11/12/24)),"")</f>
        <v>43714.263888888891</v>
      </c>
      <c r="H1863" s="71"/>
      <c r="I1863" s="579"/>
      <c r="J1863" s="326" t="s">
        <v>79</v>
      </c>
      <c r="K1863" s="16" t="s">
        <v>79</v>
      </c>
      <c r="L1863" s="694"/>
    </row>
    <row r="1864" spans="1:21" s="16" customFormat="1" x14ac:dyDescent="0.2">
      <c r="A1864" s="679"/>
      <c r="B1864" s="657" t="s">
        <v>421</v>
      </c>
      <c r="C1864" s="646">
        <v>3378213</v>
      </c>
      <c r="D1864" s="674">
        <v>22000516</v>
      </c>
      <c r="E1864" s="674">
        <v>1350</v>
      </c>
      <c r="F1864" s="675"/>
      <c r="G1864" s="598">
        <f>IFERROR(IF(ISERROR(SEARCH("dfgg",$B1863)),IF(H1864="",G1863+ROUNDUP(VLOOKUP(D1864,Feuil2!$B$2:$C$252,2,FALSE)*6,0)/6/24,G1863+ROUNDUP(VLOOKUP(D1864,Feuil2!$B$2:$C$252,2,FALSE)*6,0)/6/24+$I$2),G1863+(11/12/24)),"")</f>
        <v>43714.381944444445</v>
      </c>
      <c r="H1864" s="705"/>
      <c r="I1864" s="579"/>
      <c r="J1864" s="326"/>
    </row>
    <row r="1865" spans="1:21" s="16" customFormat="1" x14ac:dyDescent="0.2">
      <c r="A1865" s="679"/>
      <c r="B1865" s="657" t="s">
        <v>421</v>
      </c>
      <c r="C1865" s="646">
        <v>3378214</v>
      </c>
      <c r="D1865" s="674">
        <v>22000516</v>
      </c>
      <c r="E1865" s="674">
        <v>1350</v>
      </c>
      <c r="F1865" s="675"/>
      <c r="G1865" s="598">
        <f>IFERROR(IF(ISERROR(SEARCH("dfgg",$B1864)),IF(H1865="",G1864+ROUNDUP(VLOOKUP(D1865,Feuil2!$B$2:$C$252,2,FALSE)*6,0)/6/24,G1864+ROUNDUP(VLOOKUP(D1865,Feuil2!$B$2:$C$252,2,FALSE)*6,0)/6/24+$I$2),G1864+(11/12/24)),"")</f>
        <v>43714.5</v>
      </c>
      <c r="H1865" s="705"/>
      <c r="I1865" s="579"/>
      <c r="J1865" s="326"/>
    </row>
    <row r="1866" spans="1:21" s="16" customFormat="1" x14ac:dyDescent="0.2">
      <c r="A1866" s="679"/>
      <c r="B1866" s="580"/>
      <c r="C1866" s="706"/>
      <c r="D1866" s="707" t="s">
        <v>7</v>
      </c>
      <c r="E1866" s="706"/>
      <c r="F1866" s="351"/>
      <c r="G1866" s="598">
        <f>IFERROR(IF(ISERROR(SEARCH("dfgg",$B1865)),IF(H1866="",G1865+ROUNDUP(VLOOKUP(D1866,Feuil2!$B$2:$C$252,2,FALSE)*6,0)/6/24,G1865+ROUNDUP(VLOOKUP(D1866,Feuil2!$B$2:$C$252,2,FALSE)*6,0)/6/24+$I$2),G1865+(11/12/24)),"")</f>
        <v>43714.555555555555</v>
      </c>
      <c r="H1866" s="71"/>
      <c r="I1866" s="579"/>
      <c r="J1866" s="326" t="s">
        <v>79</v>
      </c>
      <c r="K1866" s="16" t="s">
        <v>79</v>
      </c>
      <c r="L1866" s="694"/>
    </row>
    <row r="1867" spans="1:21" s="16" customFormat="1" x14ac:dyDescent="0.2">
      <c r="A1867" s="79"/>
      <c r="B1867" s="570"/>
      <c r="C1867" s="294"/>
      <c r="D1867" s="571"/>
      <c r="E1867" s="607"/>
      <c r="F1867" s="608"/>
      <c r="G1867" s="650">
        <v>43714.541666666664</v>
      </c>
      <c r="H1867" s="19"/>
      <c r="I1867" s="584"/>
      <c r="J1867" s="326"/>
    </row>
    <row r="1869" spans="1:21" s="16" customFormat="1" ht="31.5" x14ac:dyDescent="0.35">
      <c r="A1869" s="680"/>
      <c r="B1869" s="345" t="s">
        <v>251</v>
      </c>
      <c r="C1869" s="828">
        <v>37</v>
      </c>
      <c r="D1869" s="681"/>
      <c r="E1869" s="371"/>
      <c r="F1869" s="682"/>
      <c r="G1869" s="683"/>
      <c r="H1869" s="683"/>
      <c r="I1869" s="395"/>
      <c r="J1869" s="409" t="s">
        <v>34</v>
      </c>
      <c r="K1869" s="374" t="s">
        <v>48</v>
      </c>
      <c r="L1869" s="374" t="s">
        <v>248</v>
      </c>
    </row>
    <row r="1870" spans="1:21" s="16" customFormat="1" ht="30.75" x14ac:dyDescent="0.45">
      <c r="A1870" s="684"/>
      <c r="B1870" s="570"/>
      <c r="C1870" s="294"/>
      <c r="D1870" s="685" t="s">
        <v>25</v>
      </c>
      <c r="E1870" s="607"/>
      <c r="F1870" s="608"/>
      <c r="G1870" s="714">
        <v>43717.229166666664</v>
      </c>
      <c r="H1870" s="19"/>
      <c r="I1870" s="579"/>
      <c r="J1870" s="326"/>
    </row>
    <row r="1871" spans="1:21" s="16" customFormat="1" x14ac:dyDescent="0.2">
      <c r="A1871" s="708"/>
      <c r="B1871" s="710"/>
      <c r="C1871" s="711"/>
      <c r="D1871" s="711" t="s">
        <v>436</v>
      </c>
      <c r="E1871" s="711"/>
      <c r="F1871" s="712"/>
      <c r="G1871" s="598">
        <v>43717.583333333336</v>
      </c>
      <c r="H1871" s="709"/>
      <c r="I1871" s="579"/>
      <c r="J1871" s="326"/>
      <c r="N1871" s="784"/>
      <c r="O1871" s="784"/>
      <c r="P1871" s="784"/>
      <c r="Q1871" s="800"/>
      <c r="R1871" s="800"/>
      <c r="S1871" s="784"/>
      <c r="T1871" s="800"/>
      <c r="U1871" s="784"/>
    </row>
    <row r="1872" spans="1:21" s="16" customFormat="1" x14ac:dyDescent="0.2">
      <c r="A1872" s="679"/>
      <c r="B1872" s="715" t="s">
        <v>21</v>
      </c>
      <c r="C1872" s="646">
        <v>3441043</v>
      </c>
      <c r="D1872" s="658">
        <v>22000084</v>
      </c>
      <c r="E1872" s="662">
        <v>1000</v>
      </c>
      <c r="F1872" s="716"/>
      <c r="G1872" s="598">
        <f>IFERROR(IF(ISERROR(SEARCH("dfgg",$B1871)),IF(H1872="",G1871+ROUNDUP(VLOOKUP(D1872,Feuil2!$B$2:$C$252,2,FALSE)*6,0)/6/24,G1871+ROUNDUP(VLOOKUP(D1872,Feuil2!$B$2:$C$252,2,FALSE)*6,0)/6/24+$I$2),G1871+(11/12/24)),"")</f>
        <v>43717.6875</v>
      </c>
      <c r="H1872" s="19" t="s">
        <v>274</v>
      </c>
      <c r="I1872" s="579"/>
      <c r="J1872" s="326"/>
      <c r="N1872" s="784"/>
      <c r="O1872" s="784"/>
      <c r="P1872" s="784"/>
      <c r="Q1872" s="800"/>
      <c r="R1872" s="800"/>
      <c r="S1872" s="784"/>
      <c r="T1872" s="800"/>
      <c r="U1872" s="784"/>
    </row>
    <row r="1873" spans="1:21" s="16" customFormat="1" x14ac:dyDescent="0.2">
      <c r="A1873" s="679"/>
      <c r="B1873" s="585"/>
      <c r="C1873" s="586"/>
      <c r="D1873" s="586" t="s">
        <v>141</v>
      </c>
      <c r="E1873" s="586"/>
      <c r="F1873" s="678"/>
      <c r="G1873" s="598">
        <f>IFERROR(IF(ISERROR(SEARCH("dfgg",$B1872)),IF(H1873="",G1872+ROUNDUP(VLOOKUP(D1873,Feuil2!$B$2:$C$252,2,FALSE)*6,0)/6/24,G1872+ROUNDUP(VLOOKUP(D1873,Feuil2!$B$2:$C$252,2,FALSE)*6,0)/6/24+$I$2),G1872+(11/12/24)),"")</f>
        <v>43717.701388888891</v>
      </c>
      <c r="H1873" s="705"/>
      <c r="I1873" s="579"/>
      <c r="J1873" s="326"/>
      <c r="N1873" s="784"/>
      <c r="O1873" s="784"/>
      <c r="P1873" s="784"/>
      <c r="Q1873" s="800"/>
      <c r="R1873" s="800"/>
      <c r="S1873" s="784"/>
      <c r="T1873" s="800"/>
      <c r="U1873" s="784"/>
    </row>
    <row r="1874" spans="1:21" s="16" customFormat="1" x14ac:dyDescent="0.2">
      <c r="A1874" s="679"/>
      <c r="B1874" s="657" t="s">
        <v>165</v>
      </c>
      <c r="C1874" s="646">
        <v>3426392</v>
      </c>
      <c r="D1874" s="674">
        <v>22000055</v>
      </c>
      <c r="E1874" s="674">
        <v>301</v>
      </c>
      <c r="F1874" s="675"/>
      <c r="G1874" s="717"/>
      <c r="H1874" s="705"/>
      <c r="I1874" s="579"/>
      <c r="J1874" s="326" t="s">
        <v>427</v>
      </c>
      <c r="K1874" s="16" t="s">
        <v>51</v>
      </c>
      <c r="N1874" s="784"/>
      <c r="O1874" s="784"/>
      <c r="P1874" s="784"/>
      <c r="Q1874" s="800"/>
      <c r="R1874" s="800"/>
      <c r="S1874" s="784"/>
      <c r="T1874" s="800"/>
      <c r="U1874" s="784"/>
    </row>
    <row r="1875" spans="1:21" s="16" customFormat="1" x14ac:dyDescent="0.2">
      <c r="A1875" s="679"/>
      <c r="B1875" s="657" t="s">
        <v>40</v>
      </c>
      <c r="C1875" s="646">
        <v>3426393</v>
      </c>
      <c r="D1875" s="674">
        <v>22000142</v>
      </c>
      <c r="E1875" s="674">
        <v>1001</v>
      </c>
      <c r="F1875" s="675"/>
      <c r="G1875" s="598">
        <f>IFERROR(IF(ISERROR(SEARCH("dfgg",$B1873)),IF(H1874="",G1873+ROUNDUP(VLOOKUP(D1874,Feuil2!$B$2:$C$252,2,FALSE)*6,0)/6/24,G1873+ROUNDUP(VLOOKUP(D1874,Feuil2!$B$2:$C$252,2,FALSE)*6,0)/6/24+$I$2),G1873+(11/12/24)),"")</f>
        <v>43717.805555555555</v>
      </c>
      <c r="H1875" s="705" t="s">
        <v>175</v>
      </c>
      <c r="I1875" s="579"/>
      <c r="J1875" s="326" t="s">
        <v>425</v>
      </c>
      <c r="K1875" s="16" t="s">
        <v>52</v>
      </c>
      <c r="N1875" s="784"/>
      <c r="O1875" s="784"/>
      <c r="P1875" s="784"/>
      <c r="Q1875" s="800"/>
      <c r="R1875" s="800"/>
      <c r="S1875" s="784"/>
      <c r="T1875" s="800"/>
      <c r="U1875" s="784"/>
    </row>
    <row r="1876" spans="1:21" s="16" customFormat="1" x14ac:dyDescent="0.2">
      <c r="A1876" s="679"/>
      <c r="B1876" s="580"/>
      <c r="C1876" s="706"/>
      <c r="D1876" s="707" t="s">
        <v>7</v>
      </c>
      <c r="E1876" s="706"/>
      <c r="F1876" s="351"/>
      <c r="G1876" s="598">
        <f>IFERROR(IF(ISERROR(SEARCH("dfgg",$B1875)),IF(H1876="",G1875+ROUNDUP(VLOOKUP(D1876,Feuil2!$B$2:$C$252,2,FALSE)*6,0)/6/24,G1875+ROUNDUP(VLOOKUP(D1876,Feuil2!$B$2:$C$252,2,FALSE)*6,0)/6/24+$I$2),G1875+(11/12/24)),"")</f>
        <v>43717.861111111109</v>
      </c>
      <c r="H1876" s="71"/>
      <c r="I1876" s="579"/>
      <c r="J1876" s="326" t="s">
        <v>79</v>
      </c>
      <c r="K1876" s="16" t="s">
        <v>79</v>
      </c>
      <c r="L1876" s="694"/>
      <c r="N1876" s="784"/>
      <c r="O1876" s="784"/>
      <c r="P1876" s="784"/>
      <c r="Q1876" s="800"/>
      <c r="R1876" s="800"/>
      <c r="S1876" s="784"/>
      <c r="T1876" s="800"/>
      <c r="U1876" s="784"/>
    </row>
    <row r="1877" spans="1:21" s="16" customFormat="1" x14ac:dyDescent="0.2">
      <c r="A1877" s="679"/>
      <c r="B1877" s="657" t="s">
        <v>78</v>
      </c>
      <c r="C1877" s="646">
        <v>3420214</v>
      </c>
      <c r="D1877" s="674">
        <v>22000492</v>
      </c>
      <c r="E1877" s="674">
        <v>1250</v>
      </c>
      <c r="F1877" s="675"/>
      <c r="G1877" s="598">
        <f>IFERROR(IF(ISERROR(SEARCH("dfgg",$B1876)),IF(H1877="",G1876+ROUNDUP(VLOOKUP(D1877,Feuil2!$B$2:$C$252,2,FALSE)*6,0)/6/24,G1876+ROUNDUP(VLOOKUP(D1877,Feuil2!$B$2:$C$252,2,FALSE)*6,0)/6/24+$I$2),G1876+(11/12/24)),"")</f>
        <v>43717.979166666664</v>
      </c>
      <c r="H1877" s="705" t="s">
        <v>175</v>
      </c>
      <c r="I1877" s="579"/>
      <c r="J1877" s="326" t="s">
        <v>425</v>
      </c>
      <c r="K1877" s="16" t="s">
        <v>52</v>
      </c>
      <c r="N1877" s="784"/>
      <c r="O1877" s="784"/>
      <c r="P1877" s="784"/>
      <c r="Q1877" s="800"/>
      <c r="R1877" s="800"/>
      <c r="S1877" s="784"/>
      <c r="T1877" s="800"/>
      <c r="U1877" s="784"/>
    </row>
    <row r="1878" spans="1:21" s="16" customFormat="1" x14ac:dyDescent="0.2">
      <c r="A1878" s="15"/>
      <c r="B1878" s="576" t="s">
        <v>100</v>
      </c>
      <c r="C1878" s="577">
        <v>3441058</v>
      </c>
      <c r="D1878" s="578">
        <v>22000155</v>
      </c>
      <c r="E1878" s="578">
        <v>1100</v>
      </c>
      <c r="F1878" s="667"/>
      <c r="G1878" s="598">
        <f>IFERROR(IF(ISERROR(SEARCH("dfgg",$B1877)),IF(H1878="",G1877+ROUNDUP(VLOOKUP(D1878,Feuil2!$B$2:$C$252,2,FALSE)*6,0)/6/24,G1877+ROUNDUP(VLOOKUP(D1878,Feuil2!$B$2:$C$252,2,FALSE)*6,0)/6/24+$I$2),G1877+(11/12/24)),"")</f>
        <v>43718.097222222219</v>
      </c>
      <c r="H1878" s="705" t="s">
        <v>175</v>
      </c>
      <c r="I1878" s="584"/>
      <c r="J1878" s="326"/>
      <c r="N1878" s="784"/>
      <c r="O1878" s="784"/>
      <c r="P1878" s="784"/>
      <c r="Q1878" s="800"/>
      <c r="R1878" s="800"/>
      <c r="S1878" s="784"/>
      <c r="T1878" s="800"/>
      <c r="U1878" s="784"/>
    </row>
    <row r="1879" spans="1:21" s="16" customFormat="1" x14ac:dyDescent="0.2">
      <c r="A1879" s="679"/>
      <c r="B1879" s="580"/>
      <c r="C1879" s="706"/>
      <c r="D1879" s="707" t="s">
        <v>7</v>
      </c>
      <c r="E1879" s="706"/>
      <c r="F1879" s="351"/>
      <c r="G1879" s="598">
        <f>IFERROR(IF(ISERROR(SEARCH("dfgg",$B1878)),IF(H1879="",G1878+ROUNDUP(VLOOKUP(D1879,Feuil2!$B$2:$C$252,2,FALSE)*6,0)/6/24,G1878+ROUNDUP(VLOOKUP(D1879,Feuil2!$B$2:$C$252,2,FALSE)*6,0)/6/24+$I$2),G1878+(11/12/24)),"")</f>
        <v>43718.152777777774</v>
      </c>
      <c r="H1879" s="71"/>
      <c r="I1879" s="579"/>
      <c r="J1879" s="326" t="s">
        <v>79</v>
      </c>
      <c r="K1879" s="16" t="s">
        <v>79</v>
      </c>
      <c r="L1879" s="694"/>
      <c r="N1879" s="784"/>
      <c r="O1879" s="784"/>
      <c r="P1879" s="784"/>
      <c r="Q1879" s="800"/>
      <c r="R1879" s="800"/>
      <c r="S1879" s="784"/>
      <c r="T1879" s="800"/>
      <c r="U1879" s="784"/>
    </row>
    <row r="1880" spans="1:21" s="16" customFormat="1" ht="15.75" customHeight="1" x14ac:dyDescent="0.2">
      <c r="A1880" s="722"/>
      <c r="B1880" s="723" t="s">
        <v>439</v>
      </c>
      <c r="C1880" s="724">
        <v>3441044</v>
      </c>
      <c r="D1880" s="725">
        <v>22000088</v>
      </c>
      <c r="E1880" s="726">
        <v>1300</v>
      </c>
      <c r="F1880" s="716"/>
      <c r="G1880" s="598">
        <f>IFERROR(IF(ISERROR(SEARCH("dfgg",$B1879)),IF(H1880="",G1879+ROUNDUP(VLOOKUP(D1880,Feuil2!$B$2:$C$252,2,FALSE)*6,0)/6/24,G1879+ROUNDUP(VLOOKUP(D1880,Feuil2!$B$2:$C$252,2,FALSE)*6,0)/6/24+$I$2),G1879+(11/12/24)),"")</f>
        <v>43718.256944444438</v>
      </c>
      <c r="H1880" s="721" t="s">
        <v>440</v>
      </c>
      <c r="I1880" s="579"/>
      <c r="J1880" s="326"/>
      <c r="N1880" s="784"/>
      <c r="O1880" s="784"/>
      <c r="P1880" s="784"/>
      <c r="Q1880" s="800"/>
      <c r="R1880" s="800"/>
      <c r="S1880" s="784"/>
      <c r="T1880" s="800"/>
      <c r="U1880" s="784"/>
    </row>
    <row r="1881" spans="1:21" s="16" customFormat="1" x14ac:dyDescent="0.2">
      <c r="A1881" s="679"/>
      <c r="B1881" s="580"/>
      <c r="C1881" s="706"/>
      <c r="D1881" s="707" t="s">
        <v>7</v>
      </c>
      <c r="E1881" s="706"/>
      <c r="F1881" s="351"/>
      <c r="G1881" s="598">
        <f>IFERROR(IF(ISERROR(SEARCH("dfgg",$B1880)),IF(H1881="",G1880+ROUNDUP(VLOOKUP(D1881,Feuil2!$B$2:$C$252,2,FALSE)*6,0)/6/24,G1880+ROUNDUP(VLOOKUP(D1881,Feuil2!$B$2:$C$252,2,FALSE)*6,0)/6/24+$I$2),G1880+(11/12/24)),"")</f>
        <v>43718.312499999993</v>
      </c>
      <c r="H1881" s="71"/>
      <c r="I1881" s="579"/>
      <c r="J1881" s="326" t="s">
        <v>79</v>
      </c>
      <c r="K1881" s="16" t="s">
        <v>79</v>
      </c>
      <c r="L1881" s="694"/>
      <c r="N1881" s="784"/>
      <c r="O1881" s="784"/>
      <c r="P1881" s="784"/>
      <c r="Q1881" s="800"/>
      <c r="R1881" s="800"/>
      <c r="S1881" s="784"/>
      <c r="T1881" s="800"/>
      <c r="U1881" s="784"/>
    </row>
    <row r="1882" spans="1:21" s="16" customFormat="1" x14ac:dyDescent="0.2">
      <c r="A1882" s="679"/>
      <c r="B1882" s="657" t="s">
        <v>424</v>
      </c>
      <c r="C1882" s="646">
        <v>3302315</v>
      </c>
      <c r="D1882" s="674">
        <v>22000670</v>
      </c>
      <c r="E1882" s="674">
        <v>1100</v>
      </c>
      <c r="F1882" s="675"/>
      <c r="G1882" s="598">
        <f>IFERROR(IF(ISERROR(SEARCH("dfgg",$B1881)),IF(H1882="",G1881+ROUNDUP(VLOOKUP(D1882,Feuil2!$B$2:$C$252,2,FALSE)*6,0)/6/24,G1881+ROUNDUP(VLOOKUP(D1882,Feuil2!$B$2:$C$252,2,FALSE)*6,0)/6/24+$I$2),G1881+(11/12/24)),"")</f>
        <v>43718.416666666657</v>
      </c>
      <c r="H1882" s="476" t="s">
        <v>442</v>
      </c>
      <c r="I1882" s="579"/>
      <c r="J1882" s="326" t="s">
        <v>431</v>
      </c>
      <c r="K1882" s="16" t="s">
        <v>51</v>
      </c>
      <c r="N1882" s="784"/>
      <c r="O1882" s="784"/>
      <c r="P1882" s="784"/>
      <c r="Q1882" s="800"/>
      <c r="R1882" s="800"/>
      <c r="S1882" s="784"/>
      <c r="T1882" s="800"/>
      <c r="U1882" s="784"/>
    </row>
    <row r="1883" spans="1:21" s="16" customFormat="1" x14ac:dyDescent="0.2">
      <c r="A1883" s="679"/>
      <c r="B1883" s="657" t="s">
        <v>424</v>
      </c>
      <c r="C1883" s="646">
        <v>3302316</v>
      </c>
      <c r="D1883" s="674">
        <v>22000670</v>
      </c>
      <c r="E1883" s="674">
        <v>1100</v>
      </c>
      <c r="F1883" s="675"/>
      <c r="G1883" s="598">
        <f>IFERROR(IF(ISERROR(SEARCH("dfgg",$B1882)),IF(H1883="",G1882+ROUNDUP(VLOOKUP(D1883,Feuil2!$B$2:$C$252,2,FALSE)*6,0)/6/24,G1882+ROUNDUP(VLOOKUP(D1883,Feuil2!$B$2:$C$252,2,FALSE)*6,0)/6/24+$I$2),G1882+(11/12/24)),"")</f>
        <v>43718.520833333321</v>
      </c>
      <c r="H1883" s="476" t="s">
        <v>442</v>
      </c>
      <c r="I1883" s="579"/>
      <c r="J1883" s="326" t="s">
        <v>431</v>
      </c>
      <c r="K1883" s="16" t="s">
        <v>51</v>
      </c>
      <c r="N1883" s="784"/>
      <c r="O1883" s="784"/>
      <c r="P1883" s="784"/>
      <c r="Q1883" s="800"/>
      <c r="R1883" s="800"/>
      <c r="S1883" s="784"/>
      <c r="T1883" s="800"/>
      <c r="U1883" s="784"/>
    </row>
    <row r="1884" spans="1:21" s="16" customFormat="1" x14ac:dyDescent="0.2">
      <c r="A1884" s="679"/>
      <c r="B1884" s="580"/>
      <c r="C1884" s="718"/>
      <c r="D1884" s="719" t="s">
        <v>7</v>
      </c>
      <c r="E1884" s="718"/>
      <c r="F1884" s="351"/>
      <c r="G1884" s="598">
        <f>IFERROR(IF(ISERROR(SEARCH("dfgg",$B1883)),IF(H1884="",G1883+ROUNDUP(VLOOKUP(D1884,Feuil2!$B$2:$C$252,2,FALSE)*6,0)/6/24,G1883+ROUNDUP(VLOOKUP(D1884,Feuil2!$B$2:$C$252,2,FALSE)*6,0)/6/24+$I$2),G1883+(11/12/24)),"")</f>
        <v>43718.576388888876</v>
      </c>
      <c r="H1884" s="71"/>
      <c r="I1884" s="579"/>
      <c r="J1884" s="326" t="s">
        <v>79</v>
      </c>
      <c r="K1884" s="16" t="s">
        <v>79</v>
      </c>
      <c r="L1884" s="720"/>
      <c r="N1884" s="784"/>
      <c r="O1884" s="784"/>
      <c r="P1884" s="784"/>
      <c r="Q1884" s="800"/>
      <c r="R1884" s="800"/>
      <c r="S1884" s="784"/>
      <c r="T1884" s="800"/>
      <c r="U1884" s="784"/>
    </row>
    <row r="1885" spans="1:21" s="16" customFormat="1" x14ac:dyDescent="0.2">
      <c r="A1885" s="679"/>
      <c r="B1885" s="657" t="s">
        <v>423</v>
      </c>
      <c r="C1885" s="646">
        <v>3378206</v>
      </c>
      <c r="D1885" s="674">
        <v>22000496</v>
      </c>
      <c r="E1885" s="674">
        <v>1400</v>
      </c>
      <c r="F1885" s="675"/>
      <c r="G1885" s="598">
        <f>IFERROR(IF(ISERROR(SEARCH("dfgg",$B1884)),IF(H1885="",G1884+ROUNDUP(VLOOKUP(D1885,Feuil2!$B$2:$C$252,2,FALSE)*6,0)/6/24,G1884+ROUNDUP(VLOOKUP(D1885,Feuil2!$B$2:$C$252,2,FALSE)*6,0)/6/24+$I$2),G1884+(11/12/24)),"")</f>
        <v>43718.68055555554</v>
      </c>
      <c r="H1885" s="476" t="s">
        <v>443</v>
      </c>
      <c r="I1885" s="579"/>
      <c r="J1885" s="326" t="s">
        <v>430</v>
      </c>
      <c r="K1885" s="16" t="s">
        <v>51</v>
      </c>
      <c r="N1885" s="784"/>
      <c r="O1885" s="784"/>
      <c r="P1885" s="784"/>
      <c r="Q1885" s="800"/>
      <c r="R1885" s="800"/>
      <c r="S1885" s="784"/>
      <c r="T1885" s="800"/>
      <c r="U1885" s="784"/>
    </row>
    <row r="1886" spans="1:21" s="16" customFormat="1" x14ac:dyDescent="0.2">
      <c r="A1886" s="679"/>
      <c r="B1886" s="657" t="s">
        <v>423</v>
      </c>
      <c r="C1886" s="646">
        <v>3378207</v>
      </c>
      <c r="D1886" s="674">
        <v>22000496</v>
      </c>
      <c r="E1886" s="674">
        <v>1400</v>
      </c>
      <c r="F1886" s="675"/>
      <c r="G1886" s="598">
        <f>IFERROR(IF(ISERROR(SEARCH("dfgg",$B1885)),IF(H1886="",G1885+ROUNDUP(VLOOKUP(D1886,Feuil2!$B$2:$C$252,2,FALSE)*6,0)/6/24,G1885+ROUNDUP(VLOOKUP(D1886,Feuil2!$B$2:$C$252,2,FALSE)*6,0)/6/24+$I$2),G1885+(11/12/24)),"")</f>
        <v>43718.784722222204</v>
      </c>
      <c r="H1886" s="476" t="s">
        <v>444</v>
      </c>
      <c r="I1886" s="579"/>
      <c r="J1886" s="326" t="s">
        <v>430</v>
      </c>
      <c r="K1886" s="16" t="s">
        <v>51</v>
      </c>
      <c r="N1886" s="784"/>
      <c r="O1886" s="784"/>
      <c r="P1886" s="784"/>
      <c r="Q1886" s="800"/>
      <c r="R1886" s="800"/>
      <c r="S1886" s="784"/>
      <c r="T1886" s="800"/>
      <c r="U1886" s="784"/>
    </row>
    <row r="1887" spans="1:21" s="16" customFormat="1" x14ac:dyDescent="0.2">
      <c r="A1887" s="679"/>
      <c r="B1887" s="580"/>
      <c r="C1887" s="706"/>
      <c r="D1887" s="707" t="s">
        <v>7</v>
      </c>
      <c r="E1887" s="706"/>
      <c r="F1887" s="351"/>
      <c r="G1887" s="598">
        <f>IFERROR(IF(ISERROR(SEARCH("dfgg",$B1886)),IF(H1887="",G1886+ROUNDUP(VLOOKUP(D1887,Feuil2!$B$2:$C$252,2,FALSE)*6,0)/6/24,G1886+ROUNDUP(VLOOKUP(D1887,Feuil2!$B$2:$C$252,2,FALSE)*6,0)/6/24+$I$2),G1886+(11/12/24)),"")</f>
        <v>43718.840277777759</v>
      </c>
      <c r="H1887" s="71"/>
      <c r="I1887" s="579"/>
      <c r="J1887" s="326" t="s">
        <v>79</v>
      </c>
      <c r="K1887" s="16" t="s">
        <v>79</v>
      </c>
      <c r="L1887" s="694"/>
      <c r="N1887" s="784"/>
      <c r="O1887" s="784"/>
      <c r="P1887" s="784"/>
      <c r="Q1887" s="800"/>
      <c r="R1887" s="800"/>
      <c r="S1887" s="784"/>
      <c r="T1887" s="800"/>
      <c r="U1887" s="784"/>
    </row>
    <row r="1888" spans="1:21" s="16" customFormat="1" x14ac:dyDescent="0.2">
      <c r="A1888" s="679"/>
      <c r="B1888" s="657" t="s">
        <v>361</v>
      </c>
      <c r="C1888" s="646">
        <v>3301915</v>
      </c>
      <c r="D1888" s="674">
        <v>22000125</v>
      </c>
      <c r="E1888" s="674">
        <v>1650</v>
      </c>
      <c r="F1888" s="675"/>
      <c r="G1888" s="598">
        <f>IFERROR(IF(ISERROR(SEARCH("dfgg",$B1887)),IF(H1888="",G1887+ROUNDUP(VLOOKUP(D1888,Feuil2!$B$2:$C$252,2,FALSE)*6,0)/6/24,G1887+ROUNDUP(VLOOKUP(D1888,Feuil2!$B$2:$C$252,2,FALSE)*6,0)/6/24+$I$2),G1887+(11/12/24)),"")</f>
        <v>43718.958333333314</v>
      </c>
      <c r="H1888" s="705" t="s">
        <v>441</v>
      </c>
      <c r="I1888" s="579"/>
      <c r="J1888" s="326" t="s">
        <v>426</v>
      </c>
      <c r="K1888" s="16" t="s">
        <v>50</v>
      </c>
      <c r="N1888" s="806"/>
      <c r="O1888" s="806"/>
      <c r="P1888" s="806"/>
      <c r="Q1888" s="806"/>
      <c r="R1888" s="806"/>
      <c r="S1888" s="806"/>
      <c r="T1888" s="806"/>
      <c r="U1888" s="806"/>
    </row>
    <row r="1889" spans="1:21" s="16" customFormat="1" x14ac:dyDescent="0.2">
      <c r="A1889" s="679"/>
      <c r="B1889" s="580"/>
      <c r="C1889" s="706"/>
      <c r="D1889" s="707" t="s">
        <v>7</v>
      </c>
      <c r="E1889" s="706"/>
      <c r="F1889" s="351"/>
      <c r="G1889" s="598">
        <f>IFERROR(IF(ISERROR(SEARCH("dfgg",$B1888)),IF(H1889="",G1888+ROUNDUP(VLOOKUP(D1889,Feuil2!$B$2:$C$252,2,FALSE)*6,0)/6/24,G1888+ROUNDUP(VLOOKUP(D1889,Feuil2!$B$2:$C$252,2,FALSE)*6,0)/6/24+$I$2),G1888+(11/12/24)),"")</f>
        <v>43719.013888888869</v>
      </c>
      <c r="H1889" s="71"/>
      <c r="I1889" s="579"/>
      <c r="J1889" s="326" t="s">
        <v>79</v>
      </c>
      <c r="K1889" s="16" t="s">
        <v>79</v>
      </c>
      <c r="L1889" s="694"/>
      <c r="N1889" s="806"/>
      <c r="O1889" s="806"/>
      <c r="P1889" s="806"/>
      <c r="Q1889" s="806"/>
      <c r="R1889" s="806"/>
      <c r="S1889" s="806"/>
      <c r="T1889" s="806"/>
      <c r="U1889" s="806"/>
    </row>
    <row r="1890" spans="1:21" s="16" customFormat="1" ht="31.5" x14ac:dyDescent="0.2">
      <c r="A1890" s="679"/>
      <c r="B1890" s="657" t="s">
        <v>422</v>
      </c>
      <c r="C1890" s="646">
        <v>3378204</v>
      </c>
      <c r="D1890" s="674">
        <v>22000494</v>
      </c>
      <c r="E1890" s="674">
        <v>700</v>
      </c>
      <c r="F1890" s="675"/>
      <c r="G1890" s="598">
        <f>IFERROR(IF(ISERROR(SEARCH("dfgg",$B1889)),IF(H1890="",G1889+ROUNDUP(VLOOKUP(D1890,Feuil2!$B$2:$C$252,2,FALSE)*6,0)/6/24,G1889+ROUNDUP(VLOOKUP(D1890,Feuil2!$B$2:$C$252,2,FALSE)*6,0)/6/24+$I$2),G1889+(11/12/24)),"")</f>
        <v>43719.118055555533</v>
      </c>
      <c r="H1890" s="705" t="s">
        <v>445</v>
      </c>
      <c r="I1890" s="579"/>
      <c r="J1890" s="326" t="s">
        <v>430</v>
      </c>
      <c r="K1890" s="16" t="s">
        <v>51</v>
      </c>
      <c r="N1890" s="806"/>
      <c r="O1890" s="806"/>
      <c r="P1890" s="806"/>
      <c r="Q1890" s="806"/>
      <c r="R1890" s="806"/>
      <c r="S1890" s="806"/>
      <c r="T1890" s="806"/>
      <c r="U1890" s="806"/>
    </row>
    <row r="1891" spans="1:21" s="16" customFormat="1" x14ac:dyDescent="0.2">
      <c r="A1891" s="679"/>
      <c r="B1891" s="580"/>
      <c r="C1891" s="706"/>
      <c r="D1891" s="707" t="s">
        <v>7</v>
      </c>
      <c r="E1891" s="706"/>
      <c r="F1891" s="351"/>
      <c r="G1891" s="598">
        <f>IFERROR(IF(ISERROR(SEARCH("dfgg",$B1890)),IF(H1891="",G1890+ROUNDUP(VLOOKUP(D1891,Feuil2!$B$2:$C$252,2,FALSE)*6,0)/6/24,G1890+ROUNDUP(VLOOKUP(D1891,Feuil2!$B$2:$C$252,2,FALSE)*6,0)/6/24+$I$2),G1890+(11/12/24)),"")</f>
        <v>43719.173611111088</v>
      </c>
      <c r="H1891" s="71"/>
      <c r="I1891" s="579"/>
      <c r="J1891" s="326" t="s">
        <v>79</v>
      </c>
      <c r="K1891" s="16" t="s">
        <v>79</v>
      </c>
      <c r="L1891" s="694"/>
      <c r="N1891" s="806"/>
      <c r="O1891" s="806"/>
      <c r="P1891" s="806"/>
      <c r="Q1891" s="806"/>
      <c r="R1891" s="806"/>
      <c r="S1891" s="806"/>
      <c r="T1891" s="806"/>
      <c r="U1891" s="806"/>
    </row>
    <row r="1892" spans="1:21" s="16" customFormat="1" x14ac:dyDescent="0.2">
      <c r="A1892" s="679"/>
      <c r="B1892" s="657" t="s">
        <v>74</v>
      </c>
      <c r="C1892" s="646">
        <v>3420802</v>
      </c>
      <c r="D1892" s="674">
        <v>22000048</v>
      </c>
      <c r="E1892" s="674">
        <v>1450</v>
      </c>
      <c r="F1892" s="675"/>
      <c r="G1892" s="598">
        <f>IFERROR(IF(ISERROR(SEARCH("dfgg",$B1891)),IF(H1892="",G1891+ROUNDUP(VLOOKUP(D1892,Feuil2!$B$2:$C$252,2,FALSE)*6,0)/6/24,G1891+ROUNDUP(VLOOKUP(D1892,Feuil2!$B$2:$C$252,2,FALSE)*6,0)/6/24+$I$2),G1891+(11/12/24)),"")</f>
        <v>43719.277777777752</v>
      </c>
      <c r="H1892" s="705" t="s">
        <v>434</v>
      </c>
      <c r="I1892" s="579"/>
      <c r="J1892" s="326" t="s">
        <v>432</v>
      </c>
      <c r="K1892" s="16" t="s">
        <v>50</v>
      </c>
      <c r="N1892" s="806"/>
      <c r="O1892" s="806"/>
      <c r="P1892" s="806"/>
      <c r="Q1892" s="806"/>
      <c r="R1892" s="806"/>
      <c r="S1892" s="806"/>
      <c r="T1892" s="806"/>
      <c r="U1892" s="806"/>
    </row>
    <row r="1893" spans="1:21" s="16" customFormat="1" ht="25.5" x14ac:dyDescent="0.2">
      <c r="A1893" s="679"/>
      <c r="B1893" s="657" t="s">
        <v>74</v>
      </c>
      <c r="C1893" s="646">
        <v>3420804</v>
      </c>
      <c r="D1893" s="674">
        <v>22000048</v>
      </c>
      <c r="E1893" s="674">
        <v>1450</v>
      </c>
      <c r="F1893" s="675"/>
      <c r="G1893" s="598">
        <f>IFERROR(IF(ISERROR(SEARCH("dfgg",$B1892)),IF(H1893="",G1892+ROUNDUP(VLOOKUP(D1893,Feuil2!$B$2:$C$252,2,FALSE)*6,0)/6/24,G1892+ROUNDUP(VLOOKUP(D1893,Feuil2!$B$2:$C$252,2,FALSE)*6,0)/6/24+$I$2),G1892+(11/12/24)),"")</f>
        <v>43719.381944444416</v>
      </c>
      <c r="H1893" s="705" t="s">
        <v>435</v>
      </c>
      <c r="I1893" s="579"/>
      <c r="J1893" s="326" t="s">
        <v>426</v>
      </c>
      <c r="K1893" s="16" t="s">
        <v>51</v>
      </c>
      <c r="N1893" s="813" t="s">
        <v>485</v>
      </c>
      <c r="O1893" s="807"/>
      <c r="P1893" s="807"/>
      <c r="Q1893" s="811">
        <v>18.5</v>
      </c>
      <c r="R1893" s="808">
        <v>13</v>
      </c>
      <c r="S1893" s="808">
        <v>17</v>
      </c>
      <c r="T1893" s="807"/>
      <c r="U1893" s="813" t="s">
        <v>486</v>
      </c>
    </row>
    <row r="1894" spans="1:21" s="16" customFormat="1" ht="31.5" x14ac:dyDescent="0.2">
      <c r="A1894" s="679"/>
      <c r="B1894" s="657" t="s">
        <v>74</v>
      </c>
      <c r="C1894" s="646">
        <v>3420805</v>
      </c>
      <c r="D1894" s="674">
        <v>22000048</v>
      </c>
      <c r="E1894" s="674">
        <v>1450</v>
      </c>
      <c r="F1894" s="675"/>
      <c r="G1894" s="598">
        <f>IFERROR(IF(ISERROR(SEARCH("dfgg",$B1893)),IF(H1894="",G1893+ROUNDUP(VLOOKUP(D1894,Feuil2!$B$2:$C$252,2,FALSE)*6,0)/6/24,G1893+ROUNDUP(VLOOKUP(D1894,Feuil2!$B$2:$C$252,2,FALSE)*6,0)/6/24+$I$2),G1893+(11/12/24)),"")</f>
        <v>43719.48611111108</v>
      </c>
      <c r="H1894" s="705" t="s">
        <v>448</v>
      </c>
      <c r="I1894" s="579"/>
      <c r="J1894" s="326" t="s">
        <v>433</v>
      </c>
      <c r="K1894" s="16" t="s">
        <v>51</v>
      </c>
      <c r="N1894" s="813" t="s">
        <v>485</v>
      </c>
      <c r="O1894" s="784"/>
      <c r="P1894" s="784"/>
      <c r="Q1894" s="811">
        <v>19</v>
      </c>
      <c r="R1894" s="808">
        <v>13</v>
      </c>
      <c r="S1894" s="808">
        <v>17</v>
      </c>
      <c r="T1894" s="800"/>
      <c r="U1894" s="813" t="s">
        <v>486</v>
      </c>
    </row>
    <row r="1895" spans="1:21" s="16" customFormat="1" x14ac:dyDescent="0.2">
      <c r="A1895" s="679"/>
      <c r="B1895" s="580"/>
      <c r="C1895" s="706"/>
      <c r="D1895" s="707" t="s">
        <v>7</v>
      </c>
      <c r="E1895" s="706"/>
      <c r="F1895" s="351"/>
      <c r="G1895" s="598">
        <f>IFERROR(IF(ISERROR(SEARCH("dfgg",$B1894)),IF(H1895="",G1894+ROUNDUP(VLOOKUP(D1895,Feuil2!$B$2:$C$252,2,FALSE)*6,0)/6/24,G1894+ROUNDUP(VLOOKUP(D1895,Feuil2!$B$2:$C$252,2,FALSE)*6,0)/6/24+$I$2),G1894+(11/12/24)),"")</f>
        <v>43719.541666666635</v>
      </c>
      <c r="H1895" s="71"/>
      <c r="I1895" s="579"/>
      <c r="J1895" s="326" t="s">
        <v>79</v>
      </c>
      <c r="K1895" s="16" t="s">
        <v>79</v>
      </c>
      <c r="L1895" s="694"/>
      <c r="N1895" s="812"/>
      <c r="O1895" s="812"/>
      <c r="P1895" s="812"/>
      <c r="Q1895" s="812"/>
      <c r="R1895" s="812"/>
      <c r="S1895" s="812"/>
      <c r="T1895" s="812"/>
      <c r="U1895" s="812"/>
    </row>
    <row r="1896" spans="1:21" s="16" customFormat="1" ht="25.5" x14ac:dyDescent="0.2">
      <c r="A1896" s="679"/>
      <c r="B1896" s="657" t="s">
        <v>19</v>
      </c>
      <c r="C1896" s="646">
        <v>3408947</v>
      </c>
      <c r="D1896" s="674">
        <v>22000076</v>
      </c>
      <c r="E1896" s="674">
        <v>1300</v>
      </c>
      <c r="F1896" s="675"/>
      <c r="G1896" s="598">
        <f>IFERROR(IF(ISERROR(SEARCH("dfgg",$B1895)),IF(H1896="",G1895+ROUNDUP(VLOOKUP(D1896,Feuil2!$B$2:$C$252,2,FALSE)*6,0)/6/24,G1895+ROUNDUP(VLOOKUP(D1896,Feuil2!$B$2:$C$252,2,FALSE)*6,0)/6/24+$I$2),G1895+(11/12/24)),"")</f>
        <v>43719.72222222219</v>
      </c>
      <c r="H1896" s="705"/>
      <c r="I1896" s="579"/>
      <c r="J1896" s="326" t="s">
        <v>425</v>
      </c>
      <c r="K1896" s="16" t="s">
        <v>51</v>
      </c>
      <c r="N1896" s="813" t="s">
        <v>485</v>
      </c>
      <c r="O1896" s="800"/>
      <c r="P1896" s="800"/>
      <c r="Q1896" s="810">
        <v>4</v>
      </c>
      <c r="R1896" s="808">
        <v>1</v>
      </c>
      <c r="S1896" s="808">
        <v>5</v>
      </c>
      <c r="T1896" s="812"/>
      <c r="U1896" s="813"/>
    </row>
    <row r="1897" spans="1:21" s="16" customFormat="1" ht="25.5" x14ac:dyDescent="0.2">
      <c r="A1897" s="679"/>
      <c r="B1897" s="657" t="s">
        <v>19</v>
      </c>
      <c r="C1897" s="646">
        <v>3408948</v>
      </c>
      <c r="D1897" s="674">
        <v>22000076</v>
      </c>
      <c r="E1897" s="674">
        <v>1300</v>
      </c>
      <c r="F1897" s="675"/>
      <c r="G1897" s="598">
        <f>IFERROR(IF(ISERROR(SEARCH("dfgg",$B1896)),IF(H1897="",G1896+ROUNDUP(VLOOKUP(D1897,Feuil2!$B$2:$C$252,2,FALSE)*6,0)/6/24,G1896+ROUNDUP(VLOOKUP(D1897,Feuil2!$B$2:$C$252,2,FALSE)*6,0)/6/24+$I$2),G1896+(11/12/24)),"")</f>
        <v>43719.902777777745</v>
      </c>
      <c r="H1897" s="705" t="s">
        <v>447</v>
      </c>
      <c r="I1897" s="579"/>
      <c r="J1897" s="326" t="s">
        <v>428</v>
      </c>
      <c r="K1897" s="16" t="s">
        <v>51</v>
      </c>
      <c r="N1897" s="813" t="s">
        <v>485</v>
      </c>
      <c r="O1897" s="800"/>
      <c r="P1897" s="800"/>
      <c r="Q1897" s="811">
        <v>7</v>
      </c>
      <c r="R1897" s="808">
        <v>1</v>
      </c>
      <c r="S1897" s="808">
        <v>5</v>
      </c>
      <c r="T1897" s="812"/>
      <c r="U1897" s="814" t="s">
        <v>490</v>
      </c>
    </row>
    <row r="1898" spans="1:21" s="16" customFormat="1" x14ac:dyDescent="0.2">
      <c r="A1898" s="679"/>
      <c r="B1898" s="657" t="s">
        <v>103</v>
      </c>
      <c r="C1898" s="646">
        <v>3332275</v>
      </c>
      <c r="D1898" s="674">
        <v>22000044</v>
      </c>
      <c r="E1898" s="674">
        <v>1600</v>
      </c>
      <c r="F1898" s="675"/>
      <c r="G1898" s="598">
        <f>IFERROR(IF(ISERROR(SEARCH("dfgg",$B1897)),IF(H1898="",G1897+ROUNDUP(VLOOKUP(D1898,Feuil2!$B$2:$C$252,2,FALSE)*6,0)/6/24,G1897+ROUNDUP(VLOOKUP(D1898,Feuil2!$B$2:$C$252,2,FALSE)*6,0)/6/24+$I$2),G1897+(11/12/24)),"")</f>
        <v>43720.069444444409</v>
      </c>
      <c r="H1898" s="705" t="s">
        <v>446</v>
      </c>
      <c r="I1898" s="579"/>
      <c r="J1898" s="326" t="s">
        <v>429</v>
      </c>
      <c r="K1898" s="16" t="s">
        <v>51</v>
      </c>
      <c r="N1898" s="812"/>
      <c r="O1898" s="812"/>
      <c r="P1898" s="812"/>
      <c r="Q1898" s="812"/>
      <c r="R1898" s="812"/>
      <c r="S1898" s="812"/>
      <c r="T1898" s="812"/>
      <c r="U1898" s="812"/>
    </row>
    <row r="1899" spans="1:21" s="16" customFormat="1" x14ac:dyDescent="0.2">
      <c r="A1899" s="679"/>
      <c r="B1899" s="580"/>
      <c r="C1899" s="706"/>
      <c r="D1899" s="707" t="s">
        <v>7</v>
      </c>
      <c r="E1899" s="706"/>
      <c r="F1899" s="351"/>
      <c r="G1899" s="598">
        <f>IFERROR(IF(ISERROR(SEARCH("dfgg",$B1898)),IF(H1899="",G1898+ROUNDUP(VLOOKUP(D1899,Feuil2!$B$2:$C$252,2,FALSE)*6,0)/6/24,G1898+ROUNDUP(VLOOKUP(D1899,Feuil2!$B$2:$C$252,2,FALSE)*6,0)/6/24+$I$2),G1898+(11/12/24)),"")</f>
        <v>43720.124999999964</v>
      </c>
      <c r="H1899" s="71"/>
      <c r="I1899" s="579"/>
      <c r="J1899" s="326" t="s">
        <v>79</v>
      </c>
      <c r="K1899" s="16" t="s">
        <v>79</v>
      </c>
      <c r="L1899" s="694"/>
      <c r="N1899" s="812"/>
      <c r="O1899" s="812"/>
      <c r="P1899" s="812"/>
      <c r="Q1899" s="812"/>
      <c r="R1899" s="812"/>
      <c r="S1899" s="812"/>
      <c r="T1899" s="812"/>
      <c r="U1899" s="812"/>
    </row>
    <row r="1900" spans="1:21" s="16" customFormat="1" x14ac:dyDescent="0.2">
      <c r="A1900" s="679"/>
      <c r="B1900" s="657" t="s">
        <v>55</v>
      </c>
      <c r="C1900" s="646">
        <v>3408985</v>
      </c>
      <c r="D1900" s="674">
        <v>22000473</v>
      </c>
      <c r="E1900" s="674">
        <v>1500</v>
      </c>
      <c r="F1900" s="675"/>
      <c r="G1900" s="598">
        <f>IFERROR(IF(ISERROR(SEARCH("dfgg",$B1899)),IF(H1900="",G1899+ROUNDUP(VLOOKUP(D1900,Feuil2!$B$2:$C$252,2,FALSE)*6,0)/6/24,G1899+ROUNDUP(VLOOKUP(D1900,Feuil2!$B$2:$C$252,2,FALSE)*6,0)/6/24+$I$2),G1899+(11/12/24)),"")</f>
        <v>43720.229166666628</v>
      </c>
      <c r="H1900" s="705"/>
      <c r="I1900" s="579"/>
      <c r="J1900" s="326" t="s">
        <v>425</v>
      </c>
      <c r="K1900" s="16" t="s">
        <v>51</v>
      </c>
      <c r="N1900" s="812"/>
      <c r="O1900" s="812"/>
      <c r="P1900" s="812"/>
      <c r="Q1900" s="812"/>
      <c r="R1900" s="812"/>
      <c r="S1900" s="812"/>
      <c r="T1900" s="812"/>
      <c r="U1900" s="812"/>
    </row>
    <row r="1901" spans="1:21" s="16" customFormat="1" x14ac:dyDescent="0.2">
      <c r="A1901" s="679"/>
      <c r="B1901" s="657" t="s">
        <v>55</v>
      </c>
      <c r="C1901" s="646">
        <v>3408986</v>
      </c>
      <c r="D1901" s="674">
        <v>22000473</v>
      </c>
      <c r="E1901" s="674">
        <v>1500</v>
      </c>
      <c r="F1901" s="675"/>
      <c r="G1901" s="598">
        <f>IFERROR(IF(ISERROR(SEARCH("dfgg",$B1900)),IF(H1901="",G1900+ROUNDUP(VLOOKUP(D1901,Feuil2!$B$2:$C$252,2,FALSE)*6,0)/6/24,G1900+ROUNDUP(VLOOKUP(D1901,Feuil2!$B$2:$C$252,2,FALSE)*6,0)/6/24+$I$2),G1900+(11/12/24)),"")</f>
        <v>43720.333333333292</v>
      </c>
      <c r="H1901" s="705"/>
      <c r="I1901" s="579"/>
      <c r="J1901" s="326" t="s">
        <v>429</v>
      </c>
      <c r="K1901" s="16" t="s">
        <v>51</v>
      </c>
      <c r="N1901" s="812"/>
      <c r="O1901" s="812"/>
      <c r="P1901" s="812"/>
      <c r="Q1901" s="812"/>
      <c r="R1901" s="812"/>
      <c r="S1901" s="812"/>
      <c r="T1901" s="812"/>
      <c r="U1901" s="812"/>
    </row>
    <row r="1902" spans="1:21" s="16" customFormat="1" x14ac:dyDescent="0.2">
      <c r="A1902" s="679"/>
      <c r="B1902" s="580"/>
      <c r="C1902" s="706"/>
      <c r="D1902" s="707" t="s">
        <v>7</v>
      </c>
      <c r="E1902" s="706"/>
      <c r="F1902" s="351"/>
      <c r="G1902" s="598">
        <f>IFERROR(IF(ISERROR(SEARCH("dfgg",$B1901)),IF(H1902="",G1901+ROUNDUP(VLOOKUP(D1902,Feuil2!$B$2:$C$252,2,FALSE)*6,0)/6/24,G1901+ROUNDUP(VLOOKUP(D1902,Feuil2!$B$2:$C$252,2,FALSE)*6,0)/6/24+$I$2),G1901+(11/12/24)),"")</f>
        <v>43720.388888888847</v>
      </c>
      <c r="H1902" s="71"/>
      <c r="I1902" s="579"/>
      <c r="J1902" s="326" t="s">
        <v>79</v>
      </c>
      <c r="K1902" s="16" t="s">
        <v>79</v>
      </c>
      <c r="L1902" s="694"/>
      <c r="N1902" s="812"/>
      <c r="O1902" s="812"/>
      <c r="P1902" s="812"/>
      <c r="Q1902" s="812"/>
      <c r="R1902" s="812"/>
      <c r="S1902" s="812"/>
      <c r="T1902" s="812"/>
      <c r="U1902" s="812"/>
    </row>
    <row r="1903" spans="1:21" s="16" customFormat="1" x14ac:dyDescent="0.2">
      <c r="A1903" s="679"/>
      <c r="B1903" s="657" t="s">
        <v>344</v>
      </c>
      <c r="C1903" s="646">
        <v>3332295</v>
      </c>
      <c r="D1903" s="674">
        <v>22000049</v>
      </c>
      <c r="E1903" s="674">
        <v>1500</v>
      </c>
      <c r="F1903" s="675"/>
      <c r="G1903" s="598">
        <f>IFERROR(IF(ISERROR(SEARCH("dfgg",$B1902)),IF(H1903="",G1902+ROUNDUP(VLOOKUP(D1903,Feuil2!$B$2:$C$252,2,FALSE)*6,0)/6/24,G1902+ROUNDUP(VLOOKUP(D1903,Feuil2!$B$2:$C$252,2,FALSE)*6,0)/6/24+$I$2),G1902+(11/12/24)),"")</f>
        <v>43720.506944444402</v>
      </c>
      <c r="H1903" s="705"/>
      <c r="I1903" s="579"/>
      <c r="J1903" s="326" t="s">
        <v>425</v>
      </c>
      <c r="K1903" s="16" t="s">
        <v>51</v>
      </c>
      <c r="N1903" s="812"/>
      <c r="O1903" s="812"/>
      <c r="P1903" s="812"/>
      <c r="Q1903" s="812"/>
      <c r="R1903" s="812"/>
      <c r="S1903" s="812"/>
      <c r="T1903" s="812"/>
      <c r="U1903" s="812"/>
    </row>
    <row r="1904" spans="1:21" s="16" customFormat="1" x14ac:dyDescent="0.2">
      <c r="A1904" s="679"/>
      <c r="B1904" s="657" t="s">
        <v>344</v>
      </c>
      <c r="C1904" s="646">
        <v>3347281</v>
      </c>
      <c r="D1904" s="674">
        <v>22000049</v>
      </c>
      <c r="E1904" s="674">
        <v>1500</v>
      </c>
      <c r="F1904" s="675"/>
      <c r="G1904" s="598">
        <f>IFERROR(IF(ISERROR(SEARCH("dfgg",$B1903)),IF(H1904="",G1903+ROUNDUP(VLOOKUP(D1904,Feuil2!$B$2:$C$252,2,FALSE)*6,0)/6/24,G1903+ROUNDUP(VLOOKUP(D1904,Feuil2!$B$2:$C$252,2,FALSE)*6,0)/6/24+$I$2),G1903+(11/12/24)),"")</f>
        <v>43720.624999999956</v>
      </c>
      <c r="H1904" s="705"/>
      <c r="I1904" s="579"/>
      <c r="J1904" s="326" t="s">
        <v>425</v>
      </c>
      <c r="K1904" s="16" t="s">
        <v>51</v>
      </c>
      <c r="N1904" s="812"/>
      <c r="O1904" s="812"/>
      <c r="P1904" s="812"/>
      <c r="Q1904" s="812"/>
      <c r="R1904" s="812"/>
      <c r="S1904" s="812"/>
      <c r="T1904" s="812"/>
      <c r="U1904" s="812"/>
    </row>
    <row r="1905" spans="1:21" s="16" customFormat="1" x14ac:dyDescent="0.2">
      <c r="A1905" s="679"/>
      <c r="B1905" s="657" t="s">
        <v>296</v>
      </c>
      <c r="C1905" s="646">
        <v>3452051</v>
      </c>
      <c r="D1905" s="674">
        <v>22000651</v>
      </c>
      <c r="E1905" s="674">
        <v>1600</v>
      </c>
      <c r="F1905" s="675"/>
      <c r="G1905" s="598">
        <f>IFERROR(IF(ISERROR(SEARCH("dfgg",$B1904)),IF(H1905="",G1904+ROUNDUP(VLOOKUP(D1905,Feuil2!$B$2:$C$252,2,FALSE)*6,0)/6/24,G1904+ROUNDUP(VLOOKUP(D1905,Feuil2!$B$2:$C$252,2,FALSE)*6,0)/6/24+$I$2),G1904+(11/12/24)),"")</f>
        <v>43720.729166666621</v>
      </c>
      <c r="H1905" s="705" t="s">
        <v>295</v>
      </c>
      <c r="I1905" s="579"/>
      <c r="J1905" s="326"/>
      <c r="N1905" s="812"/>
      <c r="O1905" s="812"/>
      <c r="P1905" s="812"/>
      <c r="Q1905" s="812"/>
      <c r="R1905" s="812"/>
      <c r="S1905" s="812"/>
      <c r="T1905" s="812"/>
      <c r="U1905" s="812"/>
    </row>
    <row r="1906" spans="1:21" s="16" customFormat="1" x14ac:dyDescent="0.2">
      <c r="A1906" s="679"/>
      <c r="B1906" s="580"/>
      <c r="C1906" s="706"/>
      <c r="D1906" s="707" t="s">
        <v>7</v>
      </c>
      <c r="E1906" s="706"/>
      <c r="F1906" s="351"/>
      <c r="G1906" s="598">
        <f>IFERROR(IF(ISERROR(SEARCH("dfgg",$B1905)),IF(H1906="",G1905+ROUNDUP(VLOOKUP(D1906,Feuil2!$B$2:$C$252,2,FALSE)*6,0)/6/24,G1905+ROUNDUP(VLOOKUP(D1906,Feuil2!$B$2:$C$252,2,FALSE)*6,0)/6/24+$I$2),G1905+(11/12/24)),"")</f>
        <v>43720.784722222175</v>
      </c>
      <c r="H1906" s="71"/>
      <c r="I1906" s="579"/>
      <c r="J1906" s="326" t="s">
        <v>79</v>
      </c>
      <c r="K1906" s="16" t="s">
        <v>79</v>
      </c>
      <c r="L1906" s="694"/>
      <c r="N1906" s="812"/>
      <c r="O1906" s="812"/>
      <c r="P1906" s="812"/>
      <c r="Q1906" s="812"/>
      <c r="R1906" s="812"/>
      <c r="S1906" s="812"/>
      <c r="T1906" s="812"/>
      <c r="U1906" s="812"/>
    </row>
    <row r="1907" spans="1:21" s="16" customFormat="1" ht="25.5" customHeight="1" x14ac:dyDescent="0.2">
      <c r="A1907" s="727"/>
      <c r="B1907" s="728"/>
      <c r="C1907" s="729"/>
      <c r="D1907" s="732" t="s">
        <v>29</v>
      </c>
      <c r="E1907" s="729"/>
      <c r="F1907" s="682"/>
      <c r="G1907" s="714">
        <v>43721.229166666664</v>
      </c>
      <c r="H1907" s="730"/>
      <c r="I1907" s="731"/>
      <c r="J1907" s="326"/>
      <c r="L1907" s="720"/>
      <c r="N1907" s="812"/>
      <c r="O1907" s="812"/>
      <c r="P1907" s="812"/>
      <c r="Q1907" s="812"/>
      <c r="R1907" s="812"/>
      <c r="S1907" s="812"/>
      <c r="T1907" s="812"/>
      <c r="U1907" s="812"/>
    </row>
    <row r="1908" spans="1:21" s="16" customFormat="1" x14ac:dyDescent="0.2">
      <c r="A1908" s="679"/>
      <c r="B1908" s="657" t="s">
        <v>76</v>
      </c>
      <c r="C1908" s="646">
        <v>3397054</v>
      </c>
      <c r="D1908" s="674">
        <v>22000478</v>
      </c>
      <c r="E1908" s="674">
        <v>1000</v>
      </c>
      <c r="F1908" s="675"/>
      <c r="G1908" s="598">
        <f>IFERROR(IF(ISERROR(SEARCH("dfgg",$B1907)),IF(H1908="",G1907+ROUNDUP(VLOOKUP(D1908,Feuil2!$B$2:$C$252,2,FALSE)*6,0)/6/24,G1907+ROUNDUP(VLOOKUP(D1908,Feuil2!$B$2:$C$252,2,FALSE)*6,0)/6/24+$I$2),G1907+(11/12/24)),"")</f>
        <v>43721.3125</v>
      </c>
      <c r="H1908" s="705" t="s">
        <v>438</v>
      </c>
      <c r="I1908" s="579"/>
      <c r="J1908" s="326" t="s">
        <v>431</v>
      </c>
      <c r="K1908" s="16" t="s">
        <v>51</v>
      </c>
      <c r="N1908" s="812"/>
      <c r="O1908" s="812"/>
      <c r="P1908" s="812"/>
      <c r="Q1908" s="812"/>
      <c r="R1908" s="812"/>
      <c r="S1908" s="812"/>
      <c r="T1908" s="812"/>
      <c r="U1908" s="812"/>
    </row>
    <row r="1909" spans="1:21" s="16" customFormat="1" x14ac:dyDescent="0.2">
      <c r="A1909" s="679"/>
      <c r="B1909" s="657" t="s">
        <v>76</v>
      </c>
      <c r="C1909" s="646">
        <v>3397055</v>
      </c>
      <c r="D1909" s="674">
        <v>22000478</v>
      </c>
      <c r="E1909" s="674">
        <v>1000</v>
      </c>
      <c r="F1909" s="675"/>
      <c r="G1909" s="598">
        <f>IFERROR(IF(ISERROR(SEARCH("dfgg",$B1908)),IF(H1909="",G1908+ROUNDUP(VLOOKUP(D1909,Feuil2!$B$2:$C$252,2,FALSE)*6,0)/6/24,G1908+ROUNDUP(VLOOKUP(D1909,Feuil2!$B$2:$C$252,2,FALSE)*6,0)/6/24+$I$2),G1908+(11/12/24)),"")</f>
        <v>43721.395833333336</v>
      </c>
      <c r="H1909" s="705" t="s">
        <v>412</v>
      </c>
      <c r="I1909" s="579"/>
      <c r="J1909" s="326" t="s">
        <v>431</v>
      </c>
      <c r="K1909" s="16" t="s">
        <v>51</v>
      </c>
      <c r="N1909" s="812"/>
      <c r="O1909" s="812"/>
      <c r="P1909" s="812"/>
      <c r="Q1909" s="812"/>
      <c r="R1909" s="812"/>
      <c r="S1909" s="812"/>
      <c r="T1909" s="812"/>
      <c r="U1909" s="812"/>
    </row>
    <row r="1910" spans="1:21" s="16" customFormat="1" x14ac:dyDescent="0.2">
      <c r="A1910" s="679"/>
      <c r="B1910" s="657" t="s">
        <v>76</v>
      </c>
      <c r="C1910" s="646">
        <v>3397056</v>
      </c>
      <c r="D1910" s="674">
        <v>22000478</v>
      </c>
      <c r="E1910" s="674">
        <v>1000</v>
      </c>
      <c r="F1910" s="675"/>
      <c r="G1910" s="598">
        <f>IFERROR(IF(ISERROR(SEARCH("dfgg",$B1909)),IF(H1910="",G1909+ROUNDUP(VLOOKUP(D1910,Feuil2!$B$2:$C$252,2,FALSE)*6,0)/6/24,G1909+ROUNDUP(VLOOKUP(D1910,Feuil2!$B$2:$C$252,2,FALSE)*6,0)/6/24+$I$2),G1909+(11/12/24)),"")</f>
        <v>43721.479166666672</v>
      </c>
      <c r="H1910" s="705" t="s">
        <v>412</v>
      </c>
      <c r="I1910" s="579"/>
      <c r="J1910" s="326" t="s">
        <v>431</v>
      </c>
      <c r="K1910" s="16" t="s">
        <v>51</v>
      </c>
      <c r="N1910" s="812"/>
      <c r="O1910" s="812"/>
      <c r="P1910" s="812"/>
      <c r="Q1910" s="812"/>
      <c r="R1910" s="812"/>
      <c r="S1910" s="812"/>
      <c r="T1910" s="812"/>
      <c r="U1910" s="812"/>
    </row>
    <row r="1911" spans="1:21" s="16" customFormat="1" x14ac:dyDescent="0.2">
      <c r="A1911" s="15"/>
      <c r="B1911" s="661"/>
      <c r="C1911" s="156"/>
      <c r="D1911" s="713"/>
      <c r="E1911" s="662"/>
      <c r="F1911" s="663"/>
      <c r="G1911" s="714">
        <v>43713.875</v>
      </c>
      <c r="H1911" s="19"/>
      <c r="I1911" s="584"/>
      <c r="J1911" s="326"/>
      <c r="N1911" s="812"/>
      <c r="O1911" s="812"/>
      <c r="P1911" s="812"/>
      <c r="Q1911" s="812"/>
      <c r="R1911" s="812"/>
      <c r="S1911" s="812"/>
      <c r="T1911" s="812"/>
      <c r="U1911" s="812"/>
    </row>
    <row r="1912" spans="1:21" x14ac:dyDescent="0.2">
      <c r="N1912" s="812"/>
      <c r="O1912" s="812"/>
      <c r="P1912" s="812"/>
      <c r="Q1912" s="812"/>
      <c r="R1912" s="812"/>
      <c r="S1912" s="812"/>
      <c r="T1912" s="812"/>
      <c r="U1912" s="812"/>
    </row>
    <row r="1913" spans="1:21" s="16" customFormat="1" x14ac:dyDescent="0.2">
      <c r="A1913" s="15"/>
      <c r="B1913" s="661"/>
      <c r="C1913" s="156"/>
      <c r="D1913" s="713"/>
      <c r="E1913" s="662"/>
      <c r="F1913" s="663"/>
      <c r="G1913" s="714">
        <v>43721.208333333336</v>
      </c>
      <c r="H1913" s="19"/>
      <c r="I1913" s="584"/>
      <c r="J1913" s="326"/>
      <c r="N1913" s="812"/>
      <c r="O1913" s="812"/>
      <c r="P1913" s="812"/>
      <c r="Q1913" s="812"/>
      <c r="R1913" s="812"/>
      <c r="S1913" s="812"/>
      <c r="T1913" s="812"/>
      <c r="U1913" s="812"/>
    </row>
    <row r="1914" spans="1:21" s="16" customFormat="1" x14ac:dyDescent="0.2">
      <c r="A1914" s="708"/>
      <c r="B1914" s="710"/>
      <c r="C1914" s="711" t="s">
        <v>437</v>
      </c>
      <c r="D1914" s="711"/>
      <c r="E1914" s="711"/>
      <c r="F1914" s="712"/>
      <c r="G1914" s="598"/>
      <c r="H1914" s="709"/>
      <c r="I1914" s="579"/>
      <c r="J1914" s="326"/>
      <c r="N1914" s="815"/>
      <c r="O1914" s="815"/>
      <c r="P1914" s="815"/>
      <c r="Q1914" s="815"/>
      <c r="R1914" s="815"/>
      <c r="S1914" s="815"/>
      <c r="T1914" s="815"/>
      <c r="U1914" s="815"/>
    </row>
    <row r="1915" spans="1:21" s="16" customFormat="1" x14ac:dyDescent="0.2">
      <c r="A1915" s="15"/>
      <c r="B1915" s="661"/>
      <c r="C1915" s="156"/>
      <c r="D1915" s="713"/>
      <c r="E1915" s="662"/>
      <c r="F1915" s="663"/>
      <c r="G1915" s="714">
        <v>43721.875</v>
      </c>
      <c r="H1915" s="19"/>
      <c r="I1915" s="584"/>
      <c r="J1915" s="326"/>
      <c r="N1915" s="815"/>
      <c r="O1915" s="815"/>
      <c r="P1915" s="815"/>
      <c r="Q1915" s="815"/>
      <c r="R1915" s="815"/>
      <c r="S1915" s="815"/>
      <c r="T1915" s="815"/>
      <c r="U1915" s="815"/>
    </row>
    <row r="1916" spans="1:21" ht="23.25" x14ac:dyDescent="0.2">
      <c r="A1916" s="290"/>
      <c r="B1916" s="345" t="s">
        <v>251</v>
      </c>
      <c r="C1916" s="828">
        <v>38</v>
      </c>
      <c r="D1916" s="371"/>
      <c r="E1916" s="371"/>
      <c r="F1916" s="682"/>
      <c r="G1916" s="683"/>
      <c r="H1916" s="683"/>
      <c r="I1916" s="395"/>
      <c r="N1916" s="815"/>
      <c r="O1916" s="815"/>
      <c r="P1916" s="815"/>
      <c r="Q1916" s="815"/>
      <c r="R1916" s="815"/>
      <c r="S1916" s="815"/>
      <c r="T1916" s="815"/>
      <c r="U1916" s="815"/>
    </row>
    <row r="1917" spans="1:21" ht="30.75" x14ac:dyDescent="0.2">
      <c r="A1917" s="79"/>
      <c r="B1917" s="570"/>
      <c r="C1917" s="294"/>
      <c r="D1917" s="672" t="s">
        <v>348</v>
      </c>
      <c r="E1917" s="607"/>
      <c r="F1917" s="608"/>
      <c r="G1917" s="609">
        <v>43724.208333333336</v>
      </c>
      <c r="H1917" s="81"/>
      <c r="I1917" s="579"/>
      <c r="N1917" s="815"/>
      <c r="O1917" s="815"/>
      <c r="P1917" s="815"/>
      <c r="Q1917" s="815"/>
      <c r="R1917" s="815"/>
      <c r="S1917" s="815"/>
      <c r="T1917" s="815"/>
      <c r="U1917" s="815"/>
    </row>
    <row r="1918" spans="1:21" x14ac:dyDescent="0.2">
      <c r="A1918" s="15"/>
      <c r="B1918" s="737"/>
      <c r="C1918" s="738"/>
      <c r="D1918" s="739" t="s">
        <v>449</v>
      </c>
      <c r="E1918" s="740"/>
      <c r="F1918" s="59"/>
      <c r="G1918" s="598">
        <v>43724.25</v>
      </c>
      <c r="H1918" s="71"/>
      <c r="I1918" s="579"/>
      <c r="N1918" s="794" t="s">
        <v>491</v>
      </c>
      <c r="O1918" s="793"/>
      <c r="P1918" s="793"/>
      <c r="Q1918" s="793"/>
      <c r="R1918" s="793"/>
      <c r="S1918" s="793"/>
      <c r="T1918" s="793"/>
      <c r="U1918" s="793"/>
    </row>
    <row r="1919" spans="1:21" x14ac:dyDescent="0.2">
      <c r="A1919" s="15"/>
      <c r="B1919" s="735" t="s">
        <v>171</v>
      </c>
      <c r="C1919" s="829">
        <v>3420810</v>
      </c>
      <c r="D1919" s="736">
        <v>22000477</v>
      </c>
      <c r="E1919" s="736">
        <v>1500</v>
      </c>
      <c r="F1919" s="705"/>
      <c r="G1919" s="598">
        <f>IFERROR(IF(ISERROR(SEARCH("dfgg",$B1918)),IF(H1919="",G1918+ROUNDUP(VLOOKUP(D1919,Feuil2!$B$2:$C$252,2,FALSE)*6,0)/6/24,G1918+ROUNDUP(VLOOKUP(D1919,Feuil2!$B$2:$C$252,2,FALSE)*6,0)/6/24+$I$2),G1918+(11/12/24)),"")</f>
        <v>43724.368055555555</v>
      </c>
      <c r="H1919" s="750" t="s">
        <v>274</v>
      </c>
      <c r="I1919" s="579"/>
      <c r="N1919" s="794" t="s">
        <v>491</v>
      </c>
      <c r="O1919" s="793"/>
      <c r="P1919" s="793"/>
      <c r="Q1919" s="793"/>
      <c r="R1919" s="793"/>
      <c r="S1919" s="793"/>
      <c r="T1919" s="793"/>
      <c r="U1919" s="793"/>
    </row>
    <row r="1920" spans="1:21" x14ac:dyDescent="0.2">
      <c r="A1920" s="15"/>
      <c r="B1920" s="735" t="s">
        <v>171</v>
      </c>
      <c r="C1920" s="829">
        <v>3420811</v>
      </c>
      <c r="D1920" s="736">
        <v>22000477</v>
      </c>
      <c r="E1920" s="736">
        <v>1500</v>
      </c>
      <c r="F1920" s="746"/>
      <c r="G1920" s="598">
        <f>IFERROR(IF(ISERROR(SEARCH("dfgg",$B1919)),IF(H1920="",G1919+ROUNDUP(VLOOKUP(D1920,Feuil2!$B$2:$C$252,2,FALSE)*6,0)/6/24,G1919+ROUNDUP(VLOOKUP(D1920,Feuil2!$B$2:$C$252,2,FALSE)*6,0)/6/24+$I$2),G1919+(11/12/24)),"")</f>
        <v>43724.486111111109</v>
      </c>
      <c r="H1920" s="750"/>
      <c r="I1920" s="579"/>
      <c r="N1920" s="794" t="s">
        <v>491</v>
      </c>
      <c r="O1920" s="793"/>
      <c r="P1920" s="793"/>
      <c r="Q1920" s="793"/>
      <c r="R1920" s="793"/>
      <c r="S1920" s="793"/>
      <c r="T1920" s="793"/>
      <c r="U1920" s="793"/>
    </row>
    <row r="1921" spans="1:21" s="16" customFormat="1" x14ac:dyDescent="0.2">
      <c r="A1921" s="679"/>
      <c r="B1921" s="737"/>
      <c r="C1921" s="756"/>
      <c r="D1921" s="757" t="s">
        <v>7</v>
      </c>
      <c r="E1921" s="756"/>
      <c r="F1921" s="59"/>
      <c r="G1921" s="598">
        <f>IFERROR(IF(ISERROR(SEARCH("dfgg",$B1920)),IF(H1921="",G1920+ROUNDUP(VLOOKUP(D1921,Feuil2!$B$2:$C$252,2,FALSE)*6,0)/6/24,G1920+ROUNDUP(VLOOKUP(D1921,Feuil2!$B$2:$C$252,2,FALSE)*6,0)/6/24+$I$2),G1920+(11/12/24)),"")</f>
        <v>43724.541666666664</v>
      </c>
      <c r="H1921" s="71"/>
      <c r="I1921" s="579"/>
      <c r="J1921" s="326" t="s">
        <v>79</v>
      </c>
      <c r="K1921" s="16" t="s">
        <v>79</v>
      </c>
      <c r="L1921" s="720"/>
      <c r="N1921" s="794" t="s">
        <v>491</v>
      </c>
      <c r="O1921" s="793"/>
      <c r="P1921" s="793"/>
      <c r="Q1921" s="793"/>
      <c r="R1921" s="793"/>
      <c r="S1921" s="793"/>
      <c r="T1921" s="793"/>
      <c r="U1921" s="793"/>
    </row>
    <row r="1922" spans="1:21" x14ac:dyDescent="0.2">
      <c r="A1922" s="15"/>
      <c r="B1922" s="735" t="s">
        <v>152</v>
      </c>
      <c r="C1922" s="829">
        <v>3408951</v>
      </c>
      <c r="D1922" s="736">
        <v>22000097</v>
      </c>
      <c r="E1922" s="736">
        <v>600</v>
      </c>
      <c r="F1922" s="705"/>
      <c r="G1922" s="598">
        <f>IFERROR(IF(ISERROR(SEARCH("dfgg",$B1921)),IF(H1922="",G1921+ROUNDUP(VLOOKUP(D1922,Feuil2!$B$2:$C$252,2,FALSE)*6,0)/6/24,G1921+ROUNDUP(VLOOKUP(D1922,Feuil2!$B$2:$C$252,2,FALSE)*6,0)/6/24+$I$2),G1921+(11/12/24)),"")</f>
        <v>43724.659722222219</v>
      </c>
      <c r="H1922" s="751" t="s">
        <v>295</v>
      </c>
      <c r="I1922" s="579"/>
      <c r="N1922" s="794" t="s">
        <v>491</v>
      </c>
      <c r="O1922" s="793"/>
      <c r="P1922" s="793"/>
      <c r="Q1922" s="793"/>
      <c r="R1922" s="793"/>
      <c r="S1922" s="793"/>
      <c r="T1922" s="793"/>
      <c r="U1922" s="793"/>
    </row>
    <row r="1923" spans="1:21" s="16" customFormat="1" x14ac:dyDescent="0.2">
      <c r="A1923" s="679"/>
      <c r="B1923" s="737"/>
      <c r="C1923" s="756"/>
      <c r="D1923" s="757" t="s">
        <v>7</v>
      </c>
      <c r="E1923" s="756"/>
      <c r="F1923" s="59"/>
      <c r="G1923" s="598">
        <f>IFERROR(IF(ISERROR(SEARCH("dfgg",$B1922)),IF(H1923="",G1922+ROUNDUP(VLOOKUP(D1923,Feuil2!$B$2:$C$252,2,FALSE)*6,0)/6/24,G1922+ROUNDUP(VLOOKUP(D1923,Feuil2!$B$2:$C$252,2,FALSE)*6,0)/6/24+$I$2),G1922+(11/12/24)),"")</f>
        <v>43724.715277777774</v>
      </c>
      <c r="H1923" s="71"/>
      <c r="I1923" s="579"/>
      <c r="J1923" s="326" t="s">
        <v>79</v>
      </c>
      <c r="K1923" s="16" t="s">
        <v>79</v>
      </c>
      <c r="L1923" s="720"/>
      <c r="N1923" s="794" t="s">
        <v>491</v>
      </c>
      <c r="O1923" s="793"/>
      <c r="P1923" s="793"/>
      <c r="Q1923" s="793"/>
      <c r="R1923" s="793"/>
      <c r="S1923" s="793"/>
      <c r="T1923" s="793"/>
      <c r="U1923" s="793"/>
    </row>
    <row r="1924" spans="1:21" s="16" customFormat="1" ht="21.75" customHeight="1" x14ac:dyDescent="0.2">
      <c r="A1924" s="15"/>
      <c r="B1924" s="754" t="s">
        <v>120</v>
      </c>
      <c r="C1924" s="745">
        <v>3458154</v>
      </c>
      <c r="D1924" s="736">
        <v>22000105</v>
      </c>
      <c r="E1924" s="736">
        <v>1000</v>
      </c>
      <c r="F1924" s="705"/>
      <c r="G1924" s="755">
        <f>IFERROR(IF(ISERROR(SEARCH("dfgg",$B1923)),IF(H1924="",G1923+ROUNDUP(VLOOKUP(D1924,Feuil2!$B$2:$C$252,2,FALSE)*6,0)/6/24,G1923+ROUNDUP(VLOOKUP(D1924,Feuil2!$B$2:$C$252,2,FALSE)*6,0)/6/24+$I$2),G1923+(11/12/24)),"")</f>
        <v>43724.819444444438</v>
      </c>
      <c r="H1924" s="751" t="s">
        <v>295</v>
      </c>
      <c r="I1924" s="524"/>
      <c r="J1924" s="326"/>
      <c r="N1924" s="794" t="s">
        <v>491</v>
      </c>
      <c r="O1924" s="793"/>
      <c r="P1924" s="793"/>
      <c r="Q1924" s="793"/>
      <c r="R1924" s="793"/>
      <c r="S1924" s="793"/>
      <c r="T1924" s="793"/>
      <c r="U1924" s="793"/>
    </row>
    <row r="1925" spans="1:21" s="16" customFormat="1" x14ac:dyDescent="0.2">
      <c r="A1925" s="15"/>
      <c r="B1925" s="741"/>
      <c r="C1925" s="742" t="s">
        <v>163</v>
      </c>
      <c r="D1925" s="743" t="s">
        <v>141</v>
      </c>
      <c r="E1925" s="743"/>
      <c r="F1925" s="744"/>
      <c r="G1925" s="598">
        <f>IFERROR(IF(ISERROR(SEARCH("dfgg",$B1924)),IF(H1925="",G1924+ROUNDUP(VLOOKUP(D1925,Feuil2!$B$2:$C$252,2,FALSE)*6,0)/6/24,G1924+ROUNDUP(VLOOKUP(D1925,Feuil2!$B$2:$C$252,2,FALSE)*6,0)/6/24+$I$2),G1924+(11/12/24)),"")</f>
        <v>43724.833333333328</v>
      </c>
      <c r="H1925" s="751"/>
      <c r="I1925" s="579"/>
      <c r="J1925" s="326"/>
      <c r="N1925" s="794" t="s">
        <v>491</v>
      </c>
      <c r="O1925" s="793"/>
      <c r="P1925" s="793"/>
      <c r="Q1925" s="793"/>
      <c r="R1925" s="793"/>
      <c r="S1925" s="793"/>
      <c r="T1925" s="793"/>
      <c r="U1925" s="793"/>
    </row>
    <row r="1926" spans="1:21" s="16" customFormat="1" ht="21.75" customHeight="1" x14ac:dyDescent="0.2">
      <c r="A1926" s="679"/>
      <c r="B1926" s="754" t="s">
        <v>344</v>
      </c>
      <c r="C1926" s="829">
        <v>3408933</v>
      </c>
      <c r="D1926" s="758">
        <v>22000049</v>
      </c>
      <c r="E1926" s="758">
        <v>1600</v>
      </c>
      <c r="F1926" s="705"/>
      <c r="G1926" s="598">
        <f>IFERROR(IF(ISERROR(SEARCH("dfgg",$B1925)),IF(H1926="",G1925+ROUNDUP(VLOOKUP(D1926,Feuil2!$B$2:$C$252,2,FALSE)*6,0)/6/24,G1925+ROUNDUP(VLOOKUP(D1926,Feuil2!$B$2:$C$252,2,FALSE)*6,0)/6/24+$I$2),G1925+(11/12/24)),"")</f>
        <v>43724.951388888883</v>
      </c>
      <c r="H1926" s="753"/>
      <c r="I1926" s="524"/>
      <c r="J1926" s="326"/>
      <c r="N1926" s="794" t="s">
        <v>491</v>
      </c>
      <c r="O1926" s="793"/>
      <c r="P1926" s="793"/>
      <c r="Q1926" s="793"/>
      <c r="R1926" s="793"/>
      <c r="S1926" s="793"/>
      <c r="T1926" s="793"/>
      <c r="U1926" s="793"/>
    </row>
    <row r="1927" spans="1:21" s="16" customFormat="1" ht="21.75" customHeight="1" x14ac:dyDescent="0.2">
      <c r="A1927" s="679"/>
      <c r="B1927" s="754" t="s">
        <v>344</v>
      </c>
      <c r="C1927" s="829">
        <v>3408934</v>
      </c>
      <c r="D1927" s="758">
        <v>22000049</v>
      </c>
      <c r="E1927" s="758">
        <v>1600</v>
      </c>
      <c r="F1927" s="705"/>
      <c r="G1927" s="598">
        <f>IFERROR(IF(ISERROR(SEARCH("dfgg",$B1926)),IF(H1927="",G1926+ROUNDUP(VLOOKUP(D1927,Feuil2!$B$2:$C$252,2,FALSE)*6,0)/6/24,G1926+ROUNDUP(VLOOKUP(D1927,Feuil2!$B$2:$C$252,2,FALSE)*6,0)/6/24+$I$2),G1926+(11/12/24)),"")</f>
        <v>43725.069444444438</v>
      </c>
      <c r="H1927" s="753"/>
      <c r="I1927" s="524"/>
      <c r="J1927" s="326"/>
      <c r="N1927" s="794" t="s">
        <v>491</v>
      </c>
      <c r="O1927" s="793"/>
      <c r="P1927" s="793"/>
      <c r="Q1927" s="793"/>
      <c r="R1927" s="793"/>
      <c r="S1927" s="793"/>
      <c r="T1927" s="793"/>
      <c r="U1927" s="793"/>
    </row>
    <row r="1928" spans="1:21" ht="30.75" x14ac:dyDescent="0.2">
      <c r="A1928" s="79"/>
      <c r="B1928" s="570"/>
      <c r="C1928" s="294"/>
      <c r="D1928" s="672" t="s">
        <v>373</v>
      </c>
      <c r="E1928" s="607"/>
      <c r="F1928" s="608"/>
      <c r="G1928" s="609">
        <v>43725.208333333336</v>
      </c>
      <c r="H1928" s="753"/>
      <c r="I1928" s="579"/>
      <c r="N1928" s="815"/>
      <c r="O1928" s="815"/>
      <c r="P1928" s="815"/>
      <c r="Q1928" s="815"/>
      <c r="R1928" s="815"/>
      <c r="S1928" s="815"/>
      <c r="T1928" s="815"/>
      <c r="U1928" s="815"/>
    </row>
    <row r="1929" spans="1:21" s="16" customFormat="1" x14ac:dyDescent="0.2">
      <c r="A1929" s="41"/>
      <c r="B1929" s="734"/>
      <c r="C1929" s="581"/>
      <c r="D1929" s="582" t="s">
        <v>449</v>
      </c>
      <c r="E1929" s="583"/>
      <c r="F1929" s="700"/>
      <c r="G1929" s="598">
        <v>43725.229166666664</v>
      </c>
      <c r="H1929" s="751"/>
      <c r="I1929" s="579"/>
      <c r="J1929" s="326"/>
      <c r="N1929" s="794" t="s">
        <v>491</v>
      </c>
      <c r="O1929" s="793"/>
      <c r="P1929" s="793"/>
      <c r="Q1929" s="793"/>
      <c r="R1929" s="793"/>
      <c r="S1929" s="793"/>
      <c r="T1929" s="793"/>
      <c r="U1929" s="793"/>
    </row>
    <row r="1930" spans="1:21" ht="30" customHeight="1" x14ac:dyDescent="0.2">
      <c r="A1930" s="15"/>
      <c r="B1930" s="735" t="s">
        <v>361</v>
      </c>
      <c r="C1930" s="829">
        <v>3387647</v>
      </c>
      <c r="D1930" s="736">
        <v>22000125</v>
      </c>
      <c r="E1930" s="736">
        <v>1600</v>
      </c>
      <c r="F1930" s="705"/>
      <c r="G1930" s="598">
        <f>IFERROR(IF(ISERROR(SEARCH("dfgg",$B1929)),IF(H1930="",G1929+ROUNDUP(VLOOKUP(D1930,Feuil2!$B$2:$C$252,2,FALSE)*6,0)/6/24,G1929+ROUNDUP(VLOOKUP(D1930,Feuil2!$B$2:$C$252,2,FALSE)*6,0)/6/24+$I$2),G1929+(11/12/24)),"")</f>
        <v>43725.347222222219</v>
      </c>
      <c r="H1930" s="751" t="s">
        <v>452</v>
      </c>
      <c r="I1930" s="752" t="s">
        <v>295</v>
      </c>
      <c r="N1930" s="794" t="s">
        <v>491</v>
      </c>
      <c r="O1930" s="793"/>
      <c r="P1930" s="793"/>
      <c r="Q1930" s="793"/>
      <c r="R1930" s="793"/>
      <c r="S1930" s="793"/>
      <c r="T1930" s="793"/>
      <c r="U1930" s="793"/>
    </row>
    <row r="1931" spans="1:21" ht="30" x14ac:dyDescent="0.2">
      <c r="A1931" s="15"/>
      <c r="B1931" s="735" t="s">
        <v>361</v>
      </c>
      <c r="C1931" s="829">
        <v>3387648</v>
      </c>
      <c r="D1931" s="736">
        <v>22000125</v>
      </c>
      <c r="E1931" s="736">
        <v>1600</v>
      </c>
      <c r="F1931" s="705"/>
      <c r="G1931" s="598">
        <f>IFERROR(IF(ISERROR(SEARCH("dfgg",$B1930)),IF(H1931="",G1930+ROUNDUP(VLOOKUP(D1931,Feuil2!$B$2:$C$252,2,FALSE)*6,0)/6/24,G1930+ROUNDUP(VLOOKUP(D1931,Feuil2!$B$2:$C$252,2,FALSE)*6,0)/6/24+$I$2),G1930+(11/12/24)),"")</f>
        <v>43725.465277777774</v>
      </c>
      <c r="H1931" s="751" t="s">
        <v>454</v>
      </c>
      <c r="I1931" s="752" t="s">
        <v>453</v>
      </c>
      <c r="N1931" s="794" t="s">
        <v>491</v>
      </c>
      <c r="O1931" s="793"/>
      <c r="P1931" s="793"/>
      <c r="Q1931" s="793"/>
      <c r="R1931" s="793"/>
      <c r="S1931" s="793"/>
      <c r="T1931" s="793"/>
      <c r="U1931" s="793"/>
    </row>
    <row r="1932" spans="1:21" x14ac:dyDescent="0.2">
      <c r="A1932" s="15"/>
      <c r="B1932" s="735" t="s">
        <v>361</v>
      </c>
      <c r="C1932" s="829">
        <v>3408955</v>
      </c>
      <c r="D1932" s="736">
        <v>22000125</v>
      </c>
      <c r="E1932" s="736">
        <v>1600</v>
      </c>
      <c r="F1932" s="705"/>
      <c r="G1932" s="598">
        <f>IFERROR(IF(ISERROR(SEARCH("dfgg",$B1931)),IF(H1932="",G1931+ROUNDUP(VLOOKUP(D1932,Feuil2!$B$2:$C$252,2,FALSE)*6,0)/6/24,G1931+ROUNDUP(VLOOKUP(D1932,Feuil2!$B$2:$C$252,2,FALSE)*6,0)/6/24+$I$2),G1931+(11/12/24)),"")</f>
        <v>43725.583333333328</v>
      </c>
      <c r="H1932" s="751" t="s">
        <v>274</v>
      </c>
      <c r="I1932" s="579"/>
      <c r="N1932" s="794" t="s">
        <v>491</v>
      </c>
      <c r="O1932" s="793"/>
      <c r="P1932" s="793"/>
      <c r="Q1932" s="793"/>
      <c r="R1932" s="793"/>
      <c r="S1932" s="793"/>
      <c r="T1932" s="793"/>
      <c r="U1932" s="793"/>
    </row>
    <row r="1933" spans="1:21" s="16" customFormat="1" x14ac:dyDescent="0.2">
      <c r="A1933" s="15"/>
      <c r="B1933" s="737"/>
      <c r="C1933" s="738"/>
      <c r="D1933" s="739" t="s">
        <v>7</v>
      </c>
      <c r="E1933" s="740"/>
      <c r="F1933" s="59"/>
      <c r="G1933" s="598">
        <f>IFERROR(IF(ISERROR(SEARCH("dfgg",$B1932)),IF(H1933="",G1932+ROUNDUP(VLOOKUP(D1933,Feuil2!$B$2:$C$252,2,FALSE)*6,0)/6/24,G1932+ROUNDUP(VLOOKUP(D1933,Feuil2!$B$2:$C$252,2,FALSE)*6,0)/6/24+$I$2),G1932+(11/12/24)),"")</f>
        <v>43725.638888888883</v>
      </c>
      <c r="H1933" s="751"/>
      <c r="I1933" s="579"/>
      <c r="J1933" s="326"/>
      <c r="N1933" s="794" t="s">
        <v>491</v>
      </c>
      <c r="O1933" s="793"/>
      <c r="P1933" s="793"/>
      <c r="Q1933" s="793"/>
      <c r="R1933" s="793"/>
      <c r="S1933" s="793"/>
      <c r="T1933" s="793"/>
      <c r="U1933" s="793"/>
    </row>
    <row r="1934" spans="1:21" x14ac:dyDescent="0.2">
      <c r="A1934" s="15"/>
      <c r="B1934" s="735" t="s">
        <v>103</v>
      </c>
      <c r="C1934" s="829">
        <v>3432434</v>
      </c>
      <c r="D1934" s="736">
        <v>22000044</v>
      </c>
      <c r="E1934" s="736">
        <v>1600</v>
      </c>
      <c r="F1934" s="705"/>
      <c r="G1934" s="598">
        <f>IFERROR(IF(ISERROR(SEARCH("dfgg",$B1933)),IF(H1934="",G1933+ROUNDUP(VLOOKUP(D1934,Feuil2!$B$2:$C$252,2,FALSE)*6,0)/6/24,G1933+ROUNDUP(VLOOKUP(D1934,Feuil2!$B$2:$C$252,2,FALSE)*6,0)/6/24+$I$2),G1933+(11/12/24)),"")</f>
        <v>43725.805555555547</v>
      </c>
      <c r="H1934" s="751"/>
      <c r="I1934" s="579"/>
      <c r="N1934" s="794" t="s">
        <v>491</v>
      </c>
      <c r="O1934" s="793"/>
      <c r="P1934" s="793"/>
      <c r="Q1934" s="793"/>
      <c r="R1934" s="793"/>
      <c r="S1934" s="793"/>
      <c r="T1934" s="793"/>
      <c r="U1934" s="793"/>
    </row>
    <row r="1935" spans="1:21" s="16" customFormat="1" x14ac:dyDescent="0.2">
      <c r="A1935" s="15"/>
      <c r="B1935" s="741"/>
      <c r="C1935" s="742"/>
      <c r="D1935" s="743" t="s">
        <v>141</v>
      </c>
      <c r="E1935" s="743"/>
      <c r="F1935" s="744"/>
      <c r="G1935" s="598">
        <f>IFERROR(IF(ISERROR(SEARCH("dfgg",$B1934)),IF(H1935="",G1934+ROUNDUP(VLOOKUP(D1935,Feuil2!$B$2:$C$252,2,FALSE)*6,0)/6/24,G1934+ROUNDUP(VLOOKUP(D1935,Feuil2!$B$2:$C$252,2,FALSE)*6,0)/6/24+$I$2),G1934+(11/12/24)),"")</f>
        <v>43725.819444444438</v>
      </c>
      <c r="H1935" s="751"/>
      <c r="I1935" s="579"/>
      <c r="J1935" s="326"/>
      <c r="N1935" s="794" t="s">
        <v>491</v>
      </c>
      <c r="O1935" s="793"/>
      <c r="P1935" s="793"/>
      <c r="Q1935" s="793"/>
      <c r="R1935" s="793"/>
      <c r="S1935" s="793"/>
      <c r="T1935" s="793"/>
      <c r="U1935" s="793"/>
    </row>
    <row r="1936" spans="1:21" ht="30.75" x14ac:dyDescent="0.2">
      <c r="A1936" s="79"/>
      <c r="B1936" s="570"/>
      <c r="C1936" s="294"/>
      <c r="D1936" s="672" t="s">
        <v>374</v>
      </c>
      <c r="E1936" s="607"/>
      <c r="F1936" s="608"/>
      <c r="G1936" s="609">
        <v>43726.208333333336</v>
      </c>
      <c r="H1936" s="751"/>
      <c r="I1936" s="579"/>
    </row>
    <row r="1937" spans="1:21" x14ac:dyDescent="0.2">
      <c r="A1937" s="41"/>
      <c r="B1937" s="737"/>
      <c r="C1937" s="738"/>
      <c r="D1937" s="739" t="s">
        <v>449</v>
      </c>
      <c r="E1937" s="740"/>
      <c r="F1937" s="59"/>
      <c r="G1937" s="598">
        <v>43726.229166666664</v>
      </c>
      <c r="H1937" s="751"/>
      <c r="I1937" s="579"/>
      <c r="N1937" s="812"/>
      <c r="O1937" s="812"/>
      <c r="P1937" s="812"/>
      <c r="Q1937" s="812"/>
      <c r="R1937" s="812"/>
      <c r="S1937" s="812"/>
      <c r="T1937" s="812"/>
      <c r="U1937" s="812"/>
    </row>
    <row r="1938" spans="1:21" x14ac:dyDescent="0.2">
      <c r="A1938" s="15"/>
      <c r="B1938" s="735" t="s">
        <v>450</v>
      </c>
      <c r="C1938" s="829">
        <v>3387654</v>
      </c>
      <c r="D1938" s="736">
        <v>22000372</v>
      </c>
      <c r="E1938" s="736">
        <v>1400</v>
      </c>
      <c r="F1938" s="705"/>
      <c r="G1938" s="598">
        <f>IFERROR(IF(ISERROR(SEARCH("dfgg",$B1937)),IF(H1938="",G1937+ROUNDUP(VLOOKUP(D1938,Feuil2!$B$2:$C$252,2,FALSE)*6,0)/6/24,G1937+ROUNDUP(VLOOKUP(D1938,Feuil2!$B$2:$C$252,2,FALSE)*6,0)/6/24+$I$2),G1937+(11/12/24)),"")</f>
        <v>43726.333333333328</v>
      </c>
      <c r="H1938" s="751"/>
      <c r="I1938" s="579"/>
      <c r="N1938" s="816" t="s">
        <v>476</v>
      </c>
      <c r="O1938" s="792" t="s">
        <v>487</v>
      </c>
      <c r="P1938" s="792" t="s">
        <v>488</v>
      </c>
      <c r="Q1938" s="810">
        <v>5</v>
      </c>
      <c r="R1938" s="808">
        <v>3</v>
      </c>
      <c r="S1938" s="808">
        <v>7</v>
      </c>
      <c r="T1938" s="792"/>
      <c r="U1938" s="792"/>
    </row>
    <row r="1939" spans="1:21" x14ac:dyDescent="0.2">
      <c r="A1939" s="15"/>
      <c r="B1939" s="735" t="s">
        <v>450</v>
      </c>
      <c r="C1939" s="829">
        <v>3387655</v>
      </c>
      <c r="D1939" s="736">
        <v>22000372</v>
      </c>
      <c r="E1939" s="736">
        <v>1400</v>
      </c>
      <c r="F1939" s="705"/>
      <c r="G1939" s="598">
        <f>IFERROR(IF(ISERROR(SEARCH("dfgg",$B1938)),IF(H1939="",G1938+ROUNDUP(VLOOKUP(D1939,Feuil2!$B$2:$C$252,2,FALSE)*6,0)/6/24,G1938+ROUNDUP(VLOOKUP(D1939,Feuil2!$B$2:$C$252,2,FALSE)*6,0)/6/24+$I$2),G1938+(11/12/24)),"")</f>
        <v>43726.437499999993</v>
      </c>
      <c r="H1939" s="751"/>
      <c r="I1939" s="579"/>
      <c r="N1939" s="816" t="s">
        <v>476</v>
      </c>
      <c r="O1939" s="792" t="s">
        <v>487</v>
      </c>
      <c r="P1939" s="792" t="s">
        <v>488</v>
      </c>
      <c r="Q1939" s="810">
        <v>5.5</v>
      </c>
      <c r="R1939" s="808">
        <v>3</v>
      </c>
      <c r="S1939" s="808">
        <v>7</v>
      </c>
      <c r="T1939" s="792"/>
      <c r="U1939" s="792"/>
    </row>
    <row r="1940" spans="1:21" x14ac:dyDescent="0.2">
      <c r="A1940" s="15"/>
      <c r="B1940" s="735" t="s">
        <v>450</v>
      </c>
      <c r="C1940" s="829">
        <v>3418722</v>
      </c>
      <c r="D1940" s="736">
        <v>22000372</v>
      </c>
      <c r="E1940" s="736">
        <v>1400</v>
      </c>
      <c r="F1940" s="705"/>
      <c r="G1940" s="598">
        <f>IFERROR(IF(ISERROR(SEARCH("dfgg",$B1939)),IF(H1940="",G1939+ROUNDUP(VLOOKUP(D1940,Feuil2!$B$2:$C$252,2,FALSE)*6,0)/6/24,G1939+ROUNDUP(VLOOKUP(D1940,Feuil2!$B$2:$C$252,2,FALSE)*6,0)/6/24+$I$2),G1939+(11/12/24)),"")</f>
        <v>43726.541666666657</v>
      </c>
      <c r="H1940" s="705"/>
      <c r="I1940" s="579"/>
      <c r="N1940" s="816" t="s">
        <v>476</v>
      </c>
      <c r="O1940" s="792" t="s">
        <v>487</v>
      </c>
      <c r="P1940" s="792" t="s">
        <v>488</v>
      </c>
      <c r="Q1940" s="810">
        <v>4.5</v>
      </c>
      <c r="R1940" s="808">
        <v>3</v>
      </c>
      <c r="S1940" s="808">
        <v>7</v>
      </c>
      <c r="T1940" s="792"/>
      <c r="U1940" s="792"/>
    </row>
    <row r="1941" spans="1:21" x14ac:dyDescent="0.2">
      <c r="A1941" s="15"/>
      <c r="B1941" s="737"/>
      <c r="C1941" s="738"/>
      <c r="D1941" s="739" t="s">
        <v>7</v>
      </c>
      <c r="E1941" s="740"/>
      <c r="F1941" s="59"/>
      <c r="G1941" s="598">
        <f>IFERROR(IF(ISERROR(SEARCH("dfgg",$B1940)),IF(H1941="",G1940+ROUNDUP(VLOOKUP(D1941,Feuil2!$B$2:$C$252,2,FALSE)*6,0)/6/24,G1940+ROUNDUP(VLOOKUP(D1941,Feuil2!$B$2:$C$252,2,FALSE)*6,0)/6/24+$I$2),G1940+(11/12/24)),"")</f>
        <v>43726.597222222212</v>
      </c>
      <c r="H1941" s="71"/>
      <c r="I1941" s="579"/>
      <c r="N1941" s="793"/>
      <c r="O1941" s="793"/>
      <c r="P1941" s="793"/>
      <c r="Q1941" s="793"/>
      <c r="R1941" s="793"/>
      <c r="S1941" s="793"/>
      <c r="T1941" s="793"/>
      <c r="U1941" s="793"/>
    </row>
    <row r="1942" spans="1:21" x14ac:dyDescent="0.2">
      <c r="A1942" s="15"/>
      <c r="B1942" s="735" t="s">
        <v>397</v>
      </c>
      <c r="C1942" s="829">
        <v>3387672</v>
      </c>
      <c r="D1942" s="736">
        <v>22000399</v>
      </c>
      <c r="E1942" s="736">
        <v>1600</v>
      </c>
      <c r="F1942" s="705"/>
      <c r="G1942" s="598">
        <f>IFERROR(IF(ISERROR(SEARCH("dfgg",$B1941)),IF(H1942="",G1941+ROUNDUP(VLOOKUP(D1942,Feuil2!$B$2:$C$252,2,FALSE)*6,0)/6/24,G1941+ROUNDUP(VLOOKUP(D1942,Feuil2!$B$2:$C$252,2,FALSE)*6,0)/6/24+$I$2),G1941+(11/12/24)),"")</f>
        <v>43726.701388888876</v>
      </c>
      <c r="H1942" s="705"/>
      <c r="I1942" s="579"/>
      <c r="N1942" s="816" t="s">
        <v>476</v>
      </c>
      <c r="O1942" s="792" t="s">
        <v>487</v>
      </c>
      <c r="P1942" s="792" t="s">
        <v>488</v>
      </c>
      <c r="Q1942" s="810">
        <v>1</v>
      </c>
      <c r="R1942" s="808">
        <v>1</v>
      </c>
      <c r="S1942" s="808">
        <v>5</v>
      </c>
      <c r="T1942" s="792"/>
      <c r="U1942" s="792"/>
    </row>
    <row r="1943" spans="1:21" x14ac:dyDescent="0.2">
      <c r="A1943" s="15"/>
      <c r="B1943" s="735" t="s">
        <v>397</v>
      </c>
      <c r="C1943" s="829">
        <v>3387673</v>
      </c>
      <c r="D1943" s="736">
        <v>22000399</v>
      </c>
      <c r="E1943" s="736">
        <v>1600</v>
      </c>
      <c r="F1943" s="705"/>
      <c r="G1943" s="598">
        <f>IFERROR(IF(ISERROR(SEARCH("dfgg",$B1942)),IF(H1943="",G1942+ROUNDUP(VLOOKUP(D1943,Feuil2!$B$2:$C$252,2,FALSE)*6,0)/6/24,G1942+ROUNDUP(VLOOKUP(D1943,Feuil2!$B$2:$C$252,2,FALSE)*6,0)/6/24+$I$2),G1942+(11/12/24)),"")</f>
        <v>43726.80555555554</v>
      </c>
      <c r="H1943" s="705"/>
      <c r="I1943" s="579"/>
      <c r="N1943" s="816" t="s">
        <v>476</v>
      </c>
      <c r="O1943" s="792" t="s">
        <v>487</v>
      </c>
      <c r="P1943" s="792" t="s">
        <v>488</v>
      </c>
      <c r="Q1943" s="810">
        <v>1</v>
      </c>
      <c r="R1943" s="808">
        <v>1</v>
      </c>
      <c r="S1943" s="808">
        <v>5</v>
      </c>
      <c r="T1943" s="792"/>
      <c r="U1943" s="792"/>
    </row>
    <row r="1944" spans="1:21" s="16" customFormat="1" x14ac:dyDescent="0.2">
      <c r="A1944" s="79"/>
      <c r="B1944" s="735" t="s">
        <v>397</v>
      </c>
      <c r="C1944" s="829">
        <v>3387674</v>
      </c>
      <c r="D1944" s="736">
        <v>22000399</v>
      </c>
      <c r="E1944" s="736">
        <v>1600</v>
      </c>
      <c r="F1944" s="733"/>
      <c r="G1944" s="598">
        <f>IFERROR(IF(ISERROR(SEARCH("dfgg",$B1943)),IF(H1944="",G1943+ROUNDUP(VLOOKUP(D1944,Feuil2!$B$2:$C$252,2,FALSE)*6,0)/6/24,G1943+ROUNDUP(VLOOKUP(D1944,Feuil2!$B$2:$C$252,2,FALSE)*6,0)/6/24+$I$2),G1943+(11/12/24)),"")</f>
        <v>43726.909722222204</v>
      </c>
      <c r="H1944" s="747"/>
      <c r="I1944" s="579"/>
      <c r="J1944" s="326"/>
      <c r="N1944" s="816" t="s">
        <v>476</v>
      </c>
      <c r="O1944" s="792" t="s">
        <v>487</v>
      </c>
      <c r="P1944" s="792" t="s">
        <v>488</v>
      </c>
      <c r="Q1944" s="810">
        <v>1</v>
      </c>
      <c r="R1944" s="808">
        <v>1</v>
      </c>
      <c r="S1944" s="808">
        <v>5</v>
      </c>
      <c r="T1944" s="792"/>
      <c r="U1944" s="792"/>
    </row>
    <row r="1945" spans="1:21" x14ac:dyDescent="0.2">
      <c r="A1945" s="15"/>
      <c r="B1945" s="759" t="s">
        <v>439</v>
      </c>
      <c r="C1945" s="745">
        <v>3408980</v>
      </c>
      <c r="D1945" s="736">
        <v>22000088</v>
      </c>
      <c r="E1945" s="736">
        <v>1600</v>
      </c>
      <c r="F1945" s="760"/>
      <c r="G1945" s="631">
        <f>IFERROR(IF(ISERROR(SEARCH("dfgg",$B1944)),IF(H1945="",G1944+ROUNDUP(VLOOKUP(D1945,Feuil2!$B$2:$C$252,2,FALSE)*6,0)/6/24,G1944+ROUNDUP(VLOOKUP(D1945,Feuil2!$B$2:$C$252,2,FALSE)*6,0)/6/24+$I$2),G1944+(11/12/24)),"")</f>
        <v>43727.013888888869</v>
      </c>
      <c r="H1945" s="761" t="s">
        <v>455</v>
      </c>
      <c r="I1945" s="579"/>
      <c r="N1945" s="816" t="s">
        <v>476</v>
      </c>
      <c r="O1945" s="792" t="s">
        <v>487</v>
      </c>
      <c r="P1945" s="792" t="s">
        <v>488</v>
      </c>
      <c r="Q1945" s="810">
        <v>1.5</v>
      </c>
      <c r="R1945" s="808">
        <v>1</v>
      </c>
      <c r="S1945" s="808">
        <v>5</v>
      </c>
      <c r="T1945" s="792"/>
      <c r="U1945" s="792"/>
    </row>
    <row r="1946" spans="1:21" x14ac:dyDescent="0.2">
      <c r="A1946" s="15"/>
      <c r="B1946" s="737"/>
      <c r="C1946" s="738"/>
      <c r="D1946" s="739" t="s">
        <v>449</v>
      </c>
      <c r="E1946" s="740"/>
      <c r="F1946" s="59"/>
      <c r="G1946" s="598">
        <v>43720.229166666664</v>
      </c>
      <c r="H1946" s="71"/>
      <c r="I1946" s="579"/>
      <c r="N1946" s="793"/>
      <c r="O1946" s="793"/>
      <c r="P1946" s="793"/>
      <c r="Q1946" s="793"/>
      <c r="R1946" s="793"/>
      <c r="S1946" s="793"/>
      <c r="T1946" s="793"/>
      <c r="U1946" s="793"/>
    </row>
    <row r="1947" spans="1:21" x14ac:dyDescent="0.2">
      <c r="A1947" s="15"/>
      <c r="B1947" s="748" t="s">
        <v>362</v>
      </c>
      <c r="C1947" s="829">
        <v>3270798</v>
      </c>
      <c r="D1947" s="748" t="s">
        <v>451</v>
      </c>
      <c r="E1947" s="736">
        <v>1350</v>
      </c>
      <c r="F1947" s="705"/>
      <c r="G1947" s="598">
        <v>43727.333333333336</v>
      </c>
      <c r="H1947" s="705" t="s">
        <v>295</v>
      </c>
      <c r="I1947" s="579"/>
      <c r="N1947" s="816" t="s">
        <v>476</v>
      </c>
      <c r="O1947" s="792" t="s">
        <v>487</v>
      </c>
      <c r="P1947" s="792" t="s">
        <v>488</v>
      </c>
      <c r="Q1947" s="810">
        <v>5.5</v>
      </c>
      <c r="R1947" s="808">
        <v>3</v>
      </c>
      <c r="S1947" s="808">
        <v>7</v>
      </c>
      <c r="T1947" s="792"/>
      <c r="U1947" s="792"/>
    </row>
    <row r="1948" spans="1:21" s="16" customFormat="1" x14ac:dyDescent="0.2">
      <c r="A1948" s="15"/>
      <c r="B1948" s="741"/>
      <c r="C1948" s="742"/>
      <c r="D1948" s="743" t="s">
        <v>141</v>
      </c>
      <c r="E1948" s="743"/>
      <c r="F1948" s="744"/>
      <c r="G1948" s="598">
        <f>IFERROR(IF(ISERROR(SEARCH("dfgg",$B1947)),IF(H1948="",G1947+ROUNDUP(VLOOKUP(D1948,Feuil2!$B$2:$C$252,2,FALSE)*6,0)/6/24,G1947+ROUNDUP(VLOOKUP(D1948,Feuil2!$B$2:$C$252,2,FALSE)*6,0)/6/24+$I$2),G1947+(11/12/24)),"")</f>
        <v>43727.347222222226</v>
      </c>
      <c r="H1948" s="705"/>
      <c r="I1948" s="579"/>
      <c r="J1948" s="326"/>
      <c r="N1948" s="793"/>
      <c r="O1948" s="793"/>
      <c r="P1948" s="793"/>
      <c r="Q1948" s="793"/>
      <c r="R1948" s="793"/>
      <c r="S1948" s="793"/>
      <c r="T1948" s="793"/>
      <c r="U1948" s="793"/>
    </row>
    <row r="1949" spans="1:21" x14ac:dyDescent="0.2">
      <c r="A1949" s="15"/>
      <c r="B1949" s="748" t="s">
        <v>170</v>
      </c>
      <c r="C1949" s="829">
        <v>3454761</v>
      </c>
      <c r="D1949" s="736">
        <v>22000472</v>
      </c>
      <c r="E1949" s="736">
        <v>1500</v>
      </c>
      <c r="F1949" s="705"/>
      <c r="G1949" s="598">
        <f>IFERROR(IF(ISERROR(SEARCH("dfgg",$B1948)),IF(H1949="",G1948+ROUNDUP(VLOOKUP(D1949,Feuil2!$B$2:$C$252,2,FALSE)*6,0)/6/24,G1948+ROUNDUP(VLOOKUP(D1949,Feuil2!$B$2:$C$252,2,FALSE)*6,0)/6/24+$I$2),G1948+(11/12/24)),"")</f>
        <v>43727.513888888891</v>
      </c>
      <c r="H1949" s="749" t="s">
        <v>274</v>
      </c>
      <c r="I1949" s="579"/>
      <c r="N1949" s="816" t="s">
        <v>476</v>
      </c>
      <c r="O1949" s="792" t="s">
        <v>487</v>
      </c>
      <c r="P1949" s="792" t="s">
        <v>488</v>
      </c>
      <c r="Q1949" s="810">
        <v>9</v>
      </c>
      <c r="R1949" s="808">
        <v>8</v>
      </c>
      <c r="S1949" s="808">
        <v>12</v>
      </c>
      <c r="T1949" s="792"/>
      <c r="U1949" s="792"/>
    </row>
    <row r="1950" spans="1:21" s="16" customFormat="1" x14ac:dyDescent="0.2">
      <c r="A1950" s="15"/>
      <c r="B1950" s="737"/>
      <c r="C1950" s="738"/>
      <c r="D1950" s="739" t="s">
        <v>7</v>
      </c>
      <c r="E1950" s="740"/>
      <c r="F1950" s="59"/>
      <c r="G1950" s="598">
        <f>IFERROR(IF(ISERROR(SEARCH("dfgg",$B1949)),IF(H1950="",G1949+ROUNDUP(VLOOKUP(D1950,Feuil2!$B$2:$C$252,2,FALSE)*6,0)/6/24,G1949+ROUNDUP(VLOOKUP(D1950,Feuil2!$B$2:$C$252,2,FALSE)*6,0)/6/24+$I$2),G1949+(11/12/24)),"")</f>
        <v>43727.569444444445</v>
      </c>
      <c r="H1950" s="71"/>
      <c r="I1950" s="579"/>
      <c r="J1950" s="326"/>
      <c r="N1950" s="793"/>
      <c r="O1950" s="793"/>
      <c r="P1950" s="793"/>
      <c r="Q1950" s="793"/>
      <c r="R1950" s="793"/>
      <c r="S1950" s="793"/>
      <c r="T1950" s="793"/>
      <c r="U1950" s="793"/>
    </row>
    <row r="1951" spans="1:21" x14ac:dyDescent="0.2">
      <c r="A1951" s="15"/>
      <c r="B1951" s="748" t="s">
        <v>87</v>
      </c>
      <c r="C1951" s="829">
        <v>3244594</v>
      </c>
      <c r="D1951" s="736">
        <v>22000262</v>
      </c>
      <c r="E1951" s="736">
        <v>1600</v>
      </c>
      <c r="F1951" s="705"/>
      <c r="G1951" s="598">
        <f>IFERROR(IF(ISERROR(SEARCH("dfgg",$B1950)),IF(H1951="",G1950+ROUNDUP(VLOOKUP(D1951,Feuil2!$B$2:$C$252,2,FALSE)*6,0)/6/24,G1950+ROUNDUP(VLOOKUP(D1951,Feuil2!$B$2:$C$252,2,FALSE)*6,0)/6/24+$I$2),G1950+(11/12/24)),"")</f>
        <v>43727.673611111109</v>
      </c>
      <c r="H1951" s="705" t="s">
        <v>274</v>
      </c>
      <c r="I1951" s="579"/>
      <c r="N1951" s="816" t="s">
        <v>476</v>
      </c>
      <c r="O1951" s="792" t="s">
        <v>487</v>
      </c>
      <c r="P1951" s="792" t="s">
        <v>488</v>
      </c>
      <c r="Q1951" s="810">
        <v>7.5</v>
      </c>
      <c r="R1951" s="808">
        <v>7</v>
      </c>
      <c r="S1951" s="808">
        <v>11</v>
      </c>
      <c r="T1951" s="792"/>
      <c r="U1951" s="792"/>
    </row>
    <row r="1952" spans="1:21" s="16" customFormat="1" x14ac:dyDescent="0.2">
      <c r="A1952" s="15"/>
      <c r="B1952" s="748" t="s">
        <v>87</v>
      </c>
      <c r="C1952" s="829">
        <v>3458156</v>
      </c>
      <c r="D1952" s="736">
        <v>22000262</v>
      </c>
      <c r="E1952" s="736">
        <v>1600</v>
      </c>
      <c r="F1952" s="705"/>
      <c r="G1952" s="598">
        <f>IFERROR(IF(ISERROR(SEARCH("dfgg",$B1951)),IF(H1952="",G1951+ROUNDUP(VLOOKUP(D1952,Feuil2!$B$2:$C$252,2,FALSE)*6,0)/6/24,G1951+ROUNDUP(VLOOKUP(D1952,Feuil2!$B$2:$C$252,2,FALSE)*6,0)/6/24+$I$2),G1951+(11/12/24)),"")</f>
        <v>43727.777777777774</v>
      </c>
      <c r="H1952" s="705" t="s">
        <v>274</v>
      </c>
      <c r="I1952" s="579"/>
      <c r="J1952" s="326"/>
      <c r="N1952" s="816" t="s">
        <v>476</v>
      </c>
      <c r="O1952" s="792" t="s">
        <v>487</v>
      </c>
      <c r="P1952" s="792" t="s">
        <v>488</v>
      </c>
      <c r="Q1952" s="810">
        <v>8.5</v>
      </c>
      <c r="R1952" s="808">
        <v>7</v>
      </c>
      <c r="S1952" s="808">
        <v>11</v>
      </c>
      <c r="T1952" s="792"/>
      <c r="U1952" s="792"/>
    </row>
    <row r="1954" spans="1:22" ht="23.25" x14ac:dyDescent="0.2">
      <c r="A1954" s="762"/>
      <c r="B1954" s="345" t="s">
        <v>251</v>
      </c>
      <c r="C1954" s="828">
        <v>39</v>
      </c>
      <c r="D1954" s="555"/>
      <c r="E1954" s="371"/>
      <c r="F1954" s="763"/>
      <c r="G1954" s="764"/>
      <c r="H1954" s="764"/>
      <c r="I1954" s="434"/>
    </row>
    <row r="1955" spans="1:22" ht="15.75" customHeight="1" x14ac:dyDescent="0.2">
      <c r="A1955" s="79"/>
      <c r="B1955" s="570"/>
      <c r="C1955" s="294"/>
      <c r="D1955" s="765" t="s">
        <v>25</v>
      </c>
      <c r="E1955" s="607"/>
      <c r="F1955" s="608"/>
      <c r="G1955" s="609">
        <v>43731.416666666664</v>
      </c>
      <c r="H1955" s="81"/>
      <c r="I1955" s="584"/>
    </row>
    <row r="1956" spans="1:22" x14ac:dyDescent="0.2">
      <c r="A1956" s="15"/>
      <c r="B1956" s="737"/>
      <c r="C1956" s="738"/>
      <c r="D1956" s="766" t="s">
        <v>449</v>
      </c>
      <c r="E1956" s="740"/>
      <c r="F1956" s="767"/>
      <c r="G1956" s="598">
        <f>IFERROR(IF(ISERROR(SEARCH("dfgg",$B1955)),IF(H1956="",G1955+ROUNDUP(VLOOKUP(D1956,Feuil2!$B$2:$C$252,2,FALSE)*6,0)/6/24,G1955+ROUNDUP(VLOOKUP(D1956,Feuil2!$B$2:$C$252,2,FALSE)*6,0)/6/24+$I$2),G1955+(11/12/24)),"")</f>
        <v>43731.4375</v>
      </c>
      <c r="H1956" s="19"/>
      <c r="I1956" s="584"/>
      <c r="N1956" s="793"/>
      <c r="O1956" s="793"/>
      <c r="P1956" s="793"/>
      <c r="Q1956" s="793"/>
      <c r="R1956" s="793"/>
      <c r="S1956" s="793"/>
      <c r="T1956" s="793"/>
      <c r="U1956" s="793"/>
    </row>
    <row r="1957" spans="1:22" s="27" customFormat="1" ht="16.5" customHeight="1" x14ac:dyDescent="0.2">
      <c r="A1957" s="779"/>
      <c r="B1957" s="781" t="s">
        <v>284</v>
      </c>
      <c r="C1957" s="829">
        <v>3432486</v>
      </c>
      <c r="D1957" s="736">
        <v>22000406</v>
      </c>
      <c r="E1957" s="758">
        <v>1600</v>
      </c>
      <c r="F1957" s="769"/>
      <c r="G1957" s="598">
        <f>IFERROR(IF(ISERROR(SEARCH("dfgg",$B1956)),IF(H1957="",G1956+ROUNDUP(VLOOKUP(D1957,Feuil2!$B$2:$C$252,2,FALSE)*6,0)/6/24,G1956+ROUNDUP(VLOOKUP(D1957,Feuil2!$B$2:$C$252,2,FALSE)*6,0)/6/24+$I$2),G1956+(11/12/24)),"")</f>
        <v>43731.541666666664</v>
      </c>
      <c r="H1957" s="769" t="s">
        <v>469</v>
      </c>
      <c r="I1957" s="780"/>
      <c r="J1957" s="404"/>
      <c r="N1957" s="846" t="s">
        <v>489</v>
      </c>
      <c r="O1957" s="848" t="s">
        <v>499</v>
      </c>
      <c r="P1957" s="830"/>
      <c r="Q1957" s="850">
        <v>2</v>
      </c>
      <c r="R1957" s="851">
        <v>2</v>
      </c>
      <c r="S1957" s="851">
        <v>6</v>
      </c>
      <c r="T1957" s="852" t="s">
        <v>488</v>
      </c>
      <c r="U1957" s="852" t="s">
        <v>488</v>
      </c>
      <c r="V1957" s="832" t="s">
        <v>497</v>
      </c>
    </row>
    <row r="1958" spans="1:22" s="16" customFormat="1" ht="20.25" x14ac:dyDescent="0.2">
      <c r="A1958" s="15"/>
      <c r="B1958" s="737"/>
      <c r="C1958" s="738"/>
      <c r="D1958" s="739" t="s">
        <v>7</v>
      </c>
      <c r="E1958" s="740"/>
      <c r="F1958" s="767"/>
      <c r="G1958" s="598">
        <f>IFERROR(IF(ISERROR(SEARCH("dfgg",$B1957)),IF(H1958="",G1957+ROUNDUP(VLOOKUP(D1958,Feuil2!$B$2:$C$252,2,FALSE)*6,0)/6/24,G1957+ROUNDUP(VLOOKUP(D1958,Feuil2!$B$2:$C$252,2,FALSE)*6,0)/6/24+$I$2),G1957+(11/12/24)),"")</f>
        <v>43731.597222222219</v>
      </c>
      <c r="H1958" s="71"/>
      <c r="I1958" s="579"/>
      <c r="J1958" s="326"/>
      <c r="N1958" s="847"/>
      <c r="O1958" s="847"/>
      <c r="P1958" s="831"/>
      <c r="Q1958" s="847"/>
      <c r="R1958" s="847"/>
      <c r="S1958" s="847"/>
      <c r="T1958" s="847"/>
      <c r="U1958" s="847"/>
    </row>
    <row r="1959" spans="1:22" s="27" customFormat="1" ht="20.25" x14ac:dyDescent="0.2">
      <c r="A1959" s="779"/>
      <c r="B1959" s="768" t="s">
        <v>78</v>
      </c>
      <c r="C1959" s="829">
        <v>3420215</v>
      </c>
      <c r="D1959" s="736">
        <v>22000492</v>
      </c>
      <c r="E1959" s="758">
        <v>1350</v>
      </c>
      <c r="F1959" s="769"/>
      <c r="G1959" s="598">
        <f>IFERROR(IF(ISERROR(SEARCH("dfgg",$B1958)),IF(H1959="",G1958+ROUNDUP(VLOOKUP(D1959,Feuil2!$B$2:$C$252,2,FALSE)*6,0)/6/24,G1958+ROUNDUP(VLOOKUP(D1959,Feuil2!$B$2:$C$252,2,FALSE)*6,0)/6/24+$I$2),G1958+(11/12/24)),"")</f>
        <v>43731.715277777774</v>
      </c>
      <c r="H1959" s="769" t="s">
        <v>457</v>
      </c>
      <c r="I1959" s="780"/>
      <c r="J1959" s="404"/>
      <c r="N1959" s="848" t="s">
        <v>491</v>
      </c>
      <c r="O1959" s="847" t="s">
        <v>487</v>
      </c>
      <c r="P1959" s="831"/>
      <c r="Q1959" s="853">
        <v>4</v>
      </c>
      <c r="R1959" s="847">
        <v>1</v>
      </c>
      <c r="S1959" s="847">
        <v>5</v>
      </c>
      <c r="T1959" s="853" t="s">
        <v>488</v>
      </c>
      <c r="U1959" s="853" t="s">
        <v>488</v>
      </c>
    </row>
    <row r="1960" spans="1:22" ht="20.25" x14ac:dyDescent="0.2">
      <c r="A1960" s="15"/>
      <c r="B1960" s="768" t="s">
        <v>78</v>
      </c>
      <c r="C1960" s="829">
        <v>3420216</v>
      </c>
      <c r="D1960" s="736">
        <v>22000492</v>
      </c>
      <c r="E1960" s="758">
        <v>1400</v>
      </c>
      <c r="F1960" s="769"/>
      <c r="G1960" s="598">
        <f>IFERROR(IF(ISERROR(SEARCH("dfgg",$B1959)),IF(H1960="",G1959+ROUNDUP(VLOOKUP(D1960,Feuil2!$B$2:$C$252,2,FALSE)*6,0)/6/24,G1959+ROUNDUP(VLOOKUP(D1960,Feuil2!$B$2:$C$252,2,FALSE)*6,0)/6/24+$I$2),G1959+(11/12/24)),"")</f>
        <v>43731.833333333328</v>
      </c>
      <c r="H1960" s="770" t="s">
        <v>458</v>
      </c>
      <c r="I1960" s="584"/>
      <c r="N1960" s="848" t="s">
        <v>491</v>
      </c>
      <c r="O1960" s="847" t="s">
        <v>487</v>
      </c>
      <c r="P1960" s="831"/>
      <c r="Q1960" s="853">
        <v>3.5</v>
      </c>
      <c r="R1960" s="847">
        <v>1</v>
      </c>
      <c r="S1960" s="847">
        <v>5</v>
      </c>
      <c r="T1960" s="853" t="s">
        <v>488</v>
      </c>
      <c r="U1960" s="853" t="s">
        <v>488</v>
      </c>
    </row>
    <row r="1961" spans="1:22" ht="20.25" x14ac:dyDescent="0.2">
      <c r="A1961" s="15"/>
      <c r="B1961" s="768" t="s">
        <v>171</v>
      </c>
      <c r="C1961" s="829">
        <v>3420813</v>
      </c>
      <c r="D1961" s="736">
        <v>22000477</v>
      </c>
      <c r="E1961" s="758">
        <v>1600</v>
      </c>
      <c r="F1961" s="769"/>
      <c r="G1961" s="598">
        <f>IFERROR(IF(ISERROR(SEARCH("dfgg",$B1960)),IF(H1961="",G1960+ROUNDUP(VLOOKUP(D1961,Feuil2!$B$2:$C$252,2,FALSE)*6,0)/6/24,G1960+ROUNDUP(VLOOKUP(D1961,Feuil2!$B$2:$C$252,2,FALSE)*6,0)/6/24+$I$2),G1960+(11/12/24)),"")</f>
        <v>43731.951388888883</v>
      </c>
      <c r="H1961" s="771" t="s">
        <v>459</v>
      </c>
      <c r="I1961" s="584"/>
      <c r="N1961" s="848" t="s">
        <v>491</v>
      </c>
      <c r="O1961" s="847" t="s">
        <v>487</v>
      </c>
      <c r="P1961" s="831"/>
      <c r="Q1961" s="853">
        <v>4</v>
      </c>
      <c r="R1961" s="847">
        <v>1</v>
      </c>
      <c r="S1961" s="847">
        <v>5</v>
      </c>
      <c r="T1961" s="853" t="s">
        <v>488</v>
      </c>
      <c r="U1961" s="853" t="s">
        <v>488</v>
      </c>
      <c r="V1961" s="833" t="s">
        <v>498</v>
      </c>
    </row>
    <row r="1962" spans="1:22" ht="20.25" x14ac:dyDescent="0.2">
      <c r="A1962" s="15"/>
      <c r="B1962" s="768" t="s">
        <v>171</v>
      </c>
      <c r="C1962" s="829">
        <v>3420814</v>
      </c>
      <c r="D1962" s="736">
        <v>22000477</v>
      </c>
      <c r="E1962" s="758">
        <v>1600</v>
      </c>
      <c r="F1962" s="769"/>
      <c r="G1962" s="598">
        <f>IFERROR(IF(ISERROR(SEARCH("dfgg",$B1961)),IF(H1962="",G1961+ROUNDUP(VLOOKUP(D1962,Feuil2!$B$2:$C$252,2,FALSE)*6,0)/6/24,G1961+ROUNDUP(VLOOKUP(D1962,Feuil2!$B$2:$C$252,2,FALSE)*6,0)/6/24+$I$2),G1961+(11/12/24)),"")</f>
        <v>43732.069444444438</v>
      </c>
      <c r="H1962" s="769" t="s">
        <v>460</v>
      </c>
      <c r="I1962" s="584"/>
      <c r="N1962" s="848" t="s">
        <v>491</v>
      </c>
      <c r="O1962" s="847" t="s">
        <v>487</v>
      </c>
      <c r="P1962" s="831"/>
      <c r="Q1962" s="853">
        <v>3</v>
      </c>
      <c r="R1962" s="847">
        <v>1</v>
      </c>
      <c r="S1962" s="847">
        <v>5</v>
      </c>
      <c r="T1962" s="853" t="s">
        <v>488</v>
      </c>
      <c r="U1962" s="853" t="s">
        <v>488</v>
      </c>
      <c r="V1962" s="833" t="s">
        <v>498</v>
      </c>
    </row>
    <row r="1963" spans="1:22" s="16" customFormat="1" ht="30.75" x14ac:dyDescent="0.2">
      <c r="A1963" s="79"/>
      <c r="B1963" s="775"/>
      <c r="C1963" s="776"/>
      <c r="D1963" s="777" t="s">
        <v>26</v>
      </c>
      <c r="E1963" s="687"/>
      <c r="F1963" s="462"/>
      <c r="G1963" s="598">
        <f>IFERROR(IF(ISERROR(SEARCH("dfgg",$B1962)),IF(H1963="",G1962+ROUNDUP(VLOOKUP(D1963,Feuil2!$B$2:$C$252,2,FALSE)*6,0)/6/24,G1962+ROUNDUP(VLOOKUP(D1963,Feuil2!$B$2:$C$252,2,FALSE)*6,0)/6/24+$I$2),G1962+(11/12/24)),"")</f>
        <v>43732.069444444438</v>
      </c>
      <c r="H1963" s="778"/>
      <c r="I1963" s="584"/>
      <c r="J1963" s="326"/>
      <c r="O1963" s="849"/>
    </row>
    <row r="1964" spans="1:22" s="16" customFormat="1" ht="15.75" customHeight="1" x14ac:dyDescent="0.2">
      <c r="A1964" s="15"/>
      <c r="B1964" s="774"/>
      <c r="C1964" s="738"/>
      <c r="D1964" s="739" t="s">
        <v>7</v>
      </c>
      <c r="E1964" s="738"/>
      <c r="F1964" s="767"/>
      <c r="G1964" s="598">
        <f>IFERROR(IF(ISERROR(SEARCH("dfgg",$B1962)),IF(H1964="",G1962+ROUNDUP(VLOOKUP(D1964,Feuil2!$B$2:$C$252,2,FALSE)*6,0)/6/24,G1962+ROUNDUP(VLOOKUP(D1964,Feuil2!$B$2:$C$252,2,FALSE)*6,0)/6/24+$I$2),G1962+(11/12/24)),"")</f>
        <v>43732.124999999993</v>
      </c>
      <c r="H1964" s="71"/>
      <c r="I1964" s="584"/>
      <c r="J1964" s="326"/>
      <c r="N1964" s="847"/>
      <c r="O1964" s="847"/>
      <c r="P1964" s="847"/>
      <c r="Q1964" s="847"/>
      <c r="R1964" s="847"/>
      <c r="S1964" s="847"/>
      <c r="T1964" s="847"/>
      <c r="U1964" s="847"/>
    </row>
    <row r="1965" spans="1:22" ht="15.75" customHeight="1" x14ac:dyDescent="0.2">
      <c r="A1965" s="15"/>
      <c r="B1965" s="768" t="s">
        <v>100</v>
      </c>
      <c r="C1965" s="829">
        <v>3471562</v>
      </c>
      <c r="D1965" s="736">
        <v>22000155</v>
      </c>
      <c r="E1965" s="758">
        <v>1000</v>
      </c>
      <c r="F1965" s="799" t="s">
        <v>478</v>
      </c>
      <c r="G1965" s="598">
        <f>IFERROR(IF(ISERROR(SEARCH("dfgg",$B1964)),IF(H1965="",G1964+ROUNDUP(VLOOKUP(D1965,Feuil2!$B$2:$C$252,2,FALSE)*6,0)/6/24,G1964+ROUNDUP(VLOOKUP(D1965,Feuil2!$B$2:$C$252,2,FALSE)*6,0)/6/24+$I$2),G1964+(11/12/24)),"")</f>
        <v>43732.243055555547</v>
      </c>
      <c r="H1965" s="770" t="s">
        <v>455</v>
      </c>
      <c r="I1965" s="584"/>
      <c r="N1965" s="855" t="s">
        <v>494</v>
      </c>
      <c r="O1965" s="848" t="s">
        <v>487</v>
      </c>
      <c r="P1965" s="848"/>
      <c r="Q1965" s="853">
        <v>14</v>
      </c>
      <c r="R1965" s="851">
        <v>10</v>
      </c>
      <c r="S1965" s="851">
        <v>14</v>
      </c>
      <c r="T1965" s="853" t="s">
        <v>488</v>
      </c>
      <c r="U1965" s="853" t="s">
        <v>488</v>
      </c>
    </row>
    <row r="1966" spans="1:22" ht="15.75" customHeight="1" x14ac:dyDescent="0.2">
      <c r="A1966" s="15"/>
      <c r="B1966" s="768" t="s">
        <v>100</v>
      </c>
      <c r="C1966" s="829">
        <v>3397061</v>
      </c>
      <c r="D1966" s="736">
        <v>22000155</v>
      </c>
      <c r="E1966" s="758">
        <v>1000</v>
      </c>
      <c r="F1966" s="799" t="s">
        <v>478</v>
      </c>
      <c r="G1966" s="598">
        <f>IFERROR(IF(ISERROR(SEARCH("dfgg",$B1965)),IF(H1966="",G1965+ROUNDUP(VLOOKUP(D1966,Feuil2!$B$2:$C$252,2,FALSE)*6,0)/6/24,G1965+ROUNDUP(VLOOKUP(D1966,Feuil2!$B$2:$C$252,2,FALSE)*6,0)/6/24+$I$2),G1965+(11/12/24)),"")</f>
        <v>43732.361111111102</v>
      </c>
      <c r="H1966" s="770" t="s">
        <v>455</v>
      </c>
      <c r="I1966" s="584"/>
      <c r="N1966" s="855" t="s">
        <v>494</v>
      </c>
      <c r="O1966" s="848" t="s">
        <v>487</v>
      </c>
      <c r="P1966" s="848"/>
      <c r="Q1966" s="853">
        <v>12</v>
      </c>
      <c r="R1966" s="851">
        <v>10</v>
      </c>
      <c r="S1966" s="851">
        <v>14</v>
      </c>
      <c r="T1966" s="853" t="s">
        <v>488</v>
      </c>
      <c r="U1966" s="853" t="s">
        <v>488</v>
      </c>
    </row>
    <row r="1967" spans="1:22" ht="15.75" customHeight="1" x14ac:dyDescent="0.2">
      <c r="A1967" s="15"/>
      <c r="B1967" s="774"/>
      <c r="C1967" s="738"/>
      <c r="D1967" s="739" t="s">
        <v>7</v>
      </c>
      <c r="E1967" s="738"/>
      <c r="F1967" s="767"/>
      <c r="G1967" s="598">
        <f>IFERROR(IF(ISERROR(SEARCH("dfgg",$B1966)),IF(H1967="",G1966+ROUNDUP(VLOOKUP(D1967,Feuil2!$B$2:$C$252,2,FALSE)*6,0)/6/24,G1966+ROUNDUP(VLOOKUP(D1967,Feuil2!$B$2:$C$252,2,FALSE)*6,0)/6/24+$I$2),G1966+(11/12/24)),"")</f>
        <v>43732.416666666657</v>
      </c>
      <c r="H1967" s="71"/>
      <c r="I1967" s="584"/>
      <c r="N1967" s="847"/>
      <c r="O1967" s="847"/>
      <c r="P1967" s="847"/>
      <c r="Q1967" s="847"/>
      <c r="R1967" s="847"/>
      <c r="S1967" s="847"/>
      <c r="T1967" s="847"/>
      <c r="U1967" s="847"/>
    </row>
    <row r="1968" spans="1:22" ht="15.75" customHeight="1" x14ac:dyDescent="0.2">
      <c r="A1968" s="15"/>
      <c r="B1968" s="835" t="s">
        <v>456</v>
      </c>
      <c r="C1968" s="829">
        <v>3387639</v>
      </c>
      <c r="D1968" s="736">
        <v>22000082</v>
      </c>
      <c r="E1968" s="758">
        <v>1100</v>
      </c>
      <c r="F1968" s="799" t="s">
        <v>478</v>
      </c>
      <c r="G1968" s="598">
        <f>IFERROR(IF(ISERROR(SEARCH("dfgg",$B1967)),IF(H1968="",G1967+ROUNDUP(VLOOKUP(D1968,Feuil2!$B$2:$C$252,2,FALSE)*6,0)/6/24,G1967+ROUNDUP(VLOOKUP(D1968,Feuil2!$B$2:$C$252,2,FALSE)*6,0)/6/24+$I$2),G1967+(11/12/24)),"")</f>
        <v>43732.541666666657</v>
      </c>
      <c r="H1968" s="783" t="s">
        <v>470</v>
      </c>
      <c r="I1968" s="584"/>
      <c r="N1968" s="855" t="s">
        <v>494</v>
      </c>
      <c r="O1968" s="848"/>
      <c r="P1968" s="848"/>
      <c r="Q1968" s="848"/>
      <c r="R1968" s="848"/>
      <c r="S1968" s="848"/>
      <c r="T1968" s="848"/>
      <c r="U1968" s="848"/>
      <c r="V1968" s="569" t="s">
        <v>500</v>
      </c>
    </row>
    <row r="1969" spans="1:22" ht="15.75" customHeight="1" x14ac:dyDescent="0.2">
      <c r="A1969" s="15"/>
      <c r="B1969" s="835" t="s">
        <v>456</v>
      </c>
      <c r="C1969" s="829">
        <v>3387640</v>
      </c>
      <c r="D1969" s="736">
        <v>22000082</v>
      </c>
      <c r="E1969" s="758">
        <v>1100</v>
      </c>
      <c r="F1969" s="799" t="s">
        <v>478</v>
      </c>
      <c r="G1969" s="823">
        <f>IFERROR(IF(ISERROR(SEARCH("dfgg",$B1968)),IF(H1969="",G1968+ROUNDUP(VLOOKUP(D1969,Feuil2!$B$2:$C$252,2,FALSE)*6,0)/6/24,G1968+ROUNDUP(VLOOKUP(D1969,Feuil2!$B$2:$C$252,2,FALSE)*6,0)/6/24+$I$2),G1968+(11/12/24)),"")</f>
        <v>43732.666666666657</v>
      </c>
      <c r="H1969" s="783" t="s">
        <v>470</v>
      </c>
      <c r="I1969" s="825"/>
      <c r="N1969" s="855" t="s">
        <v>494</v>
      </c>
      <c r="O1969" s="848"/>
      <c r="P1969" s="848"/>
      <c r="Q1969" s="848"/>
      <c r="R1969" s="848"/>
      <c r="S1969" s="848"/>
      <c r="T1969" s="848"/>
      <c r="U1969" s="848"/>
      <c r="V1969" s="569" t="s">
        <v>500</v>
      </c>
    </row>
    <row r="1970" spans="1:22" s="16" customFormat="1" ht="15.75" customHeight="1" x14ac:dyDescent="0.2">
      <c r="A1970" s="15"/>
      <c r="B1970" s="773"/>
      <c r="C1970" s="738"/>
      <c r="D1970" s="739" t="s">
        <v>7</v>
      </c>
      <c r="E1970" s="738" t="s">
        <v>496</v>
      </c>
      <c r="F1970" s="767"/>
      <c r="G1970" s="598">
        <f>IFERROR(IF(ISERROR(SEARCH("dfgg",$B1969)),IF(H1970="",G1969+ROUNDUP(VLOOKUP(D1970,Feuil2!$B$2:$C$252,2,FALSE)*6,0)/6/24,G1969+ROUNDUP(VLOOKUP(D1970,Feuil2!$B$2:$C$252,2,FALSE)*6,0)/6/24+$I$2),G1969+(11/12/24)),"")</f>
        <v>43732.722222222212</v>
      </c>
      <c r="H1970" s="826"/>
      <c r="I1970" s="579"/>
      <c r="J1970" s="326"/>
      <c r="N1970" s="847"/>
      <c r="O1970" s="847"/>
      <c r="P1970" s="847"/>
      <c r="Q1970" s="847"/>
      <c r="R1970" s="847"/>
      <c r="S1970" s="847"/>
      <c r="T1970" s="847"/>
      <c r="U1970" s="847"/>
    </row>
    <row r="1971" spans="1:22" s="16" customFormat="1" ht="15.75" customHeight="1" x14ac:dyDescent="0.2">
      <c r="A1971" s="15"/>
      <c r="B1971" s="821" t="s">
        <v>101</v>
      </c>
      <c r="C1971" s="817">
        <v>3432476</v>
      </c>
      <c r="D1971" s="818">
        <v>22000266</v>
      </c>
      <c r="E1971" s="819">
        <v>800</v>
      </c>
      <c r="F1971" s="820" t="s">
        <v>478</v>
      </c>
      <c r="G1971" s="823">
        <f>IFERROR(IF(ISERROR(SEARCH("dfgg",$B1970)),IF(H1971="",G1970+ROUNDUP(VLOOKUP(D1971,Feuil2!$B$2:$C$252,2,FALSE)*6,0)/6/24,G1970+ROUNDUP(VLOOKUP(D1971,Feuil2!$B$2:$C$252,2,FALSE)*6,0)/6/24+$I$2),G1970+(11/12/24)),"")</f>
        <v>43732.840277777766</v>
      </c>
      <c r="H1971" s="822" t="s">
        <v>31</v>
      </c>
      <c r="I1971" s="824"/>
      <c r="J1971" s="326"/>
      <c r="N1971" s="855" t="s">
        <v>494</v>
      </c>
      <c r="O1971" s="848" t="s">
        <v>487</v>
      </c>
      <c r="P1971" s="847"/>
      <c r="Q1971" s="847"/>
      <c r="R1971" s="847">
        <v>12</v>
      </c>
      <c r="S1971" s="847">
        <v>16</v>
      </c>
      <c r="T1971" s="853"/>
      <c r="U1971" s="848" t="s">
        <v>495</v>
      </c>
    </row>
    <row r="1972" spans="1:22" s="16" customFormat="1" ht="15.75" customHeight="1" x14ac:dyDescent="0.2">
      <c r="A1972" s="15"/>
      <c r="B1972" s="774"/>
      <c r="C1972" s="738"/>
      <c r="D1972" s="739" t="s">
        <v>7</v>
      </c>
      <c r="E1972" s="738"/>
      <c r="F1972" s="767"/>
      <c r="G1972" s="823">
        <f>IFERROR(IF(ISERROR(SEARCH("dfgg",$B1971)),IF(H1972="",G1971+ROUNDUP(VLOOKUP(D1972,Feuil2!$B$2:$C$252,2,FALSE)*6,0)/6/24,G1971+ROUNDUP(VLOOKUP(D1972,Feuil2!$B$2:$C$252,2,FALSE)*6,0)/6/24+$I$2),G1971+(11/12/24)),"")</f>
        <v>43732.895833333321</v>
      </c>
      <c r="H1972" s="71"/>
      <c r="I1972" s="825"/>
      <c r="J1972" s="326"/>
      <c r="N1972" s="847"/>
      <c r="O1972" s="847"/>
      <c r="P1972" s="847"/>
      <c r="Q1972" s="847"/>
      <c r="R1972" s="847"/>
      <c r="S1972" s="847"/>
      <c r="T1972" s="853"/>
      <c r="U1972" s="847"/>
    </row>
    <row r="1973" spans="1:22" ht="15.75" customHeight="1" x14ac:dyDescent="0.2">
      <c r="A1973" s="15"/>
      <c r="B1973" s="781" t="s">
        <v>402</v>
      </c>
      <c r="C1973" s="829">
        <v>3387721</v>
      </c>
      <c r="D1973" s="736">
        <v>22000685</v>
      </c>
      <c r="E1973" s="782">
        <v>1000</v>
      </c>
      <c r="F1973" s="799" t="s">
        <v>479</v>
      </c>
      <c r="G1973" s="823">
        <f>IFERROR(IF(ISERROR(SEARCH("dfgg",$B1972)),IF(H1973="",G1972+ROUNDUP(VLOOKUP(D1973,Feuil2!$B$2:$C$252,2,FALSE)*6,0)/6/24,G1972+ROUNDUP(VLOOKUP(D1973,Feuil2!$B$2:$C$252,2,FALSE)*6,0)/6/24+$I$2),G1972+(11/12/24)),"")</f>
        <v>43732.999999999985</v>
      </c>
      <c r="H1973" s="783" t="s">
        <v>480</v>
      </c>
      <c r="I1973" s="825"/>
      <c r="N1973" s="854" t="s">
        <v>492</v>
      </c>
      <c r="O1973" s="847"/>
      <c r="P1973" s="847"/>
      <c r="Q1973" s="847"/>
      <c r="R1973" s="847"/>
      <c r="S1973" s="847"/>
      <c r="T1973" s="853"/>
      <c r="U1973" s="847"/>
    </row>
    <row r="1974" spans="1:22" ht="15.75" customHeight="1" x14ac:dyDescent="0.2">
      <c r="A1974" s="15"/>
      <c r="B1974" s="768" t="s">
        <v>401</v>
      </c>
      <c r="C1974" s="829">
        <v>3397028</v>
      </c>
      <c r="D1974" s="736">
        <v>22000121</v>
      </c>
      <c r="E1974" s="758">
        <v>1300</v>
      </c>
      <c r="F1974" s="799" t="s">
        <v>479</v>
      </c>
      <c r="G1974" s="598">
        <f>IFERROR(IF(ISERROR(SEARCH("dfgg",$B1973)),IF(H1974="",G1973+ROUNDUP(VLOOKUP(D1974,Feuil2!$B$2:$C$252,2,FALSE)*6,0)/6/24,G1973+ROUNDUP(VLOOKUP(D1974,Feuil2!$B$2:$C$252,2,FALSE)*6,0)/6/24+$I$2),G1973+(11/12/24)),"")</f>
        <v>43733.11805555554</v>
      </c>
      <c r="H1974" s="770" t="s">
        <v>464</v>
      </c>
      <c r="I1974" s="584"/>
      <c r="N1974" s="854" t="s">
        <v>492</v>
      </c>
      <c r="O1974" s="847"/>
      <c r="P1974" s="847"/>
      <c r="Q1974" s="847"/>
      <c r="R1974" s="847">
        <v>1</v>
      </c>
      <c r="S1974" s="847">
        <v>5</v>
      </c>
      <c r="T1974" s="853"/>
      <c r="U1974" s="847"/>
    </row>
    <row r="1975" spans="1:22" s="16" customFormat="1" ht="15.75" customHeight="1" x14ac:dyDescent="0.2">
      <c r="A1975" s="15"/>
      <c r="B1975" s="773"/>
      <c r="C1975" s="738"/>
      <c r="D1975" s="739" t="s">
        <v>7</v>
      </c>
      <c r="E1975" s="738"/>
      <c r="F1975" s="767"/>
      <c r="G1975" s="598">
        <f>IFERROR(IF(ISERROR(SEARCH("dfgg",$B1974)),IF(H1975="",G1974+ROUNDUP(VLOOKUP(D1975,Feuil2!$B$2:$C$252,2,FALSE)*6,0)/6/24,G1974+ROUNDUP(VLOOKUP(D1975,Feuil2!$B$2:$C$252,2,FALSE)*6,0)/6/24+$I$2),G1974+(11/12/24)),"")</f>
        <v>43733.173611111095</v>
      </c>
      <c r="H1975" s="71"/>
      <c r="I1975" s="584"/>
      <c r="J1975" s="326"/>
      <c r="N1975" s="847"/>
      <c r="O1975" s="847"/>
      <c r="P1975" s="847"/>
      <c r="Q1975" s="847"/>
      <c r="R1975" s="847"/>
      <c r="S1975" s="847"/>
      <c r="T1975" s="853"/>
      <c r="U1975" s="847"/>
    </row>
    <row r="1976" spans="1:22" s="16" customFormat="1" ht="30.75" x14ac:dyDescent="0.2">
      <c r="A1976" s="79"/>
      <c r="B1976" s="775"/>
      <c r="C1976" s="776"/>
      <c r="D1976" s="777" t="s">
        <v>27</v>
      </c>
      <c r="E1976" s="687"/>
      <c r="F1976" s="462"/>
      <c r="G1976" s="598">
        <f>IFERROR(IF(ISERROR(SEARCH("dfgg",$B1975)),IF(H1976="",G1975+ROUNDUP(VLOOKUP(D1976,Feuil2!$B$2:$C$252,2,FALSE)*6,0)/6/24,G1975+ROUNDUP(VLOOKUP(D1976,Feuil2!$B$2:$C$252,2,FALSE)*6,0)/6/24+$I$2),G1975+(11/12/24)),"")</f>
        <v>43733.173611111095</v>
      </c>
      <c r="H1976" s="778"/>
      <c r="I1976" s="584"/>
      <c r="J1976" s="326"/>
    </row>
    <row r="1977" spans="1:22" ht="15.75" customHeight="1" x14ac:dyDescent="0.2">
      <c r="A1977" s="15"/>
      <c r="B1977" s="759" t="s">
        <v>450</v>
      </c>
      <c r="C1977" s="829">
        <v>3452044</v>
      </c>
      <c r="D1977" s="736">
        <v>22000372</v>
      </c>
      <c r="E1977" s="758">
        <v>1400</v>
      </c>
      <c r="F1977" s="771" t="s">
        <v>478</v>
      </c>
      <c r="G1977" s="598">
        <f>IFERROR(IF(ISERROR(SEARCH("dfgg",$B1976)),IF(H1977="",G1976+ROUNDUP(VLOOKUP(D1977,Feuil2!$B$2:$C$252,2,FALSE)*6,0)/6/24,G1976+ROUNDUP(VLOOKUP(D1977,Feuil2!$B$2:$C$252,2,FALSE)*6,0)/6/24+$I$2),G1976+(11/12/24)),"")</f>
        <v>43733.277777777759</v>
      </c>
      <c r="H1977" s="770" t="s">
        <v>455</v>
      </c>
      <c r="I1977" s="584"/>
      <c r="N1977" s="834" t="s">
        <v>493</v>
      </c>
      <c r="O1977" s="830" t="s">
        <v>487</v>
      </c>
      <c r="P1977" s="792"/>
      <c r="Q1977" s="792"/>
      <c r="R1977" s="792"/>
      <c r="S1977" s="792"/>
      <c r="T1977" s="792"/>
      <c r="U1977" s="792"/>
    </row>
    <row r="1978" spans="1:22" ht="17.25" customHeight="1" x14ac:dyDescent="0.2">
      <c r="A1978" s="15"/>
      <c r="B1978" s="759" t="s">
        <v>450</v>
      </c>
      <c r="C1978" s="829">
        <v>3452045</v>
      </c>
      <c r="D1978" s="736">
        <v>22000372</v>
      </c>
      <c r="E1978" s="758">
        <v>1400</v>
      </c>
      <c r="F1978" s="771" t="s">
        <v>478</v>
      </c>
      <c r="G1978" s="598">
        <f>IFERROR(IF(ISERROR(SEARCH("dfgg",$B1977)),IF(H1978="",G1977+ROUNDUP(VLOOKUP(D1978,Feuil2!$B$2:$C$252,2,FALSE)*6,0)/6/24,G1977+ROUNDUP(VLOOKUP(D1978,Feuil2!$B$2:$C$252,2,FALSE)*6,0)/6/24+$I$2),G1977+(11/12/24)),"")</f>
        <v>43733.381944444423</v>
      </c>
      <c r="H1978" s="770" t="s">
        <v>455</v>
      </c>
      <c r="I1978" s="584"/>
      <c r="N1978" s="834" t="s">
        <v>493</v>
      </c>
      <c r="O1978" s="830" t="s">
        <v>487</v>
      </c>
      <c r="P1978" s="792"/>
      <c r="Q1978" s="792"/>
      <c r="R1978" s="792"/>
      <c r="S1978" s="792"/>
      <c r="T1978" s="792"/>
      <c r="U1978" s="792"/>
    </row>
    <row r="1979" spans="1:22" ht="20.25" customHeight="1" x14ac:dyDescent="0.2">
      <c r="A1979" s="15"/>
      <c r="B1979" s="759" t="s">
        <v>321</v>
      </c>
      <c r="C1979" s="829">
        <v>3452050</v>
      </c>
      <c r="D1979" s="736">
        <v>22000512</v>
      </c>
      <c r="E1979" s="758">
        <v>600</v>
      </c>
      <c r="F1979" s="771" t="s">
        <v>478</v>
      </c>
      <c r="G1979" s="598">
        <f>IFERROR(IF(ISERROR(SEARCH("dfgg",$B1978)),IF(H1979="",G1978+ROUNDUP(VLOOKUP(D1979,Feuil2!$B$2:$C$252,2,FALSE)*6,0)/6/24,G1978+ROUNDUP(VLOOKUP(D1979,Feuil2!$B$2:$C$252,2,FALSE)*6,0)/6/24+$I$2),G1978+(11/12/24)),"")</f>
        <v>43733.499999999978</v>
      </c>
      <c r="H1979" s="770" t="s">
        <v>471</v>
      </c>
      <c r="I1979" s="584"/>
      <c r="N1979" s="834" t="s">
        <v>493</v>
      </c>
      <c r="O1979" s="830" t="s">
        <v>487</v>
      </c>
      <c r="P1979" s="792"/>
      <c r="Q1979" s="792"/>
      <c r="R1979" s="792"/>
      <c r="S1979" s="792"/>
      <c r="T1979" s="792"/>
      <c r="U1979" s="792"/>
    </row>
    <row r="1980" spans="1:22" s="16" customFormat="1" ht="20.25" x14ac:dyDescent="0.2">
      <c r="A1980" s="15"/>
      <c r="B1980" s="773"/>
      <c r="C1980" s="738"/>
      <c r="D1980" s="739" t="s">
        <v>7</v>
      </c>
      <c r="E1980" s="738"/>
      <c r="F1980" s="767"/>
      <c r="G1980" s="598">
        <f>IFERROR(IF(ISERROR(SEARCH("dfgg",$B1979)),IF(H1980="",G1979+ROUNDUP(VLOOKUP(D1980,Feuil2!$B$2:$C$252,2,FALSE)*6,0)/6/24,G1979+ROUNDUP(VLOOKUP(D1980,Feuil2!$B$2:$C$252,2,FALSE)*6,0)/6/24+$I$2),G1979+(11/12/24)),"")</f>
        <v>43733.555555555533</v>
      </c>
      <c r="H1980" s="71"/>
      <c r="I1980" s="584"/>
      <c r="J1980" s="326"/>
      <c r="N1980" s="831"/>
      <c r="O1980" s="831"/>
      <c r="P1980" s="793"/>
      <c r="Q1980" s="793"/>
      <c r="R1980" s="793"/>
      <c r="S1980" s="793"/>
      <c r="T1980" s="793"/>
      <c r="U1980" s="793"/>
    </row>
    <row r="1981" spans="1:22" ht="15.75" customHeight="1" x14ac:dyDescent="0.2">
      <c r="A1981" s="15"/>
      <c r="B1981" s="768" t="s">
        <v>55</v>
      </c>
      <c r="C1981" s="829">
        <v>3408987</v>
      </c>
      <c r="D1981" s="736">
        <v>22000473</v>
      </c>
      <c r="E1981" s="758">
        <v>1500</v>
      </c>
      <c r="F1981" s="771" t="s">
        <v>478</v>
      </c>
      <c r="G1981" s="598">
        <f>IFERROR(IF(ISERROR(SEARCH("dfgg",$B1980)),IF(H1981="",G1980+ROUNDUP(VLOOKUP(D1981,Feuil2!$B$2:$C$252,2,FALSE)*6,0)/6/24,G1980+ROUNDUP(VLOOKUP(D1981,Feuil2!$B$2:$C$252,2,FALSE)*6,0)/6/24+$I$2),G1980+(11/12/24)),"")</f>
        <v>43733.659722222197</v>
      </c>
      <c r="H1981" s="770" t="s">
        <v>455</v>
      </c>
      <c r="I1981" s="584"/>
      <c r="N1981" s="834" t="s">
        <v>493</v>
      </c>
      <c r="O1981" s="830" t="s">
        <v>487</v>
      </c>
      <c r="P1981" s="792"/>
      <c r="Q1981" s="792"/>
      <c r="R1981" s="792"/>
      <c r="S1981" s="792"/>
      <c r="T1981" s="792"/>
      <c r="U1981" s="792"/>
    </row>
    <row r="1982" spans="1:22" ht="13.5" customHeight="1" x14ac:dyDescent="0.2">
      <c r="A1982" s="15"/>
      <c r="B1982" s="768" t="s">
        <v>55</v>
      </c>
      <c r="C1982" s="829">
        <v>3408988</v>
      </c>
      <c r="D1982" s="736">
        <v>22000473</v>
      </c>
      <c r="E1982" s="758">
        <v>1500</v>
      </c>
      <c r="F1982" s="771" t="s">
        <v>478</v>
      </c>
      <c r="G1982" s="598">
        <f>IFERROR(IF(ISERROR(SEARCH("dfgg",$B1981)),IF(H1982="",G1981+ROUNDUP(VLOOKUP(D1982,Feuil2!$B$2:$C$252,2,FALSE)*6,0)/6/24,G1981+ROUNDUP(VLOOKUP(D1982,Feuil2!$B$2:$C$252,2,FALSE)*6,0)/6/24+$I$2),G1981+(11/12/24)),"")</f>
        <v>43733.763888888861</v>
      </c>
      <c r="H1982" s="770" t="s">
        <v>467</v>
      </c>
      <c r="I1982" s="584"/>
      <c r="N1982" s="834" t="s">
        <v>493</v>
      </c>
      <c r="O1982" s="830" t="s">
        <v>487</v>
      </c>
      <c r="P1982" s="792"/>
      <c r="Q1982" s="792"/>
      <c r="R1982" s="792"/>
      <c r="S1982" s="792"/>
      <c r="T1982" s="792"/>
      <c r="U1982" s="792"/>
    </row>
    <row r="1983" spans="1:22" ht="21.75" customHeight="1" x14ac:dyDescent="0.2">
      <c r="A1983" s="15"/>
      <c r="B1983" s="768" t="s">
        <v>55</v>
      </c>
      <c r="C1983" s="829">
        <v>3408989</v>
      </c>
      <c r="D1983" s="736">
        <v>22000473</v>
      </c>
      <c r="E1983" s="758">
        <v>1500</v>
      </c>
      <c r="F1983" s="771" t="s">
        <v>478</v>
      </c>
      <c r="G1983" s="598">
        <f>IFERROR(IF(ISERROR(SEARCH("dfgg",$B1982)),IF(H1983="",G1982+ROUNDUP(VLOOKUP(D1983,Feuil2!$B$2:$C$252,2,FALSE)*6,0)/6/24,G1982+ROUNDUP(VLOOKUP(D1983,Feuil2!$B$2:$C$252,2,FALSE)*6,0)/6/24+$I$2),G1982+(11/12/24)),"")</f>
        <v>43733.868055555526</v>
      </c>
      <c r="H1983" s="770" t="s">
        <v>467</v>
      </c>
      <c r="I1983" s="584"/>
      <c r="N1983" s="834" t="s">
        <v>493</v>
      </c>
      <c r="O1983" s="830" t="s">
        <v>487</v>
      </c>
      <c r="P1983" s="792"/>
      <c r="Q1983" s="792"/>
      <c r="R1983" s="792"/>
      <c r="S1983" s="792"/>
      <c r="T1983" s="792"/>
      <c r="U1983" s="792"/>
    </row>
    <row r="1984" spans="1:22" ht="18" customHeight="1" x14ac:dyDescent="0.2">
      <c r="A1984" s="15"/>
      <c r="B1984" s="768" t="s">
        <v>55</v>
      </c>
      <c r="C1984" s="829">
        <v>3418731</v>
      </c>
      <c r="D1984" s="736">
        <v>22000473</v>
      </c>
      <c r="E1984" s="758">
        <v>1000</v>
      </c>
      <c r="F1984" s="771" t="s">
        <v>478</v>
      </c>
      <c r="G1984" s="598">
        <f>IFERROR(IF(ISERROR(SEARCH("dfgg",$B1983)),IF(H1984="",G1983+ROUNDUP(VLOOKUP(D1984,Feuil2!$B$2:$C$252,2,FALSE)*6,0)/6/24,G1983+ROUNDUP(VLOOKUP(D1984,Feuil2!$B$2:$C$252,2,FALSE)*6,0)/6/24+$I$2),G1983+(11/12/24)),"")</f>
        <v>43733.97222222219</v>
      </c>
      <c r="H1984" s="770" t="s">
        <v>455</v>
      </c>
      <c r="I1984" s="584"/>
      <c r="N1984" s="834" t="s">
        <v>493</v>
      </c>
      <c r="O1984" s="830" t="s">
        <v>487</v>
      </c>
      <c r="P1984" s="792"/>
      <c r="Q1984" s="792"/>
      <c r="R1984" s="792"/>
      <c r="S1984" s="792"/>
      <c r="T1984" s="792"/>
      <c r="U1984" s="792"/>
    </row>
    <row r="1985" spans="1:21" s="16" customFormat="1" ht="20.25" x14ac:dyDescent="0.2">
      <c r="A1985" s="15"/>
      <c r="B1985" s="773"/>
      <c r="C1985" s="738"/>
      <c r="D1985" s="739" t="s">
        <v>7</v>
      </c>
      <c r="E1985" s="738"/>
      <c r="F1985" s="767"/>
      <c r="G1985" s="598">
        <f>IFERROR(IF(ISERROR(SEARCH("dfgg",$B1984)),IF(H1985="",G1984+ROUNDUP(VLOOKUP(D1985,Feuil2!$B$2:$C$252,2,FALSE)*6,0)/6/24,G1984+ROUNDUP(VLOOKUP(D1985,Feuil2!$B$2:$C$252,2,FALSE)*6,0)/6/24+$I$2),G1984+(11/12/24)),"")</f>
        <v>43734.027777777745</v>
      </c>
      <c r="H1985" s="71"/>
      <c r="I1985" s="584"/>
      <c r="J1985" s="326"/>
      <c r="N1985" s="831"/>
      <c r="O1985" s="831"/>
      <c r="P1985" s="793"/>
      <c r="Q1985" s="793"/>
      <c r="R1985" s="793"/>
      <c r="S1985" s="793"/>
      <c r="T1985" s="793"/>
      <c r="U1985" s="793"/>
    </row>
    <row r="1986" spans="1:21" ht="19.5" customHeight="1" x14ac:dyDescent="0.2">
      <c r="A1986" s="15"/>
      <c r="B1986" s="768" t="s">
        <v>344</v>
      </c>
      <c r="C1986" s="829">
        <v>3432432</v>
      </c>
      <c r="D1986" s="736">
        <v>22000049</v>
      </c>
      <c r="E1986" s="758">
        <v>1500</v>
      </c>
      <c r="F1986" s="771" t="s">
        <v>478</v>
      </c>
      <c r="G1986" s="598">
        <f>IFERROR(IF(ISERROR(SEARCH("dfgg",$B1985)),IF(H1986="",G1985+ROUNDUP(VLOOKUP(D1986,Feuil2!$B$2:$C$252,2,FALSE)*6,0)/6/24,G1985+ROUNDUP(VLOOKUP(D1986,Feuil2!$B$2:$C$252,2,FALSE)*6,0)/6/24+$I$2),G1985+(11/12/24)),"")</f>
        <v>43734.145833333299</v>
      </c>
      <c r="H1986" s="770" t="s">
        <v>467</v>
      </c>
      <c r="I1986" s="584"/>
      <c r="N1986" s="834" t="s">
        <v>493</v>
      </c>
      <c r="O1986" s="830" t="s">
        <v>487</v>
      </c>
      <c r="P1986" s="792"/>
      <c r="Q1986" s="792"/>
      <c r="R1986" s="792"/>
      <c r="S1986" s="792"/>
      <c r="T1986" s="792"/>
      <c r="U1986" s="792"/>
    </row>
    <row r="1987" spans="1:21" ht="21" customHeight="1" x14ac:dyDescent="0.2">
      <c r="A1987" s="15"/>
      <c r="B1987" s="768" t="s">
        <v>296</v>
      </c>
      <c r="C1987" s="829">
        <v>3452052</v>
      </c>
      <c r="D1987" s="736">
        <v>22000651</v>
      </c>
      <c r="E1987" s="758">
        <v>1600</v>
      </c>
      <c r="F1987" s="771" t="s">
        <v>478</v>
      </c>
      <c r="G1987" s="598">
        <f>IFERROR(IF(ISERROR(SEARCH("dfgg",$B1986)),IF(H1987="",G1986+ROUNDUP(VLOOKUP(D1987,Feuil2!$B$2:$C$252,2,FALSE)*6,0)/6/24,G1986+ROUNDUP(VLOOKUP(D1987,Feuil2!$B$2:$C$252,2,FALSE)*6,0)/6/24+$I$2),G1986+(11/12/24)),"")</f>
        <v>43734.249999999964</v>
      </c>
      <c r="H1987" s="770" t="s">
        <v>468</v>
      </c>
      <c r="I1987" s="584"/>
      <c r="N1987" s="834" t="s">
        <v>493</v>
      </c>
      <c r="O1987" s="830" t="s">
        <v>487</v>
      </c>
      <c r="P1987" s="792"/>
      <c r="Q1987" s="792"/>
      <c r="R1987" s="792"/>
      <c r="S1987" s="792"/>
      <c r="T1987" s="792"/>
      <c r="U1987" s="792"/>
    </row>
    <row r="1988" spans="1:21" ht="18" customHeight="1" x14ac:dyDescent="0.2">
      <c r="A1988" s="15"/>
      <c r="B1988" s="768" t="s">
        <v>351</v>
      </c>
      <c r="C1988" s="829">
        <v>3397050</v>
      </c>
      <c r="D1988" s="736">
        <v>22000522</v>
      </c>
      <c r="E1988" s="758">
        <v>800</v>
      </c>
      <c r="F1988" s="771" t="s">
        <v>478</v>
      </c>
      <c r="G1988" s="598">
        <f>IFERROR(IF(ISERROR(SEARCH("dfgg",$B1987)),IF(H1988="",G1987+ROUNDUP(VLOOKUP(D1988,Feuil2!$B$2:$C$252,2,FALSE)*6,0)/6/24,G1987+ROUNDUP(VLOOKUP(D1988,Feuil2!$B$2:$C$252,2,FALSE)*6,0)/6/24+$I$2),G1987+(11/12/24)),"")</f>
        <v>43734.354166666628</v>
      </c>
      <c r="H1988" s="770" t="s">
        <v>295</v>
      </c>
      <c r="I1988" s="584"/>
      <c r="N1988" s="834" t="s">
        <v>493</v>
      </c>
      <c r="O1988" s="830" t="s">
        <v>487</v>
      </c>
      <c r="P1988" s="792"/>
      <c r="Q1988" s="792"/>
      <c r="R1988" s="792"/>
      <c r="S1988" s="792"/>
      <c r="T1988" s="792"/>
      <c r="U1988" s="792"/>
    </row>
    <row r="1989" spans="1:21" ht="23.25" x14ac:dyDescent="0.2">
      <c r="A1989" s="762"/>
      <c r="B1989" s="345" t="s">
        <v>251</v>
      </c>
      <c r="C1989" s="828">
        <v>40</v>
      </c>
      <c r="D1989" s="555"/>
      <c r="E1989" s="371"/>
      <c r="F1989" s="836"/>
      <c r="G1989" s="837"/>
      <c r="H1989" s="837"/>
      <c r="I1989" s="434"/>
    </row>
    <row r="1990" spans="1:21" ht="30.75" x14ac:dyDescent="0.2">
      <c r="A1990" s="79"/>
      <c r="B1990" s="570"/>
      <c r="C1990" s="294"/>
      <c r="D1990" s="765" t="s">
        <v>25</v>
      </c>
      <c r="E1990" s="607"/>
      <c r="F1990" s="608"/>
      <c r="G1990" s="609">
        <v>43738.291666666664</v>
      </c>
      <c r="H1990" s="81"/>
      <c r="I1990" s="584"/>
    </row>
    <row r="1991" spans="1:21" s="16" customFormat="1" ht="30" customHeight="1" x14ac:dyDescent="0.2">
      <c r="A1991" s="15"/>
      <c r="B1991" s="737"/>
      <c r="C1991" s="738"/>
      <c r="D1991" s="766" t="s">
        <v>449</v>
      </c>
      <c r="E1991" s="740"/>
      <c r="F1991" s="839"/>
      <c r="G1991" s="631">
        <f>IFERROR(IF(ISERROR(SEARCH("dfgg",$B1990)),IF(H1991="",G1990+ROUNDUP(VLOOKUP(D1991,Feuil2!$B$2:$C$252,2,FALSE)*6,0)/6/24,G1990+ROUNDUP(VLOOKUP(D1991,Feuil2!$B$2:$C$252,2,FALSE)*6,0)/6/24+$I$2),G1990+(11/12/24)),"")</f>
        <v>43738.3125</v>
      </c>
      <c r="H1991" s="19"/>
      <c r="I1991" s="584"/>
      <c r="J1991" s="326"/>
      <c r="N1991" s="793"/>
      <c r="O1991" s="793"/>
      <c r="P1991" s="793"/>
      <c r="Q1991" s="793"/>
      <c r="R1991" s="793"/>
      <c r="S1991" s="793"/>
      <c r="T1991" s="793"/>
      <c r="U1991" s="793"/>
    </row>
    <row r="1992" spans="1:21" ht="30" customHeight="1" x14ac:dyDescent="0.2">
      <c r="A1992" s="15"/>
      <c r="B1992" s="768" t="s">
        <v>329</v>
      </c>
      <c r="C1992" s="829">
        <v>3452054</v>
      </c>
      <c r="D1992" s="758">
        <v>22000667</v>
      </c>
      <c r="E1992" s="736">
        <v>900</v>
      </c>
      <c r="F1992" s="838" t="s">
        <v>508</v>
      </c>
      <c r="G1992" s="598">
        <f>IFERROR(IF(ISERROR(SEARCH("dfgg",$B1991)),IF(H1992="",G1991+ROUNDUP(VLOOKUP(D1992,Feuil2!$B$2:$C$252,2,FALSE)*6,0)/6/24,G1991+ROUNDUP(VLOOKUP(D1992,Feuil2!$B$2:$C$252,2,FALSE)*6,0)/6/24+$I$2),G1991+(11/12/24)),"")</f>
        <v>43738.416666666664</v>
      </c>
      <c r="H1992" s="838" t="s">
        <v>295</v>
      </c>
      <c r="I1992" s="584"/>
      <c r="N1992" s="845"/>
      <c r="O1992" s="830"/>
      <c r="P1992" s="792"/>
      <c r="Q1992" s="792"/>
      <c r="R1992" s="792"/>
      <c r="S1992" s="792"/>
      <c r="T1992" s="792"/>
      <c r="U1992" s="792"/>
    </row>
    <row r="1993" spans="1:21" s="16" customFormat="1" ht="30" customHeight="1" x14ac:dyDescent="0.2">
      <c r="A1993" s="695"/>
      <c r="B1993" s="841"/>
      <c r="C1993" s="581"/>
      <c r="D1993" s="689" t="s">
        <v>141</v>
      </c>
      <c r="E1993" s="583"/>
      <c r="F1993" s="842"/>
      <c r="G1993" s="598">
        <f>IFERROR(IF(ISERROR(SEARCH("dfgg",$B1992)),IF(H1993="",G1992+ROUNDUP(VLOOKUP(D1993,Feuil2!$B$2:$C$252,2,FALSE)*6,0)/6/24,G1992+ROUNDUP(VLOOKUP(D1993,Feuil2!$B$2:$C$252,2,FALSE)*6,0)/6/24+$I$2),G1992+(11/12/24)),"")</f>
        <v>43738.430555555555</v>
      </c>
      <c r="H1993" s="71"/>
      <c r="I1993" s="579"/>
      <c r="J1993" s="326" t="s">
        <v>79</v>
      </c>
      <c r="K1993" s="16" t="s">
        <v>79</v>
      </c>
      <c r="L1993" s="843"/>
      <c r="N1993" s="844"/>
      <c r="O1993" s="844"/>
      <c r="P1993" s="48"/>
      <c r="Q1993" s="48"/>
      <c r="R1993" s="48"/>
      <c r="S1993" s="48"/>
      <c r="T1993" s="48"/>
      <c r="U1993" s="48"/>
    </row>
    <row r="1994" spans="1:21" ht="30" customHeight="1" x14ac:dyDescent="0.2">
      <c r="A1994" s="15"/>
      <c r="B1994" s="768" t="s">
        <v>422</v>
      </c>
      <c r="C1994" s="829">
        <v>3432521</v>
      </c>
      <c r="D1994" s="758">
        <v>22000494</v>
      </c>
      <c r="E1994" s="736">
        <v>800</v>
      </c>
      <c r="F1994" s="838" t="s">
        <v>508</v>
      </c>
      <c r="G1994" s="598">
        <f>IFERROR(IF(ISERROR(SEARCH("dfgg",$B1993)),IF(H1994="",G1993+ROUNDUP(VLOOKUP(D1994,Feuil2!$B$2:$C$252,2,FALSE)*6,0)/6/24,G1993+ROUNDUP(VLOOKUP(D1994,Feuil2!$B$2:$C$252,2,FALSE)*6,0)/6/24+$I$2),G1993+(11/12/24)),"")</f>
        <v>43738.534722222219</v>
      </c>
      <c r="H1994" s="838" t="s">
        <v>502</v>
      </c>
      <c r="I1994" s="584"/>
      <c r="N1994" s="845"/>
      <c r="O1994" s="830"/>
      <c r="P1994" s="792"/>
      <c r="Q1994" s="792"/>
      <c r="R1994" s="792"/>
      <c r="S1994" s="792"/>
      <c r="T1994" s="792"/>
      <c r="U1994" s="792"/>
    </row>
    <row r="1995" spans="1:21" s="16" customFormat="1" ht="30" customHeight="1" x14ac:dyDescent="0.2">
      <c r="A1995" s="15"/>
      <c r="B1995" s="773"/>
      <c r="C1995" s="738"/>
      <c r="D1995" s="766" t="s">
        <v>7</v>
      </c>
      <c r="E1995" s="740"/>
      <c r="F1995" s="839"/>
      <c r="G1995" s="598">
        <f>IFERROR(IF(ISERROR(SEARCH("dfgg",$B1994)),IF(H1995="",G1994+ROUNDUP(VLOOKUP(D1995,Feuil2!$B$2:$C$252,2,FALSE)*6,0)/6/24,G1994+ROUNDUP(VLOOKUP(D1995,Feuil2!$B$2:$C$252,2,FALSE)*6,0)/6/24+$I$2),G1994+(11/12/24)),"")</f>
        <v>43738.590277777774</v>
      </c>
      <c r="H1995" s="71"/>
      <c r="I1995" s="584"/>
      <c r="J1995" s="326"/>
      <c r="N1995" s="840"/>
      <c r="O1995" s="831"/>
      <c r="P1995" s="793"/>
      <c r="Q1995" s="793"/>
      <c r="R1995" s="793"/>
      <c r="S1995" s="793"/>
      <c r="T1995" s="793"/>
      <c r="U1995" s="793"/>
    </row>
    <row r="1996" spans="1:21" ht="30" customHeight="1" x14ac:dyDescent="0.2">
      <c r="A1996" s="15"/>
      <c r="B1996" s="768" t="s">
        <v>350</v>
      </c>
      <c r="C1996" s="829">
        <v>3408938</v>
      </c>
      <c r="D1996" s="758">
        <v>22000062</v>
      </c>
      <c r="E1996" s="736">
        <v>1500</v>
      </c>
      <c r="F1996" s="838" t="s">
        <v>508</v>
      </c>
      <c r="G1996" s="598">
        <f>IFERROR(IF(ISERROR(SEARCH("dfgg",$B1995)),IF(H1996="",G1995+ROUNDUP(VLOOKUP(D1996,Feuil2!$B$2:$C$252,2,FALSE)*6,0)/6/24,G1995+ROUNDUP(VLOOKUP(D1996,Feuil2!$B$2:$C$252,2,FALSE)*6,0)/6/24+$I$2),G1995+(11/12/24)),"")</f>
        <v>43738.715277777774</v>
      </c>
      <c r="H1996" s="838" t="s">
        <v>502</v>
      </c>
      <c r="I1996" s="584"/>
      <c r="N1996" s="845"/>
      <c r="O1996" s="830"/>
      <c r="P1996" s="792"/>
      <c r="Q1996" s="792"/>
      <c r="R1996" s="792"/>
      <c r="S1996" s="792"/>
      <c r="T1996" s="792"/>
      <c r="U1996" s="792"/>
    </row>
    <row r="1997" spans="1:21" s="16" customFormat="1" ht="30" customHeight="1" x14ac:dyDescent="0.2">
      <c r="A1997" s="15"/>
      <c r="B1997" s="773"/>
      <c r="C1997" s="738"/>
      <c r="D1997" s="766" t="s">
        <v>7</v>
      </c>
      <c r="E1997" s="740"/>
      <c r="F1997" s="839"/>
      <c r="G1997" s="598">
        <f>IFERROR(IF(ISERROR(SEARCH("dfgg",$B1996)),IF(H1997="",G1996+ROUNDUP(VLOOKUP(D1997,Feuil2!$B$2:$C$252,2,FALSE)*6,0)/6/24,G1996+ROUNDUP(VLOOKUP(D1997,Feuil2!$B$2:$C$252,2,FALSE)*6,0)/6/24+$I$2),G1996+(11/12/24)),"")</f>
        <v>43738.770833333328</v>
      </c>
      <c r="H1997" s="71"/>
      <c r="I1997" s="584"/>
      <c r="J1997" s="326"/>
      <c r="N1997" s="840"/>
      <c r="O1997" s="831"/>
      <c r="P1997" s="793"/>
      <c r="Q1997" s="793"/>
      <c r="R1997" s="793"/>
      <c r="S1997" s="793"/>
      <c r="T1997" s="793"/>
      <c r="U1997" s="793"/>
    </row>
    <row r="1998" spans="1:21" ht="30" customHeight="1" x14ac:dyDescent="0.2">
      <c r="A1998" s="15"/>
      <c r="B1998" s="768" t="s">
        <v>501</v>
      </c>
      <c r="C1998" s="829">
        <v>3486367</v>
      </c>
      <c r="D1998" s="758">
        <v>22000514</v>
      </c>
      <c r="E1998" s="736">
        <v>800</v>
      </c>
      <c r="F1998" s="838" t="s">
        <v>508</v>
      </c>
      <c r="G1998" s="598">
        <f>IFERROR(IF(ISERROR(SEARCH("dfgg",$B1997)),IF(H1998="",G1997+ROUNDUP(VLOOKUP(D1998,Feuil2!$B$2:$C$252,2,FALSE)*6,0)/6/24,G1997+ROUNDUP(VLOOKUP(D1998,Feuil2!$B$2:$C$252,2,FALSE)*6,0)/6/24+$I$2),G1997+(11/12/24)),"")</f>
        <v>43738.888888888883</v>
      </c>
      <c r="H1998" s="838" t="s">
        <v>502</v>
      </c>
      <c r="I1998" s="584"/>
      <c r="N1998" s="845"/>
      <c r="O1998" s="830"/>
      <c r="P1998" s="792"/>
      <c r="Q1998" s="792"/>
      <c r="R1998" s="792"/>
      <c r="S1998" s="792"/>
      <c r="T1998" s="792"/>
      <c r="U1998" s="792"/>
    </row>
    <row r="1999" spans="1:21" ht="30" customHeight="1" x14ac:dyDescent="0.2">
      <c r="A1999" s="15"/>
      <c r="B1999" s="768" t="s">
        <v>39</v>
      </c>
      <c r="C1999" s="829">
        <v>3452043</v>
      </c>
      <c r="D1999" s="758">
        <v>22000370</v>
      </c>
      <c r="E1999" s="736">
        <v>700</v>
      </c>
      <c r="F1999" s="838" t="s">
        <v>508</v>
      </c>
      <c r="G1999" s="598">
        <f>IFERROR(IF(ISERROR(SEARCH("dfgg",$B1998)),IF(H1999="",G1998+ROUNDUP(VLOOKUP(D1999,Feuil2!$B$2:$C$252,2,FALSE)*6,0)/6/24,G1998+ROUNDUP(VLOOKUP(D1999,Feuil2!$B$2:$C$252,2,FALSE)*6,0)/6/24+$I$2),G1998+(11/12/24)),"")</f>
        <v>43739.006944444438</v>
      </c>
      <c r="H1999" s="838" t="s">
        <v>295</v>
      </c>
      <c r="I1999" s="584"/>
      <c r="N1999" s="845"/>
      <c r="O1999" s="830"/>
      <c r="P1999" s="792"/>
      <c r="Q1999" s="792"/>
      <c r="R1999" s="792"/>
      <c r="S1999" s="792"/>
      <c r="T1999" s="792"/>
      <c r="U1999" s="792"/>
    </row>
    <row r="2000" spans="1:21" s="16" customFormat="1" ht="30" customHeight="1" x14ac:dyDescent="0.2">
      <c r="A2000" s="15"/>
      <c r="B2000" s="773"/>
      <c r="C2000" s="738"/>
      <c r="D2000" s="766" t="s">
        <v>7</v>
      </c>
      <c r="E2000" s="740"/>
      <c r="F2000" s="839"/>
      <c r="G2000" s="598">
        <f>IFERROR(IF(ISERROR(SEARCH("dfgg",$B1999)),IF(H2000="",G1999+ROUNDUP(VLOOKUP(D2000,Feuil2!$B$2:$C$252,2,FALSE)*6,0)/6/24,G1999+ROUNDUP(VLOOKUP(D2000,Feuil2!$B$2:$C$252,2,FALSE)*6,0)/6/24+$I$2),G1999+(11/12/24)),"")</f>
        <v>43739.062499999993</v>
      </c>
      <c r="H2000" s="71"/>
      <c r="I2000" s="584"/>
      <c r="J2000" s="326"/>
      <c r="N2000" s="840"/>
      <c r="O2000" s="831"/>
      <c r="P2000" s="793"/>
      <c r="Q2000" s="793"/>
      <c r="R2000" s="793"/>
      <c r="S2000" s="793"/>
      <c r="T2000" s="793"/>
      <c r="U2000" s="793"/>
    </row>
    <row r="2001" spans="1:21" ht="52.5" customHeight="1" x14ac:dyDescent="0.2">
      <c r="A2001" s="15"/>
      <c r="B2001" s="768" t="s">
        <v>167</v>
      </c>
      <c r="C2001" s="829">
        <v>3347280</v>
      </c>
      <c r="D2001" s="758">
        <v>22000047</v>
      </c>
      <c r="E2001" s="736">
        <v>1100</v>
      </c>
      <c r="F2001" s="838" t="s">
        <v>503</v>
      </c>
      <c r="G2001" s="598">
        <f>IFERROR(IF(ISERROR(SEARCH("dfgg",$B2000)),IF(H2001="",G2000+ROUNDUP(VLOOKUP(D2001,Feuil2!$B$2:$C$252,2,FALSE)*6,0)/6/24,G2000+ROUNDUP(VLOOKUP(D2001,Feuil2!$B$2:$C$252,2,FALSE)*6,0)/6/24+$I$2),G2000+(11/12/24)),"")</f>
        <v>43739.166666666657</v>
      </c>
      <c r="H2001" s="838" t="s">
        <v>507</v>
      </c>
      <c r="I2001" s="584"/>
      <c r="N2001" s="834"/>
      <c r="O2001" s="830"/>
      <c r="P2001" s="792"/>
      <c r="Q2001" s="792"/>
      <c r="R2001" s="792"/>
      <c r="S2001" s="792"/>
      <c r="T2001" s="792"/>
      <c r="U2001" s="792"/>
    </row>
    <row r="2002" spans="1:21" s="16" customFormat="1" ht="30" customHeight="1" x14ac:dyDescent="0.2">
      <c r="A2002" s="15"/>
      <c r="B2002" s="773"/>
      <c r="C2002" s="738"/>
      <c r="D2002" s="766" t="s">
        <v>7</v>
      </c>
      <c r="E2002" s="740"/>
      <c r="F2002" s="839"/>
      <c r="G2002" s="598">
        <f>IFERROR(IF(ISERROR(SEARCH("dfgg",$B2001)),IF(H2002="",G2001+ROUNDUP(VLOOKUP(D2002,Feuil2!$B$2:$C$252,2,FALSE)*6,0)/6/24,G2001+ROUNDUP(VLOOKUP(D2002,Feuil2!$B$2:$C$252,2,FALSE)*6,0)/6/24+$I$2),G2001+(11/12/24)),"")</f>
        <v>43739.222222222212</v>
      </c>
      <c r="H2002" s="71"/>
      <c r="I2002" s="584"/>
      <c r="J2002" s="326"/>
      <c r="N2002" s="840"/>
      <c r="O2002" s="831"/>
      <c r="P2002" s="793"/>
      <c r="Q2002" s="793"/>
      <c r="R2002" s="793"/>
      <c r="S2002" s="793"/>
      <c r="T2002" s="793"/>
      <c r="U2002" s="793"/>
    </row>
    <row r="2003" spans="1:21" ht="37.5" customHeight="1" x14ac:dyDescent="0.2">
      <c r="A2003" s="15"/>
      <c r="B2003" s="768" t="s">
        <v>186</v>
      </c>
      <c r="C2003" s="829">
        <v>3452039</v>
      </c>
      <c r="D2003" s="758">
        <v>22000110</v>
      </c>
      <c r="E2003" s="736">
        <v>1100</v>
      </c>
      <c r="F2003" s="838" t="s">
        <v>508</v>
      </c>
      <c r="G2003" s="598">
        <f>IFERROR(IF(ISERROR(SEARCH("dfgg",$B2002)),IF(H2003="",G2002+ROUNDUP(VLOOKUP(D2003,Feuil2!$B$2:$C$252,2,FALSE)*6,0)/6/24,G2002+ROUNDUP(VLOOKUP(D2003,Feuil2!$B$2:$C$252,2,FALSE)*6,0)/6/24+$I$2),G2002+(11/12/24)),"")</f>
        <v>43739.326388888876</v>
      </c>
      <c r="H2003" s="838" t="s">
        <v>511</v>
      </c>
      <c r="I2003" s="584"/>
      <c r="N2003" s="834"/>
      <c r="O2003" s="830"/>
      <c r="P2003" s="792"/>
      <c r="Q2003" s="792"/>
      <c r="R2003" s="792"/>
      <c r="S2003" s="792"/>
      <c r="T2003" s="792"/>
      <c r="U2003" s="792"/>
    </row>
    <row r="2004" spans="1:21" ht="31.5" customHeight="1" x14ac:dyDescent="0.2">
      <c r="A2004" s="15"/>
      <c r="B2004" s="768" t="s">
        <v>186</v>
      </c>
      <c r="C2004" s="829">
        <v>3452040</v>
      </c>
      <c r="D2004" s="758">
        <v>22000110</v>
      </c>
      <c r="E2004" s="736">
        <v>1100</v>
      </c>
      <c r="F2004" s="838" t="s">
        <v>508</v>
      </c>
      <c r="G2004" s="598">
        <f>IFERROR(IF(ISERROR(SEARCH("dfgg",$B2003)),IF(H2004="",G2003+ROUNDUP(VLOOKUP(D2004,Feuil2!$B$2:$C$252,2,FALSE)*6,0)/6/24,G2003+ROUNDUP(VLOOKUP(D2004,Feuil2!$B$2:$C$252,2,FALSE)*6,0)/6/24+$I$2),G2003+(11/12/24)),"")</f>
        <v>43739.43055555554</v>
      </c>
      <c r="H2004" s="838" t="s">
        <v>510</v>
      </c>
      <c r="I2004" s="584"/>
      <c r="N2004" s="834"/>
      <c r="O2004" s="830"/>
      <c r="P2004" s="792"/>
      <c r="Q2004" s="792"/>
      <c r="R2004" s="792"/>
      <c r="S2004" s="792"/>
      <c r="T2004" s="792"/>
      <c r="U2004" s="792"/>
    </row>
    <row r="2005" spans="1:21" s="16" customFormat="1" ht="30" customHeight="1" x14ac:dyDescent="0.2">
      <c r="A2005" s="695"/>
      <c r="B2005" s="841"/>
      <c r="C2005" s="581"/>
      <c r="D2005" s="689" t="s">
        <v>141</v>
      </c>
      <c r="E2005" s="583"/>
      <c r="F2005" s="842"/>
      <c r="G2005" s="598">
        <f>IFERROR(IF(ISERROR(SEARCH("dfgg",$B2004)),IF(H2005="",G2004+ROUNDUP(VLOOKUP(D2005,Feuil2!$B$2:$C$252,2,FALSE)*6,0)/6/24,G2004+ROUNDUP(VLOOKUP(D2005,Feuil2!$B$2:$C$252,2,FALSE)*6,0)/6/24+$I$2),G2004+(11/12/24)),"")</f>
        <v>43739.444444444431</v>
      </c>
      <c r="H2005" s="71"/>
      <c r="I2005" s="579"/>
      <c r="J2005" s="326" t="s">
        <v>79</v>
      </c>
      <c r="K2005" s="16" t="s">
        <v>79</v>
      </c>
      <c r="L2005" s="843"/>
      <c r="N2005" s="844"/>
      <c r="O2005" s="844"/>
      <c r="P2005" s="48"/>
      <c r="Q2005" s="48"/>
      <c r="R2005" s="48"/>
      <c r="S2005" s="48"/>
      <c r="T2005" s="48"/>
      <c r="U2005" s="48"/>
    </row>
    <row r="2006" spans="1:21" ht="30" customHeight="1" x14ac:dyDescent="0.2">
      <c r="A2006" s="15"/>
      <c r="B2006" s="768" t="s">
        <v>42</v>
      </c>
      <c r="C2006" s="829">
        <v>3471547</v>
      </c>
      <c r="D2006" s="758">
        <v>22000547</v>
      </c>
      <c r="E2006" s="736">
        <v>1600</v>
      </c>
      <c r="F2006" s="838" t="s">
        <v>508</v>
      </c>
      <c r="G2006" s="598">
        <f>IFERROR(IF(ISERROR(SEARCH("dfgg",$B2005)),IF(H2006="",G2005+ROUNDUP(VLOOKUP(D2006,Feuil2!$B$2:$C$252,2,FALSE)*6,0)/6/24,G2005+ROUNDUP(VLOOKUP(D2006,Feuil2!$B$2:$C$252,2,FALSE)*6,0)/6/24+$I$2),G2005+(11/12/24)),"")</f>
        <v>43739.548611111095</v>
      </c>
      <c r="H2006" s="838" t="s">
        <v>502</v>
      </c>
      <c r="I2006" s="584"/>
      <c r="N2006" s="834"/>
      <c r="O2006" s="830"/>
      <c r="P2006" s="792"/>
      <c r="Q2006" s="792"/>
      <c r="R2006" s="792"/>
      <c r="S2006" s="792"/>
      <c r="T2006" s="792"/>
      <c r="U2006" s="792"/>
    </row>
    <row r="2007" spans="1:21" ht="30" customHeight="1" x14ac:dyDescent="0.2">
      <c r="A2007" s="15"/>
      <c r="B2007" s="768" t="s">
        <v>42</v>
      </c>
      <c r="C2007" s="829">
        <v>3471548</v>
      </c>
      <c r="D2007" s="758">
        <v>22000547</v>
      </c>
      <c r="E2007" s="736">
        <v>1600</v>
      </c>
      <c r="F2007" s="838" t="s">
        <v>508</v>
      </c>
      <c r="G2007" s="598">
        <f>IFERROR(IF(ISERROR(SEARCH("dfgg",$B2006)),IF(H2007="",G2006+ROUNDUP(VLOOKUP(D2007,Feuil2!$B$2:$C$252,2,FALSE)*6,0)/6/24,G2006+ROUNDUP(VLOOKUP(D2007,Feuil2!$B$2:$C$252,2,FALSE)*6,0)/6/24+$I$2),G2006+(11/12/24)),"")</f>
        <v>43739.652777777759</v>
      </c>
      <c r="H2007" s="838" t="s">
        <v>502</v>
      </c>
      <c r="I2007" s="584"/>
      <c r="N2007" s="834"/>
      <c r="O2007" s="830"/>
      <c r="P2007" s="792"/>
      <c r="Q2007" s="792"/>
      <c r="R2007" s="792"/>
      <c r="S2007" s="792"/>
      <c r="T2007" s="792"/>
      <c r="U2007" s="792"/>
    </row>
    <row r="2008" spans="1:21" s="16" customFormat="1" ht="30" customHeight="1" x14ac:dyDescent="0.2">
      <c r="A2008" s="15"/>
      <c r="B2008" s="768" t="s">
        <v>42</v>
      </c>
      <c r="C2008" s="829">
        <v>3486368</v>
      </c>
      <c r="D2008" s="758">
        <v>22000547</v>
      </c>
      <c r="E2008" s="736">
        <v>1600</v>
      </c>
      <c r="F2008" s="838" t="s">
        <v>508</v>
      </c>
      <c r="G2008" s="598">
        <f>IFERROR(IF(ISERROR(SEARCH("dfgg",$B2007)),IF(H2008="",G2007+ROUNDUP(VLOOKUP(D2008,Feuil2!$B$2:$C$252,2,FALSE)*6,0)/6/24,G2007+ROUNDUP(VLOOKUP(D2008,Feuil2!$B$2:$C$252,2,FALSE)*6,0)/6/24+$I$2),G2007+(11/12/24)),"")</f>
        <v>43739.756944444423</v>
      </c>
      <c r="H2008" s="838" t="s">
        <v>502</v>
      </c>
      <c r="I2008" s="584"/>
      <c r="J2008" s="326"/>
      <c r="N2008" s="834"/>
      <c r="O2008" s="830"/>
      <c r="P2008" s="792"/>
      <c r="Q2008" s="792"/>
      <c r="R2008" s="792"/>
      <c r="S2008" s="792"/>
      <c r="T2008" s="792"/>
      <c r="U2008" s="792"/>
    </row>
    <row r="2009" spans="1:21" s="16" customFormat="1" ht="30" customHeight="1" x14ac:dyDescent="0.2">
      <c r="A2009" s="15"/>
      <c r="B2009" s="768" t="s">
        <v>42</v>
      </c>
      <c r="C2009" s="829">
        <v>3486369</v>
      </c>
      <c r="D2009" s="758">
        <v>22000547</v>
      </c>
      <c r="E2009" s="736">
        <v>1600</v>
      </c>
      <c r="F2009" s="838" t="s">
        <v>508</v>
      </c>
      <c r="G2009" s="598">
        <f>IFERROR(IF(ISERROR(SEARCH("dfgg",$B2008)),IF(H2009="",G2008+ROUNDUP(VLOOKUP(D2009,Feuil2!$B$2:$C$252,2,FALSE)*6,0)/6/24,G2008+ROUNDUP(VLOOKUP(D2009,Feuil2!$B$2:$C$252,2,FALSE)*6,0)/6/24+$I$2),G2008+(11/12/24)),"")</f>
        <v>43739.861111111088</v>
      </c>
      <c r="H2009" s="838" t="s">
        <v>502</v>
      </c>
      <c r="I2009" s="584"/>
      <c r="J2009" s="326"/>
      <c r="N2009" s="834"/>
      <c r="O2009" s="830"/>
      <c r="P2009" s="792"/>
      <c r="Q2009" s="792"/>
      <c r="R2009" s="792"/>
      <c r="S2009" s="792"/>
      <c r="T2009" s="792"/>
      <c r="U2009" s="792"/>
    </row>
    <row r="2010" spans="1:21" s="16" customFormat="1" ht="30" customHeight="1" x14ac:dyDescent="0.2">
      <c r="A2010" s="695"/>
      <c r="B2010" s="841"/>
      <c r="C2010" s="581"/>
      <c r="D2010" s="689" t="s">
        <v>141</v>
      </c>
      <c r="E2010" s="583"/>
      <c r="F2010" s="842"/>
      <c r="G2010" s="598">
        <f>IFERROR(IF(ISERROR(SEARCH("dfgg",$B2009)),IF(H2010="",G2009+ROUNDUP(VLOOKUP(D2010,Feuil2!$B$2:$C$252,2,FALSE)*6,0)/6/24,G2009+ROUNDUP(VLOOKUP(D2010,Feuil2!$B$2:$C$252,2,FALSE)*6,0)/6/24+$I$2),G2009+(11/12/24)),"")</f>
        <v>43739.874999999978</v>
      </c>
      <c r="H2010" s="71"/>
      <c r="I2010" s="579"/>
      <c r="J2010" s="326" t="s">
        <v>79</v>
      </c>
      <c r="K2010" s="16" t="s">
        <v>79</v>
      </c>
      <c r="L2010" s="843"/>
      <c r="N2010" s="844"/>
      <c r="O2010" s="844"/>
      <c r="P2010" s="48"/>
      <c r="Q2010" s="48"/>
      <c r="R2010" s="48"/>
      <c r="S2010" s="48"/>
      <c r="T2010" s="48"/>
      <c r="U2010" s="48"/>
    </row>
    <row r="2011" spans="1:21" ht="30" customHeight="1" x14ac:dyDescent="0.2">
      <c r="A2011" s="15"/>
      <c r="B2011" s="768" t="s">
        <v>40</v>
      </c>
      <c r="C2011" s="829">
        <v>3486375</v>
      </c>
      <c r="D2011" s="758">
        <v>22000142</v>
      </c>
      <c r="E2011" s="736">
        <v>1000</v>
      </c>
      <c r="F2011" s="838" t="s">
        <v>508</v>
      </c>
      <c r="G2011" s="598">
        <f>IFERROR(IF(ISERROR(SEARCH("dfgg",$B2010)),IF(H2011="",G2010+ROUNDUP(VLOOKUP(D2011,Feuil2!$B$2:$C$252,2,FALSE)*6,0)/6/24,G2010+ROUNDUP(VLOOKUP(D2011,Feuil2!$B$2:$C$252,2,FALSE)*6,0)/6/24+$I$2),G2010+(11/12/24)),"")</f>
        <v>43739.993055555533</v>
      </c>
      <c r="H2011" s="838" t="s">
        <v>455</v>
      </c>
      <c r="I2011" s="584"/>
      <c r="N2011" s="834"/>
      <c r="O2011" s="830"/>
      <c r="P2011" s="792"/>
      <c r="Q2011" s="792"/>
      <c r="R2011" s="792"/>
      <c r="S2011" s="792"/>
      <c r="T2011" s="792"/>
      <c r="U2011" s="792"/>
    </row>
    <row r="2012" spans="1:21" s="16" customFormat="1" ht="30" customHeight="1" x14ac:dyDescent="0.2">
      <c r="A2012" s="15"/>
      <c r="B2012" s="773"/>
      <c r="C2012" s="738"/>
      <c r="D2012" s="766" t="s">
        <v>7</v>
      </c>
      <c r="E2012" s="740"/>
      <c r="F2012" s="839"/>
      <c r="G2012" s="598">
        <f>IFERROR(IF(ISERROR(SEARCH("dfgg",$B2011)),IF(H2012="",G2011+ROUNDUP(VLOOKUP(D2012,Feuil2!$B$2:$C$252,2,FALSE)*6,0)/6/24,G2011+ROUNDUP(VLOOKUP(D2012,Feuil2!$B$2:$C$252,2,FALSE)*6,0)/6/24+$I$2),G2011+(11/12/24)),"")</f>
        <v>43740.048611111088</v>
      </c>
      <c r="H2012" s="71"/>
      <c r="I2012" s="584"/>
      <c r="J2012" s="326"/>
      <c r="N2012" s="840"/>
      <c r="O2012" s="831"/>
      <c r="P2012" s="793"/>
      <c r="Q2012" s="793"/>
      <c r="R2012" s="793"/>
      <c r="S2012" s="793"/>
      <c r="T2012" s="793"/>
      <c r="U2012" s="793"/>
    </row>
    <row r="2013" spans="1:21" ht="30" customHeight="1" x14ac:dyDescent="0.2">
      <c r="A2013" s="15"/>
      <c r="B2013" s="768" t="s">
        <v>170</v>
      </c>
      <c r="C2013" s="829">
        <v>3486353</v>
      </c>
      <c r="D2013" s="758">
        <v>22000472</v>
      </c>
      <c r="E2013" s="736">
        <v>1600</v>
      </c>
      <c r="F2013" s="838" t="s">
        <v>508</v>
      </c>
      <c r="G2013" s="598">
        <f>IFERROR(IF(ISERROR(SEARCH("dfgg",$B2012)),IF(H2013="",G2012+ROUNDUP(VLOOKUP(D2013,Feuil2!$B$2:$C$252,2,FALSE)*6,0)/6/24,G2012+ROUNDUP(VLOOKUP(D2013,Feuil2!$B$2:$C$252,2,FALSE)*6,0)/6/24+$I$2),G2012+(11/12/24)),"")</f>
        <v>43740.215277777752</v>
      </c>
      <c r="H2013" s="838" t="s">
        <v>455</v>
      </c>
      <c r="I2013" s="584"/>
      <c r="N2013" s="834"/>
      <c r="O2013" s="830"/>
      <c r="P2013" s="792"/>
      <c r="Q2013" s="792"/>
      <c r="R2013" s="792"/>
      <c r="S2013" s="792"/>
      <c r="T2013" s="792"/>
      <c r="U2013" s="792"/>
    </row>
    <row r="2014" spans="1:21" s="16" customFormat="1" ht="30" customHeight="1" x14ac:dyDescent="0.2">
      <c r="A2014" s="15"/>
      <c r="B2014" s="781" t="s">
        <v>261</v>
      </c>
      <c r="C2014" s="882">
        <v>3486349</v>
      </c>
      <c r="D2014" s="883">
        <f>22000394*1</f>
        <v>22000394</v>
      </c>
      <c r="E2014" s="883">
        <v>900</v>
      </c>
      <c r="F2014" s="884" t="s">
        <v>508</v>
      </c>
      <c r="G2014" s="885">
        <f>IFERROR(IF(ISERROR(SEARCH("dfgg",$B2013)),IF(H2014="",G2013+ROUNDUP(VLOOKUP(D2014,Feuil2!$B$2:$C$252,2,FALSE)*6,0)/6/24,G2013+ROUNDUP(VLOOKUP(D2014,Feuil2!$B$2:$C$252,2,FALSE)*6,0)/6/24+$I$2),G2013+(11/12/24)),"")</f>
        <v>43740.319444444416</v>
      </c>
      <c r="H2014" s="884" t="s">
        <v>512</v>
      </c>
      <c r="I2014" s="886" t="s">
        <v>513</v>
      </c>
      <c r="J2014" s="326"/>
      <c r="N2014" s="834"/>
      <c r="O2014" s="830"/>
      <c r="P2014" s="792"/>
      <c r="Q2014" s="792"/>
      <c r="R2014" s="792"/>
      <c r="S2014" s="792"/>
      <c r="T2014" s="792"/>
      <c r="U2014" s="792"/>
    </row>
    <row r="2015" spans="1:21" s="16" customFormat="1" ht="30" customHeight="1" x14ac:dyDescent="0.2">
      <c r="A2015" s="15"/>
      <c r="B2015" s="781" t="s">
        <v>515</v>
      </c>
      <c r="C2015" s="882">
        <v>3500801</v>
      </c>
      <c r="D2015" s="883">
        <v>22000076</v>
      </c>
      <c r="E2015" s="883">
        <v>700</v>
      </c>
      <c r="F2015" s="884" t="s">
        <v>516</v>
      </c>
      <c r="G2015" s="885"/>
      <c r="H2015" s="884" t="s">
        <v>514</v>
      </c>
      <c r="I2015" s="886"/>
      <c r="J2015" s="326"/>
      <c r="N2015" s="834"/>
      <c r="O2015" s="830"/>
      <c r="P2015" s="792"/>
      <c r="Q2015" s="792"/>
      <c r="R2015" s="792"/>
      <c r="S2015" s="792"/>
      <c r="T2015" s="792"/>
      <c r="U2015" s="792"/>
    </row>
    <row r="2016" spans="1:21" s="16" customFormat="1" ht="30" customHeight="1" x14ac:dyDescent="0.2">
      <c r="A2016" s="15"/>
      <c r="B2016" s="773"/>
      <c r="C2016" s="738"/>
      <c r="D2016" s="766" t="s">
        <v>7</v>
      </c>
      <c r="E2016" s="740"/>
      <c r="F2016" s="839"/>
      <c r="G2016" s="598">
        <f>IFERROR(IF(ISERROR(SEARCH("dfgg",$B2014)),IF(H2016="",G2014+ROUNDUP(VLOOKUP(D2016,Feuil2!$B$2:$C$252,2,FALSE)*6,0)/6/24,G2014+ROUNDUP(VLOOKUP(D2016,Feuil2!$B$2:$C$252,2,FALSE)*6,0)/6/24+$I$2),G2014+(11/12/24)),"")</f>
        <v>43740.374999999971</v>
      </c>
      <c r="H2016" s="71"/>
      <c r="I2016" s="584"/>
      <c r="J2016" s="326"/>
      <c r="N2016" s="840"/>
      <c r="O2016" s="831"/>
      <c r="P2016" s="793"/>
      <c r="Q2016" s="793"/>
      <c r="R2016" s="793"/>
      <c r="S2016" s="793"/>
      <c r="T2016" s="793"/>
      <c r="U2016" s="793"/>
    </row>
    <row r="2017" spans="1:21" ht="30" customHeight="1" x14ac:dyDescent="0.2">
      <c r="A2017" s="15"/>
      <c r="B2017" s="768" t="s">
        <v>417</v>
      </c>
      <c r="C2017" s="829">
        <v>3486371</v>
      </c>
      <c r="D2017" s="758">
        <v>22000060</v>
      </c>
      <c r="E2017" s="736">
        <v>1000</v>
      </c>
      <c r="F2017" s="838" t="s">
        <v>508</v>
      </c>
      <c r="G2017" s="598">
        <f>IFERROR(IF(ISERROR(SEARCH("dfgg",$B2016)),IF(H2017="",G2016+ROUNDUP(VLOOKUP(D2017,Feuil2!$B$2:$C$252,2,FALSE)*6,0)/6/24,G2016+ROUNDUP(VLOOKUP(D2017,Feuil2!$B$2:$C$252,2,FALSE)*6,0)/6/24+$I$2),G2016+(11/12/24)),"")</f>
        <v>43740.479166666635</v>
      </c>
      <c r="H2017" s="838" t="s">
        <v>509</v>
      </c>
      <c r="I2017" s="584"/>
      <c r="N2017" s="834"/>
      <c r="O2017" s="830"/>
      <c r="P2017" s="792"/>
      <c r="Q2017" s="792"/>
      <c r="R2017" s="792"/>
      <c r="S2017" s="792"/>
      <c r="T2017" s="792"/>
      <c r="U2017" s="792"/>
    </row>
    <row r="2018" spans="1:21" ht="30" customHeight="1" x14ac:dyDescent="0.2">
      <c r="A2018" s="15"/>
      <c r="B2018" s="768" t="s">
        <v>417</v>
      </c>
      <c r="C2018" s="829">
        <v>3486372</v>
      </c>
      <c r="D2018" s="758">
        <v>22000060</v>
      </c>
      <c r="E2018" s="736">
        <v>1000</v>
      </c>
      <c r="F2018" s="838" t="s">
        <v>508</v>
      </c>
      <c r="G2018" s="598">
        <f>IFERROR(IF(ISERROR(SEARCH("dfgg",$B2017)),IF(H2018="",G2017+ROUNDUP(VLOOKUP(D2018,Feuil2!$B$2:$C$252,2,FALSE)*6,0)/6/24,G2017+ROUNDUP(VLOOKUP(D2018,Feuil2!$B$2:$C$252,2,FALSE)*6,0)/6/24+$I$2),G2017+(11/12/24)),"")</f>
        <v>43740.583333333299</v>
      </c>
      <c r="H2018" s="838" t="s">
        <v>509</v>
      </c>
      <c r="I2018" s="584"/>
      <c r="N2018" s="834"/>
      <c r="O2018" s="830"/>
      <c r="P2018" s="792"/>
      <c r="Q2018" s="792"/>
      <c r="R2018" s="792"/>
      <c r="S2018" s="792"/>
      <c r="T2018" s="792"/>
      <c r="U2018" s="792"/>
    </row>
    <row r="2019" spans="1:21" s="16" customFormat="1" ht="30" customHeight="1" x14ac:dyDescent="0.2">
      <c r="A2019" s="15"/>
      <c r="B2019" s="773"/>
      <c r="C2019" s="738"/>
      <c r="D2019" s="766" t="s">
        <v>7</v>
      </c>
      <c r="E2019" s="740"/>
      <c r="F2019" s="839"/>
      <c r="G2019" s="598">
        <f>IFERROR(IF(ISERROR(SEARCH("dfgg",$B2018)),IF(H2019="",G2018+ROUNDUP(VLOOKUP(D2019,Feuil2!$B$2:$C$252,2,FALSE)*6,0)/6/24,G2018+ROUNDUP(VLOOKUP(D2019,Feuil2!$B$2:$C$252,2,FALSE)*6,0)/6/24+$I$2),G2018+(11/12/24)),"")</f>
        <v>43740.638888888854</v>
      </c>
      <c r="H2019" s="71"/>
      <c r="I2019" s="584"/>
      <c r="J2019" s="326"/>
      <c r="N2019" s="840"/>
      <c r="O2019" s="831"/>
      <c r="P2019" s="793"/>
      <c r="Q2019" s="793"/>
      <c r="R2019" s="793"/>
      <c r="S2019" s="793"/>
      <c r="T2019" s="793"/>
      <c r="U2019" s="793"/>
    </row>
    <row r="2020" spans="1:21" ht="30" customHeight="1" x14ac:dyDescent="0.2">
      <c r="A2020" s="15"/>
      <c r="B2020" s="768" t="s">
        <v>17</v>
      </c>
      <c r="C2020" s="829">
        <v>3452046</v>
      </c>
      <c r="D2020" s="758">
        <v>22000474</v>
      </c>
      <c r="E2020" s="736">
        <v>1600</v>
      </c>
      <c r="F2020" s="838" t="s">
        <v>508</v>
      </c>
      <c r="G2020" s="598">
        <f>IFERROR(IF(ISERROR(SEARCH("dfgg",$B2019)),IF(H2020="",G2019+ROUNDUP(VLOOKUP(D2020,Feuil2!$B$2:$C$252,2,FALSE)*6,0)/6/24,G2019+ROUNDUP(VLOOKUP(D2020,Feuil2!$B$2:$C$252,2,FALSE)*6,0)/6/24+$I$2),G2019+(11/12/24)),"")</f>
        <v>43740.749999999964</v>
      </c>
      <c r="H2020" s="838" t="s">
        <v>502</v>
      </c>
      <c r="I2020" s="584"/>
      <c r="N2020" s="834"/>
      <c r="O2020" s="830"/>
      <c r="P2020" s="792"/>
      <c r="Q2020" s="792"/>
      <c r="R2020" s="792"/>
      <c r="S2020" s="792"/>
      <c r="T2020" s="792"/>
      <c r="U2020" s="792"/>
    </row>
    <row r="2021" spans="1:21" ht="30" customHeight="1" x14ac:dyDescent="0.2">
      <c r="A2021" s="15"/>
      <c r="B2021" s="768" t="s">
        <v>17</v>
      </c>
      <c r="C2021" s="829">
        <v>3452047</v>
      </c>
      <c r="D2021" s="758">
        <v>22000474</v>
      </c>
      <c r="E2021" s="736">
        <v>1600</v>
      </c>
      <c r="F2021" s="838" t="s">
        <v>508</v>
      </c>
      <c r="G2021" s="598">
        <f>IFERROR(IF(ISERROR(SEARCH("dfgg",$B2020)),IF(H2021="",G2020+ROUNDUP(VLOOKUP(D2021,Feuil2!$B$2:$C$252,2,FALSE)*6,0)/6/24,G2020+ROUNDUP(VLOOKUP(D2021,Feuil2!$B$2:$C$252,2,FALSE)*6,0)/6/24+$I$2),G2020+(11/12/24)),"")</f>
        <v>43740.861111111073</v>
      </c>
      <c r="H2021" s="838" t="s">
        <v>502</v>
      </c>
      <c r="I2021" s="584"/>
      <c r="N2021" s="834"/>
      <c r="O2021" s="830"/>
      <c r="P2021" s="792"/>
      <c r="Q2021" s="792"/>
      <c r="R2021" s="792"/>
      <c r="S2021" s="792"/>
      <c r="T2021" s="792"/>
      <c r="U2021" s="792"/>
    </row>
    <row r="2022" spans="1:21" ht="30" customHeight="1" x14ac:dyDescent="0.2">
      <c r="A2022" s="15"/>
      <c r="B2022" s="768" t="s">
        <v>17</v>
      </c>
      <c r="C2022" s="829">
        <v>3452048</v>
      </c>
      <c r="D2022" s="758">
        <v>22000474</v>
      </c>
      <c r="E2022" s="736">
        <v>1600</v>
      </c>
      <c r="F2022" s="838" t="s">
        <v>508</v>
      </c>
      <c r="G2022" s="598">
        <f>IFERROR(IF(ISERROR(SEARCH("dfgg",$B2021)),IF(H2022="",G2021+ROUNDUP(VLOOKUP(D2022,Feuil2!$B$2:$C$252,2,FALSE)*6,0)/6/24,G2021+ROUNDUP(VLOOKUP(D2022,Feuil2!$B$2:$C$252,2,FALSE)*6,0)/6/24+$I$2),G2021+(11/12/24)),"")</f>
        <v>43740.972222222183</v>
      </c>
      <c r="H2022" s="838" t="s">
        <v>502</v>
      </c>
      <c r="I2022" s="584"/>
      <c r="N2022" s="834"/>
      <c r="O2022" s="830"/>
      <c r="P2022" s="792"/>
      <c r="Q2022" s="792"/>
      <c r="R2022" s="792"/>
      <c r="S2022" s="792"/>
      <c r="T2022" s="792"/>
      <c r="U2022" s="792"/>
    </row>
    <row r="2023" spans="1:21" s="16" customFormat="1" ht="30" customHeight="1" x14ac:dyDescent="0.2">
      <c r="A2023" s="15"/>
      <c r="B2023" s="773"/>
      <c r="C2023" s="738"/>
      <c r="D2023" s="766" t="s">
        <v>7</v>
      </c>
      <c r="E2023" s="740"/>
      <c r="F2023" s="839"/>
      <c r="G2023" s="598">
        <f>IFERROR(IF(ISERROR(SEARCH("dfgg",$B2022)),IF(H2023="",G2022+ROUNDUP(VLOOKUP(D2023,Feuil2!$B$2:$C$252,2,FALSE)*6,0)/6/24,G2022+ROUNDUP(VLOOKUP(D2023,Feuil2!$B$2:$C$252,2,FALSE)*6,0)/6/24+$I$2),G2022+(11/12/24)),"")</f>
        <v>43741.027777777737</v>
      </c>
      <c r="H2023" s="71"/>
      <c r="I2023" s="584"/>
      <c r="J2023" s="326"/>
      <c r="N2023" s="840"/>
      <c r="O2023" s="831"/>
      <c r="P2023" s="793"/>
      <c r="Q2023" s="793"/>
      <c r="R2023" s="793"/>
      <c r="S2023" s="793"/>
      <c r="T2023" s="793"/>
      <c r="U2023" s="793"/>
    </row>
    <row r="2024" spans="1:21" ht="30" customHeight="1" x14ac:dyDescent="0.2">
      <c r="A2024" s="15"/>
      <c r="B2024" s="768" t="s">
        <v>402</v>
      </c>
      <c r="C2024" s="829">
        <v>3387722</v>
      </c>
      <c r="D2024" s="758">
        <v>22000685</v>
      </c>
      <c r="E2024" s="736">
        <v>1600</v>
      </c>
      <c r="F2024" s="838" t="s">
        <v>504</v>
      </c>
      <c r="G2024" s="598">
        <f>IFERROR(IF(ISERROR(SEARCH("dfgg",$B2023)),IF(H2024="",G2023+ROUNDUP(VLOOKUP(D2024,Feuil2!$B$2:$C$252,2,FALSE)*6,0)/6/24,G2023+ROUNDUP(VLOOKUP(D2024,Feuil2!$B$2:$C$252,2,FALSE)*6,0)/6/24+$I$2),G2023+(11/12/24)),"")</f>
        <v>43741.131944444402</v>
      </c>
      <c r="H2024" s="838" t="s">
        <v>506</v>
      </c>
      <c r="I2024" s="584" t="s">
        <v>505</v>
      </c>
      <c r="N2024" s="834"/>
      <c r="O2024" s="830"/>
      <c r="P2024" s="792"/>
      <c r="Q2024" s="792"/>
      <c r="R2024" s="792"/>
      <c r="S2024" s="792"/>
      <c r="T2024" s="792"/>
      <c r="U2024" s="792"/>
    </row>
    <row r="2025" spans="1:21" ht="30" customHeight="1" x14ac:dyDescent="0.2">
      <c r="A2025" s="15"/>
      <c r="B2025" s="768" t="s">
        <v>402</v>
      </c>
      <c r="C2025" s="829">
        <v>3387724</v>
      </c>
      <c r="D2025" s="758">
        <v>22000685</v>
      </c>
      <c r="E2025" s="736">
        <v>1600</v>
      </c>
      <c r="F2025" s="838" t="s">
        <v>504</v>
      </c>
      <c r="G2025" s="598">
        <f>IFERROR(IF(ISERROR(SEARCH("dfgg",$B2024)),IF(H2025="",G2024+ROUNDUP(VLOOKUP(D2025,Feuil2!$B$2:$C$252,2,FALSE)*6,0)/6/24,G2024+ROUNDUP(VLOOKUP(D2025,Feuil2!$B$2:$C$252,2,FALSE)*6,0)/6/24+$I$2),G2024+(11/12/24)),"")</f>
        <v>43741.236111111066</v>
      </c>
      <c r="H2025" s="838" t="s">
        <v>506</v>
      </c>
      <c r="I2025" s="584"/>
      <c r="N2025" s="834"/>
      <c r="O2025" s="830"/>
      <c r="P2025" s="792"/>
      <c r="Q2025" s="792"/>
      <c r="R2025" s="792"/>
      <c r="S2025" s="792"/>
      <c r="T2025" s="792"/>
      <c r="U2025" s="792"/>
    </row>
  </sheetData>
  <sheetProtection formatCells="0" formatColumns="0" formatRows="0" insertColumns="0" insertRows="0" insertHyperlinks="0" deleteColumns="0" deleteRows="0" sort="0" autoFilter="0" pivotTables="0"/>
  <dataConsolidate link="1"/>
  <customSheetViews>
    <customSheetView guid="{80E8011E-8CC6-40AA-A1BE-46C0FB529EE2}" scale="60" showPageBreaks="1" fitToPage="1" printArea="1" topLeftCell="A1998">
      <selection activeCell="J2010" sqref="J2010"/>
      <pageMargins left="0.23622047244094491" right="0.19685039370078741" top="0" bottom="0" header="0.31496062992125984" footer="0.31496062992125984"/>
      <pageSetup paperSize="9" scale="66" fitToHeight="0" orientation="landscape" horizontalDpi="300" verticalDpi="300" r:id="rId1"/>
      <headerFooter alignWithMargins="0">
        <oddHeader>&amp;L&amp;D&amp;T</oddHeader>
      </headerFooter>
    </customSheetView>
    <customSheetView guid="{A4812406-2100-4335-8B92-771D5826C943}" scale="60" showPageBreaks="1" fitToPage="1" printArea="1" hiddenRows="1" topLeftCell="A1995">
      <selection activeCell="C2004" sqref="C2004"/>
      <pageMargins left="0.23622047244094491" right="0.19685039370078741" top="0" bottom="0" header="0.31496062992125984" footer="0.31496062992125984"/>
      <pageSetup paperSize="9" scale="55" fitToHeight="0" orientation="landscape" horizontalDpi="300" verticalDpi="300" r:id="rId2"/>
      <headerFooter alignWithMargins="0">
        <oddHeader>&amp;L&amp;D&amp;T</oddHeader>
      </headerFooter>
    </customSheetView>
    <customSheetView guid="{F75A0FC8-0A1B-4DE0-9A32-5143F6752B3E}" scale="80" showPageBreaks="1" printArea="1" hiddenRows="1" topLeftCell="A2011">
      <selection activeCell="D2016" sqref="D2016"/>
      <pageMargins left="0.23622047244094491" right="0.23622047244094491" top="0.74803149606299213" bottom="0.74803149606299213" header="0.31496062992125984" footer="0.31496062992125984"/>
      <pageSetup paperSize="9" orientation="landscape" horizontalDpi="300" verticalDpi="300" r:id="rId3"/>
      <headerFooter scaleWithDoc="0" alignWithMargins="0"/>
    </customSheetView>
    <customSheetView guid="{5CCB14D7-39B9-453A-BF20-39B53EFE65BB}" showPageBreaks="1" printArea="1">
      <pane ySplit="2" topLeftCell="A1984" activePane="bottomLeft" state="frozen"/>
      <selection pane="bottomLeft" activeCell="C1989" sqref="C1989"/>
      <colBreaks count="1" manualBreakCount="1">
        <brk id="9" max="1048575" man="1"/>
      </colBreaks>
      <pageMargins left="0.23622047244094491" right="0.19685039370078741" top="0" bottom="0" header="0.31496062992125984" footer="0.31496062992125984"/>
      <pageSetup paperSize="9" scale="74" fitToHeight="0" orientation="landscape" horizontalDpi="300" verticalDpi="300" r:id="rId4"/>
      <headerFooter alignWithMargins="0">
        <oddHeader>&amp;L&amp;D&amp;T</oddHeader>
      </headerFooter>
    </customSheetView>
    <customSheetView guid="{9DC6467B-AE31-4A24-936A-03CCCA0C107D}" scale="70" showPageBreaks="1" fitToPage="1" printArea="1" hiddenRows="1" topLeftCell="A1786">
      <selection activeCell="B1778" sqref="B1778:G1820"/>
      <pageMargins left="0.23622047244094491" right="0.19685039370078741" top="0" bottom="0" header="0.31496062992125984" footer="0.31496062992125984"/>
      <pageSetup paperSize="9" scale="50" orientation="landscape" horizontalDpi="300" verticalDpi="300" r:id="rId5"/>
      <headerFooter alignWithMargins="0">
        <oddHeader>&amp;L&amp;D&amp;T</oddHeader>
      </headerFooter>
    </customSheetView>
    <customSheetView guid="{F4471BBB-EC57-4FA3-8628-F16227A0D3A9}" scale="85" showPageBreaks="1" fitToPage="1" topLeftCell="A634">
      <selection activeCell="A1370" sqref="A1370:XFD1370"/>
      <pageMargins left="0.23622047244094491" right="0.19685039370078741" top="0" bottom="0" header="0.31496062992125984" footer="0.31496062992125984"/>
      <pageSetup paperSize="9" scale="49" fitToHeight="0" orientation="landscape" horizontalDpi="300" verticalDpi="300" r:id="rId6"/>
      <headerFooter alignWithMargins="0">
        <oddHeader>&amp;L&amp;D&amp;T</oddHeader>
      </headerFooter>
    </customSheetView>
    <customSheetView guid="{3D2D1F7E-3BA2-4E28-AEE8-A30B0E3A69FB}" scale="80" showPageBreaks="1" fitToPage="1" printArea="1" hiddenRows="1">
      <pane ySplit="707" topLeftCell="A1769" activePane="bottomLeft" state="frozen"/>
      <selection pane="bottomLeft" activeCell="B1779" sqref="B1779:G1779"/>
      <pageMargins left="0.23622047244094491" right="0.19685039370078741" top="0" bottom="0" header="0.18" footer="0.17"/>
      <pageSetup paperSize="9" scale="79" fitToHeight="0" orientation="landscape" horizontalDpi="300" verticalDpi="300" r:id="rId7"/>
      <headerFooter alignWithMargins="0">
        <oddHeader>&amp;L&amp;D&amp;T</oddHeader>
      </headerFooter>
    </customSheetView>
    <customSheetView guid="{2435F7F2-EE5A-4126-B252-DA33D70C025A}" scale="80" showPageBreaks="1" fitToPage="1" printArea="1">
      <pane ySplit="1" topLeftCell="A743" activePane="bottomLeft" state="frozen"/>
      <selection pane="bottomLeft" activeCell="G750" sqref="G750"/>
      <pageMargins left="0.23622047244094491" right="0.19685039370078741" top="0" bottom="0" header="0.31496062992125984" footer="0.31496062992125984"/>
      <pageSetup paperSize="9" scale="76" fitToHeight="0" orientation="landscape" horizontalDpi="300" verticalDpi="300" r:id="rId8"/>
      <headerFooter alignWithMargins="0">
        <oddHeader>&amp;L&amp;D&amp;T</oddHeader>
      </headerFooter>
    </customSheetView>
    <customSheetView guid="{FC7BEBEA-9A89-4726-BCEF-101025680359}" scale="70" showPageBreaks="1" fitToPage="1" printArea="1" hiddenRows="1" topLeftCell="A1873">
      <selection activeCell="H1893" sqref="H1893"/>
      <pageMargins left="0.23622047244094491" right="0.19685039370078741" top="0" bottom="0" header="0.31496062992125984" footer="0.31496062992125984"/>
      <pageSetup paperSize="9" scale="48" fitToHeight="0" orientation="portrait" horizontalDpi="300" verticalDpi="300" r:id="rId9"/>
      <headerFooter alignWithMargins="0">
        <oddHeader>&amp;L&amp;D&amp;T</oddHeader>
      </headerFooter>
    </customSheetView>
    <customSheetView guid="{76F21132-E21C-4D9F-8E24-456BC967E70D}" scale="70" showPageBreaks="1" fitToPage="1" printArea="1" hiddenRows="1">
      <pane xSplit="11" ySplit="1867" topLeftCell="L1966" activePane="bottomRight" state="frozen"/>
      <selection pane="bottomRight" activeCell="R1965" sqref="R1965:S1966"/>
      <colBreaks count="1" manualBreakCount="1">
        <brk id="9" max="1048575" man="1"/>
      </colBreaks>
      <pageMargins left="0.23622047244094491" right="0.19685039370078741" top="0" bottom="0" header="0.31496062992125984" footer="0.31496062992125984"/>
      <pageSetup paperSize="8" scale="54" fitToHeight="0" orientation="landscape" horizontalDpi="300" verticalDpi="300" r:id="rId10"/>
      <headerFooter alignWithMargins="0">
        <oddHeader>&amp;L&amp;D&amp;T</oddHeader>
      </headerFooter>
    </customSheetView>
  </customSheetViews>
  <mergeCells count="68">
    <mergeCell ref="B114:G114"/>
    <mergeCell ref="B121:G121"/>
    <mergeCell ref="B122:F122"/>
    <mergeCell ref="B17:F17"/>
    <mergeCell ref="B22:F22"/>
    <mergeCell ref="B102:F102"/>
    <mergeCell ref="B109:F109"/>
    <mergeCell ref="B105:F105"/>
    <mergeCell ref="A70:H70"/>
    <mergeCell ref="B71:F71"/>
    <mergeCell ref="B74:F74"/>
    <mergeCell ref="B77:F77"/>
    <mergeCell ref="B88:F88"/>
    <mergeCell ref="B80:G80"/>
    <mergeCell ref="A4:H4"/>
    <mergeCell ref="B6:F6"/>
    <mergeCell ref="B5:F5"/>
    <mergeCell ref="B9:F9"/>
    <mergeCell ref="B59:F59"/>
    <mergeCell ref="B31:F31"/>
    <mergeCell ref="B34:F34"/>
    <mergeCell ref="B52:F52"/>
    <mergeCell ref="A28:H28"/>
    <mergeCell ref="B29:F29"/>
    <mergeCell ref="B37:F37"/>
    <mergeCell ref="B45:F45"/>
    <mergeCell ref="B43:F43"/>
    <mergeCell ref="B40:F40"/>
    <mergeCell ref="B7:F7"/>
    <mergeCell ref="B12:F12"/>
    <mergeCell ref="B178:F178"/>
    <mergeCell ref="B123:F123"/>
    <mergeCell ref="B144:F144"/>
    <mergeCell ref="B162:F162"/>
    <mergeCell ref="B172:F172"/>
    <mergeCell ref="A133:H133"/>
    <mergeCell ref="B134:F134"/>
    <mergeCell ref="B127:F127"/>
    <mergeCell ref="B135:F135"/>
    <mergeCell ref="B147:F147"/>
    <mergeCell ref="B157:F157"/>
    <mergeCell ref="B167:F167"/>
    <mergeCell ref="B175:F175"/>
    <mergeCell ref="B126:F126"/>
    <mergeCell ref="B187:F187"/>
    <mergeCell ref="B226:F226"/>
    <mergeCell ref="B244:F244"/>
    <mergeCell ref="A191:I191"/>
    <mergeCell ref="B192:F192"/>
    <mergeCell ref="B193:F193"/>
    <mergeCell ref="B201:F201"/>
    <mergeCell ref="B213:F213"/>
    <mergeCell ref="B241:F241"/>
    <mergeCell ref="B203:F203"/>
    <mergeCell ref="B212:F212"/>
    <mergeCell ref="B227:F227"/>
    <mergeCell ref="B259:F259"/>
    <mergeCell ref="B269:F269"/>
    <mergeCell ref="B292:F292"/>
    <mergeCell ref="A247:I247"/>
    <mergeCell ref="B248:F248"/>
    <mergeCell ref="B249:F249"/>
    <mergeCell ref="B255:F255"/>
    <mergeCell ref="B309:F309"/>
    <mergeCell ref="B370:F370"/>
    <mergeCell ref="A312:I312"/>
    <mergeCell ref="B313:F313"/>
    <mergeCell ref="B314:F314"/>
  </mergeCells>
  <pageMargins left="0.23622047244094491" right="0.19685039370078741" top="0" bottom="0" header="0.31496062992125984" footer="0.31496062992125984"/>
  <pageSetup paperSize="9" scale="74" fitToHeight="0" orientation="landscape" horizontalDpi="300" verticalDpi="300" r:id="rId11"/>
  <headerFooter alignWithMargins="0">
    <oddHeader>&amp;L&amp;D&amp;T</oddHeader>
  </headerFooter>
  <colBreaks count="1" manualBreakCount="1">
    <brk id="9" max="1048575" man="1"/>
  </colBreaks>
  <drawing r:id="rId12"/>
  <legacy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customSheetViews>
    <customSheetView guid="{80E8011E-8CC6-40AA-A1BE-46C0FB529EE2}">
      <pageMargins left="0.7" right="0.7" top="0.75" bottom="0.75" header="0.3" footer="0.3"/>
    </customSheetView>
    <customSheetView guid="{A4812406-2100-4335-8B92-771D5826C943}">
      <pageMargins left="0.7" right="0.7" top="0.75" bottom="0.75" header="0.3" footer="0.3"/>
    </customSheetView>
    <customSheetView guid="{F75A0FC8-0A1B-4DE0-9A32-5143F6752B3E}">
      <pageMargins left="0.7" right="0.7" top="0.75" bottom="0.75" header="0.3" footer="0.3"/>
    </customSheetView>
    <customSheetView guid="{5CCB14D7-39B9-453A-BF20-39B53EFE65BB}">
      <pageMargins left="0.7" right="0.7" top="0.75" bottom="0.75" header="0.3" footer="0.3"/>
    </customSheetView>
    <customSheetView guid="{9DC6467B-AE31-4A24-936A-03CCCA0C107D}">
      <pageMargins left="0.7" right="0.7" top="0.75" bottom="0.75" header="0.3" footer="0.3"/>
    </customSheetView>
    <customSheetView guid="{FC7BEBEA-9A89-4726-BCEF-101025680359}">
      <pageMargins left="0.7" right="0.7" top="0.75" bottom="0.75" header="0.3" footer="0.3"/>
    </customSheetView>
    <customSheetView guid="{76F21132-E21C-4D9F-8E24-456BC967E70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2"/>
  <dimension ref="B1:H218"/>
  <sheetViews>
    <sheetView topLeftCell="A116" workbookViewId="0">
      <selection activeCell="C59" sqref="C59"/>
    </sheetView>
  </sheetViews>
  <sheetFormatPr baseColWidth="10" defaultRowHeight="15" x14ac:dyDescent="0.25"/>
  <cols>
    <col min="2" max="2" width="17" style="516" customWidth="1"/>
    <col min="3" max="3" width="11.42578125" style="516"/>
    <col min="4" max="4" width="33.42578125" bestFit="1" customWidth="1"/>
  </cols>
  <sheetData>
    <row r="1" spans="2:8" x14ac:dyDescent="0.2">
      <c r="B1" s="512" t="s">
        <v>4</v>
      </c>
      <c r="C1" s="512" t="s">
        <v>5</v>
      </c>
    </row>
    <row r="2" spans="2:8" x14ac:dyDescent="0.2">
      <c r="B2" s="513">
        <v>22000043</v>
      </c>
      <c r="C2" s="514">
        <v>2.5</v>
      </c>
    </row>
    <row r="3" spans="2:8" x14ac:dyDescent="0.2">
      <c r="B3" s="513">
        <v>22000044</v>
      </c>
      <c r="C3" s="514">
        <v>4</v>
      </c>
    </row>
    <row r="4" spans="2:8" x14ac:dyDescent="0.2">
      <c r="B4" s="513">
        <v>22000047</v>
      </c>
      <c r="C4" s="514">
        <v>2.5</v>
      </c>
    </row>
    <row r="5" spans="2:8" x14ac:dyDescent="0.2">
      <c r="B5" s="513">
        <v>22000048</v>
      </c>
      <c r="C5" s="514">
        <v>2.5</v>
      </c>
    </row>
    <row r="6" spans="2:8" x14ac:dyDescent="0.2">
      <c r="B6" s="513">
        <v>22000049</v>
      </c>
      <c r="C6" s="514">
        <v>2.75</v>
      </c>
    </row>
    <row r="7" spans="2:8" x14ac:dyDescent="0.2">
      <c r="B7" s="513">
        <v>22000055</v>
      </c>
      <c r="C7" s="514">
        <v>2.5</v>
      </c>
      <c r="G7" s="6">
        <v>60</v>
      </c>
      <c r="H7" s="6">
        <v>1</v>
      </c>
    </row>
    <row r="8" spans="2:8" x14ac:dyDescent="0.2">
      <c r="B8" s="513">
        <v>22000056</v>
      </c>
      <c r="C8" s="514">
        <v>2.5</v>
      </c>
      <c r="G8" s="12">
        <v>15</v>
      </c>
      <c r="H8" s="6">
        <f>H7*G8/G7</f>
        <v>0.25</v>
      </c>
    </row>
    <row r="9" spans="2:8" x14ac:dyDescent="0.2">
      <c r="B9" s="513">
        <v>22000057</v>
      </c>
      <c r="C9" s="514">
        <v>2.5</v>
      </c>
      <c r="G9" s="11"/>
    </row>
    <row r="10" spans="2:8" x14ac:dyDescent="0.2">
      <c r="B10" s="513">
        <v>22000058</v>
      </c>
      <c r="C10" s="514">
        <v>2.5</v>
      </c>
    </row>
    <row r="11" spans="2:8" x14ac:dyDescent="0.2">
      <c r="B11" s="513">
        <v>22000062</v>
      </c>
      <c r="C11" s="514">
        <v>3</v>
      </c>
    </row>
    <row r="12" spans="2:8" x14ac:dyDescent="0.2">
      <c r="B12" s="513">
        <v>22000069</v>
      </c>
      <c r="C12" s="514">
        <v>2.75</v>
      </c>
    </row>
    <row r="13" spans="2:8" x14ac:dyDescent="0.25">
      <c r="B13" s="515">
        <v>22000070</v>
      </c>
      <c r="C13" s="514">
        <v>2.75</v>
      </c>
    </row>
    <row r="14" spans="2:8" x14ac:dyDescent="0.2">
      <c r="B14" s="513">
        <v>22000071</v>
      </c>
      <c r="C14" s="514">
        <v>2.5</v>
      </c>
    </row>
    <row r="15" spans="2:8" x14ac:dyDescent="0.2">
      <c r="B15" s="513">
        <v>22000072</v>
      </c>
      <c r="C15" s="514">
        <v>2.75</v>
      </c>
    </row>
    <row r="16" spans="2:8" x14ac:dyDescent="0.2">
      <c r="B16" s="513">
        <v>22000074</v>
      </c>
      <c r="C16" s="514">
        <v>2.5</v>
      </c>
    </row>
    <row r="17" spans="2:3" x14ac:dyDescent="0.2">
      <c r="B17" s="513">
        <v>22000076</v>
      </c>
      <c r="C17" s="514">
        <v>4.25</v>
      </c>
    </row>
    <row r="18" spans="2:3" x14ac:dyDescent="0.25">
      <c r="B18" s="515">
        <v>22000077</v>
      </c>
      <c r="C18" s="516">
        <v>2.75</v>
      </c>
    </row>
    <row r="19" spans="2:3" x14ac:dyDescent="0.2">
      <c r="B19" s="513">
        <v>22000078</v>
      </c>
      <c r="C19" s="514">
        <v>2.2999999999999998</v>
      </c>
    </row>
    <row r="20" spans="2:3" x14ac:dyDescent="0.2">
      <c r="B20" s="513">
        <v>22000080</v>
      </c>
      <c r="C20" s="514">
        <v>2.5</v>
      </c>
    </row>
    <row r="21" spans="2:3" x14ac:dyDescent="0.2">
      <c r="B21" s="513">
        <v>22000081</v>
      </c>
      <c r="C21" s="514">
        <v>2.5</v>
      </c>
    </row>
    <row r="22" spans="2:3" x14ac:dyDescent="0.2">
      <c r="B22" s="513">
        <v>22000082</v>
      </c>
      <c r="C22" s="514">
        <v>3</v>
      </c>
    </row>
    <row r="23" spans="2:3" x14ac:dyDescent="0.2">
      <c r="B23" s="513">
        <v>22000083</v>
      </c>
      <c r="C23" s="514">
        <v>4</v>
      </c>
    </row>
    <row r="24" spans="2:3" x14ac:dyDescent="0.2">
      <c r="B24" s="513">
        <v>22000084</v>
      </c>
      <c r="C24" s="514">
        <v>2.5</v>
      </c>
    </row>
    <row r="25" spans="2:3" x14ac:dyDescent="0.2">
      <c r="B25" s="513">
        <v>22000086</v>
      </c>
      <c r="C25" s="514">
        <v>2.5</v>
      </c>
    </row>
    <row r="26" spans="2:3" x14ac:dyDescent="0.2">
      <c r="B26" s="513">
        <v>22000088</v>
      </c>
      <c r="C26" s="514">
        <v>2.5</v>
      </c>
    </row>
    <row r="27" spans="2:3" x14ac:dyDescent="0.2">
      <c r="B27" s="513">
        <v>22000089</v>
      </c>
      <c r="C27" s="514">
        <v>2.75</v>
      </c>
    </row>
    <row r="28" spans="2:3" x14ac:dyDescent="0.2">
      <c r="B28" s="513">
        <v>22000097</v>
      </c>
      <c r="C28" s="514">
        <v>2.75</v>
      </c>
    </row>
    <row r="29" spans="2:3" x14ac:dyDescent="0.2">
      <c r="B29" s="513">
        <v>22000098</v>
      </c>
      <c r="C29" s="514">
        <v>2.75</v>
      </c>
    </row>
    <row r="30" spans="2:3" x14ac:dyDescent="0.2">
      <c r="B30" s="513">
        <v>22000101</v>
      </c>
      <c r="C30" s="514">
        <v>2.75</v>
      </c>
    </row>
    <row r="31" spans="2:3" x14ac:dyDescent="0.2">
      <c r="B31" s="513">
        <v>22000102</v>
      </c>
      <c r="C31" s="514">
        <v>2.75</v>
      </c>
    </row>
    <row r="32" spans="2:3" x14ac:dyDescent="0.2">
      <c r="B32" s="513">
        <v>22000103</v>
      </c>
      <c r="C32" s="514">
        <v>2.75</v>
      </c>
    </row>
    <row r="33" spans="2:3" x14ac:dyDescent="0.2">
      <c r="B33" s="513">
        <v>22000105</v>
      </c>
      <c r="C33" s="514">
        <v>2.5</v>
      </c>
    </row>
    <row r="34" spans="2:3" x14ac:dyDescent="0.2">
      <c r="B34" s="513">
        <v>22000107</v>
      </c>
      <c r="C34" s="514">
        <v>2.75</v>
      </c>
    </row>
    <row r="35" spans="2:3" x14ac:dyDescent="0.2">
      <c r="B35" s="513">
        <v>22000108</v>
      </c>
      <c r="C35" s="514">
        <v>2.75</v>
      </c>
    </row>
    <row r="36" spans="2:3" x14ac:dyDescent="0.2">
      <c r="B36" s="513">
        <v>22000109</v>
      </c>
      <c r="C36" s="514">
        <v>2.75</v>
      </c>
    </row>
    <row r="37" spans="2:3" x14ac:dyDescent="0.25">
      <c r="B37" s="513">
        <v>22000110</v>
      </c>
      <c r="C37" s="516">
        <v>2.5</v>
      </c>
    </row>
    <row r="38" spans="2:3" x14ac:dyDescent="0.2">
      <c r="B38" s="513">
        <v>22000112</v>
      </c>
      <c r="C38" s="514">
        <v>2.75</v>
      </c>
    </row>
    <row r="39" spans="2:3" x14ac:dyDescent="0.2">
      <c r="B39" s="513">
        <v>22000118</v>
      </c>
      <c r="C39" s="514">
        <v>2.5</v>
      </c>
    </row>
    <row r="40" spans="2:3" x14ac:dyDescent="0.2">
      <c r="B40" s="513">
        <v>22000121</v>
      </c>
      <c r="C40" s="514">
        <v>2.75</v>
      </c>
    </row>
    <row r="41" spans="2:3" x14ac:dyDescent="0.25">
      <c r="B41" s="515">
        <v>22000123</v>
      </c>
      <c r="C41" s="514">
        <v>2.75</v>
      </c>
    </row>
    <row r="42" spans="2:3" x14ac:dyDescent="0.2">
      <c r="B42" s="513">
        <v>22000124</v>
      </c>
      <c r="C42" s="514">
        <v>2.5</v>
      </c>
    </row>
    <row r="43" spans="2:3" x14ac:dyDescent="0.2">
      <c r="B43" s="513">
        <v>22000130</v>
      </c>
      <c r="C43" s="514">
        <v>2.75</v>
      </c>
    </row>
    <row r="44" spans="2:3" x14ac:dyDescent="0.2">
      <c r="B44" s="513">
        <v>22000132</v>
      </c>
      <c r="C44" s="514">
        <v>2.75</v>
      </c>
    </row>
    <row r="45" spans="2:3" x14ac:dyDescent="0.2">
      <c r="B45" s="513">
        <v>22000134</v>
      </c>
      <c r="C45" s="514">
        <v>2.75</v>
      </c>
    </row>
    <row r="46" spans="2:3" x14ac:dyDescent="0.2">
      <c r="B46" s="513">
        <v>22000137</v>
      </c>
      <c r="C46" s="514">
        <v>2.5</v>
      </c>
    </row>
    <row r="47" spans="2:3" x14ac:dyDescent="0.2">
      <c r="B47" s="513">
        <v>22000139</v>
      </c>
      <c r="C47" s="514">
        <v>3</v>
      </c>
    </row>
    <row r="48" spans="2:3" x14ac:dyDescent="0.2">
      <c r="B48" s="513">
        <v>22000142</v>
      </c>
      <c r="C48" s="512">
        <v>2.75</v>
      </c>
    </row>
    <row r="49" spans="2:3" x14ac:dyDescent="0.2">
      <c r="B49" s="513">
        <v>22000152</v>
      </c>
      <c r="C49" s="514">
        <v>2.75</v>
      </c>
    </row>
    <row r="50" spans="2:3" x14ac:dyDescent="0.2">
      <c r="B50" s="513">
        <v>22000155</v>
      </c>
      <c r="C50" s="514">
        <v>2.75</v>
      </c>
    </row>
    <row r="51" spans="2:3" x14ac:dyDescent="0.2">
      <c r="B51" s="513">
        <v>22000155</v>
      </c>
      <c r="C51" s="514">
        <v>2.75</v>
      </c>
    </row>
    <row r="52" spans="2:3" x14ac:dyDescent="0.2">
      <c r="B52" s="513">
        <v>22000155</v>
      </c>
      <c r="C52" s="514">
        <v>2.75</v>
      </c>
    </row>
    <row r="53" spans="2:3" x14ac:dyDescent="0.2">
      <c r="B53" s="513">
        <v>22000157</v>
      </c>
      <c r="C53" s="514">
        <v>2.2999999999999998</v>
      </c>
    </row>
    <row r="54" spans="2:3" x14ac:dyDescent="0.2">
      <c r="B54" s="513">
        <v>22000158</v>
      </c>
      <c r="C54" s="514">
        <v>2.5</v>
      </c>
    </row>
    <row r="55" spans="2:3" x14ac:dyDescent="0.2">
      <c r="B55" s="513">
        <v>22000159</v>
      </c>
      <c r="C55" s="514">
        <v>2.75</v>
      </c>
    </row>
    <row r="56" spans="2:3" x14ac:dyDescent="0.2">
      <c r="B56" s="513">
        <v>22000160</v>
      </c>
      <c r="C56" s="514">
        <v>2.5</v>
      </c>
    </row>
    <row r="57" spans="2:3" x14ac:dyDescent="0.2">
      <c r="B57" s="513">
        <v>22000262</v>
      </c>
      <c r="C57" s="514">
        <v>2.5</v>
      </c>
    </row>
    <row r="58" spans="2:3" x14ac:dyDescent="0.25">
      <c r="B58" s="515">
        <v>22000264</v>
      </c>
      <c r="C58" s="514">
        <v>2.75</v>
      </c>
    </row>
    <row r="59" spans="2:3" x14ac:dyDescent="0.25">
      <c r="B59" s="515">
        <v>22000266</v>
      </c>
      <c r="C59" s="514">
        <v>2.75</v>
      </c>
    </row>
    <row r="60" spans="2:3" x14ac:dyDescent="0.2">
      <c r="B60" s="513">
        <v>22000267</v>
      </c>
      <c r="C60" s="514">
        <v>2.75</v>
      </c>
    </row>
    <row r="61" spans="2:3" x14ac:dyDescent="0.2">
      <c r="B61" s="513">
        <v>22000268</v>
      </c>
      <c r="C61" s="514">
        <v>2.5</v>
      </c>
    </row>
    <row r="62" spans="2:3" x14ac:dyDescent="0.2">
      <c r="B62" s="513">
        <v>22000270</v>
      </c>
      <c r="C62" s="514">
        <v>2.75</v>
      </c>
    </row>
    <row r="63" spans="2:3" x14ac:dyDescent="0.2">
      <c r="B63" s="513">
        <v>22000278</v>
      </c>
      <c r="C63" s="514">
        <v>2.5</v>
      </c>
    </row>
    <row r="64" spans="2:3" x14ac:dyDescent="0.2">
      <c r="B64" s="513">
        <v>22000279</v>
      </c>
      <c r="C64" s="513">
        <v>2.5</v>
      </c>
    </row>
    <row r="65" spans="2:3" x14ac:dyDescent="0.2">
      <c r="B65" s="513">
        <v>22000282</v>
      </c>
      <c r="C65" s="514">
        <v>2.75</v>
      </c>
    </row>
    <row r="66" spans="2:3" x14ac:dyDescent="0.2">
      <c r="B66" s="513">
        <v>22000284</v>
      </c>
      <c r="C66" s="514">
        <v>2.4</v>
      </c>
    </row>
    <row r="67" spans="2:3" x14ac:dyDescent="0.2">
      <c r="B67" s="513">
        <v>22000305</v>
      </c>
      <c r="C67" s="514">
        <v>2.7</v>
      </c>
    </row>
    <row r="68" spans="2:3" x14ac:dyDescent="0.2">
      <c r="B68" s="513">
        <v>22000307</v>
      </c>
      <c r="C68" s="512">
        <v>2.75</v>
      </c>
    </row>
    <row r="69" spans="2:3" x14ac:dyDescent="0.2">
      <c r="B69" s="513">
        <v>22000310</v>
      </c>
      <c r="C69" s="514">
        <v>2.7</v>
      </c>
    </row>
    <row r="70" spans="2:3" x14ac:dyDescent="0.2">
      <c r="B70" s="513">
        <v>22000311</v>
      </c>
      <c r="C70" s="514">
        <v>2.5</v>
      </c>
    </row>
    <row r="71" spans="2:3" x14ac:dyDescent="0.2">
      <c r="B71" s="513">
        <v>22000313</v>
      </c>
      <c r="C71" s="512">
        <v>2.2000000000000002</v>
      </c>
    </row>
    <row r="72" spans="2:3" x14ac:dyDescent="0.2">
      <c r="B72" s="513">
        <v>22000315</v>
      </c>
      <c r="C72" s="512">
        <v>2.75</v>
      </c>
    </row>
    <row r="73" spans="2:3" x14ac:dyDescent="0.2">
      <c r="B73" s="513">
        <v>22000316</v>
      </c>
      <c r="C73" s="514">
        <v>2.75</v>
      </c>
    </row>
    <row r="74" spans="2:3" x14ac:dyDescent="0.2">
      <c r="B74" s="513">
        <v>22000317</v>
      </c>
      <c r="C74" s="512">
        <v>2.75</v>
      </c>
    </row>
    <row r="75" spans="2:3" x14ac:dyDescent="0.2">
      <c r="B75" s="513">
        <v>22000318</v>
      </c>
      <c r="C75" s="514">
        <v>2.75</v>
      </c>
    </row>
    <row r="76" spans="2:3" x14ac:dyDescent="0.2">
      <c r="B76" s="513">
        <v>22000320</v>
      </c>
      <c r="C76" s="512">
        <v>2.75</v>
      </c>
    </row>
    <row r="77" spans="2:3" x14ac:dyDescent="0.2">
      <c r="B77" s="513">
        <v>22000321</v>
      </c>
      <c r="C77" s="514">
        <v>4</v>
      </c>
    </row>
    <row r="78" spans="2:3" x14ac:dyDescent="0.2">
      <c r="B78" s="513">
        <v>22000322</v>
      </c>
      <c r="C78" s="512">
        <v>2.75</v>
      </c>
    </row>
    <row r="79" spans="2:3" x14ac:dyDescent="0.2">
      <c r="B79" s="513">
        <v>22000324</v>
      </c>
      <c r="C79" s="512">
        <v>4</v>
      </c>
    </row>
    <row r="80" spans="2:3" x14ac:dyDescent="0.2">
      <c r="B80" s="513">
        <v>22000325</v>
      </c>
      <c r="C80" s="514">
        <v>2.75</v>
      </c>
    </row>
    <row r="81" spans="2:3" x14ac:dyDescent="0.2">
      <c r="B81" s="513">
        <v>22000328</v>
      </c>
      <c r="C81" s="514">
        <v>2.5</v>
      </c>
    </row>
    <row r="82" spans="2:3" x14ac:dyDescent="0.2">
      <c r="B82" s="513">
        <v>22000329</v>
      </c>
      <c r="C82" s="512">
        <v>2.75</v>
      </c>
    </row>
    <row r="83" spans="2:3" x14ac:dyDescent="0.2">
      <c r="B83" s="513">
        <v>22000330</v>
      </c>
      <c r="C83" s="512">
        <v>2.75</v>
      </c>
    </row>
    <row r="84" spans="2:3" x14ac:dyDescent="0.2">
      <c r="B84" s="513">
        <v>22000331</v>
      </c>
      <c r="C84" s="514">
        <v>2.75</v>
      </c>
    </row>
    <row r="85" spans="2:3" x14ac:dyDescent="0.2">
      <c r="B85" s="513">
        <v>22000334</v>
      </c>
      <c r="C85" s="512">
        <v>2.75</v>
      </c>
    </row>
    <row r="86" spans="2:3" x14ac:dyDescent="0.2">
      <c r="B86" s="513">
        <v>22000337</v>
      </c>
      <c r="C86" s="514">
        <v>2.75</v>
      </c>
    </row>
    <row r="87" spans="2:3" x14ac:dyDescent="0.2">
      <c r="B87" s="513">
        <v>22000338</v>
      </c>
      <c r="C87" s="513">
        <v>2.5</v>
      </c>
    </row>
    <row r="88" spans="2:3" x14ac:dyDescent="0.2">
      <c r="B88" s="513">
        <v>22000339</v>
      </c>
      <c r="C88" s="513">
        <v>2.5</v>
      </c>
    </row>
    <row r="89" spans="2:3" x14ac:dyDescent="0.2">
      <c r="B89" s="513">
        <v>22000341</v>
      </c>
      <c r="C89" s="514">
        <v>2.7</v>
      </c>
    </row>
    <row r="90" spans="2:3" x14ac:dyDescent="0.2">
      <c r="B90" s="513">
        <v>22000344</v>
      </c>
      <c r="C90" s="512">
        <v>2.75</v>
      </c>
    </row>
    <row r="91" spans="2:3" x14ac:dyDescent="0.2">
      <c r="B91" s="513">
        <v>22000345</v>
      </c>
      <c r="C91" s="514">
        <v>2.75</v>
      </c>
    </row>
    <row r="92" spans="2:3" x14ac:dyDescent="0.2">
      <c r="B92" s="513">
        <v>22000347</v>
      </c>
      <c r="C92" s="512">
        <v>4</v>
      </c>
    </row>
    <row r="93" spans="2:3" x14ac:dyDescent="0.2">
      <c r="B93" s="513">
        <v>22000349</v>
      </c>
      <c r="C93" s="513">
        <v>2.5</v>
      </c>
    </row>
    <row r="94" spans="2:3" x14ac:dyDescent="0.2">
      <c r="B94" s="513">
        <v>22000349</v>
      </c>
      <c r="C94" s="512">
        <v>2.75</v>
      </c>
    </row>
    <row r="95" spans="2:3" x14ac:dyDescent="0.2">
      <c r="B95" s="513">
        <v>22000350</v>
      </c>
      <c r="C95" s="512">
        <v>2.75</v>
      </c>
    </row>
    <row r="96" spans="2:3" x14ac:dyDescent="0.2">
      <c r="B96" s="513">
        <v>22000351</v>
      </c>
      <c r="C96" s="512">
        <v>2.75</v>
      </c>
    </row>
    <row r="97" spans="2:3" x14ac:dyDescent="0.2">
      <c r="B97" s="513">
        <v>22000352</v>
      </c>
      <c r="C97" s="514">
        <v>2.75</v>
      </c>
    </row>
    <row r="98" spans="2:3" x14ac:dyDescent="0.2">
      <c r="B98" s="513">
        <v>22000353</v>
      </c>
      <c r="C98" s="514">
        <v>2.75</v>
      </c>
    </row>
    <row r="99" spans="2:3" x14ac:dyDescent="0.2">
      <c r="B99" s="513">
        <v>22000354</v>
      </c>
      <c r="C99" s="514">
        <v>2.75</v>
      </c>
    </row>
    <row r="100" spans="2:3" x14ac:dyDescent="0.2">
      <c r="B100" s="513">
        <v>22000356</v>
      </c>
      <c r="C100" s="512">
        <v>2.75</v>
      </c>
    </row>
    <row r="101" spans="2:3" x14ac:dyDescent="0.2">
      <c r="B101" s="513">
        <v>22000357</v>
      </c>
      <c r="C101" s="512">
        <v>2.5</v>
      </c>
    </row>
    <row r="102" spans="2:3" x14ac:dyDescent="0.2">
      <c r="B102" s="513">
        <v>22000357</v>
      </c>
      <c r="C102" s="512">
        <v>2.75</v>
      </c>
    </row>
    <row r="103" spans="2:3" x14ac:dyDescent="0.2">
      <c r="B103" s="513">
        <v>22000358</v>
      </c>
      <c r="C103" s="514">
        <v>2.75</v>
      </c>
    </row>
    <row r="104" spans="2:3" x14ac:dyDescent="0.2">
      <c r="B104" s="513">
        <v>22000359</v>
      </c>
      <c r="C104" s="512">
        <v>2.75</v>
      </c>
    </row>
    <row r="105" spans="2:3" x14ac:dyDescent="0.2">
      <c r="B105" s="513">
        <v>22000360</v>
      </c>
      <c r="C105" s="512">
        <v>2.75</v>
      </c>
    </row>
    <row r="106" spans="2:3" x14ac:dyDescent="0.2">
      <c r="B106" s="513">
        <v>22000361</v>
      </c>
      <c r="C106" s="512">
        <v>2.75</v>
      </c>
    </row>
    <row r="107" spans="2:3" x14ac:dyDescent="0.2">
      <c r="B107" s="513">
        <v>22000362</v>
      </c>
      <c r="C107" s="512">
        <v>4.5</v>
      </c>
    </row>
    <row r="108" spans="2:3" x14ac:dyDescent="0.25">
      <c r="B108" s="515">
        <v>22000364</v>
      </c>
      <c r="C108" s="514">
        <v>2.5</v>
      </c>
    </row>
    <row r="109" spans="2:3" x14ac:dyDescent="0.2">
      <c r="B109" s="513">
        <v>22000365</v>
      </c>
      <c r="C109" s="514">
        <v>3.5</v>
      </c>
    </row>
    <row r="110" spans="2:3" x14ac:dyDescent="0.2">
      <c r="B110" s="513">
        <v>22000366</v>
      </c>
      <c r="C110" s="512">
        <v>2.75</v>
      </c>
    </row>
    <row r="111" spans="2:3" x14ac:dyDescent="0.25">
      <c r="B111" s="515">
        <v>22000367</v>
      </c>
      <c r="C111" s="514">
        <v>2.75</v>
      </c>
    </row>
    <row r="112" spans="2:3" x14ac:dyDescent="0.2">
      <c r="B112" s="513">
        <v>22000368</v>
      </c>
      <c r="C112" s="512">
        <v>2.75</v>
      </c>
    </row>
    <row r="113" spans="2:3" x14ac:dyDescent="0.25">
      <c r="B113" s="517">
        <v>22000370</v>
      </c>
      <c r="C113" s="514">
        <v>2.75</v>
      </c>
    </row>
    <row r="114" spans="2:3" x14ac:dyDescent="0.2">
      <c r="B114" s="513">
        <v>22000371</v>
      </c>
      <c r="C114" s="512">
        <v>2.75</v>
      </c>
    </row>
    <row r="115" spans="2:3" x14ac:dyDescent="0.2">
      <c r="B115" s="513">
        <v>22000372</v>
      </c>
      <c r="C115" s="514">
        <v>2.5</v>
      </c>
    </row>
    <row r="116" spans="2:3" x14ac:dyDescent="0.2">
      <c r="B116" s="513">
        <v>22000373</v>
      </c>
      <c r="C116" s="514">
        <v>2.75</v>
      </c>
    </row>
    <row r="117" spans="2:3" x14ac:dyDescent="0.2">
      <c r="B117" s="513">
        <v>22000374</v>
      </c>
      <c r="C117" s="514">
        <v>2.5</v>
      </c>
    </row>
    <row r="118" spans="2:3" x14ac:dyDescent="0.25">
      <c r="B118" s="515">
        <v>22000376</v>
      </c>
      <c r="C118" s="514">
        <v>2.75</v>
      </c>
    </row>
    <row r="119" spans="2:3" x14ac:dyDescent="0.2">
      <c r="B119" s="513">
        <v>22000377</v>
      </c>
      <c r="C119" s="514">
        <v>2.6</v>
      </c>
    </row>
    <row r="120" spans="2:3" x14ac:dyDescent="0.25">
      <c r="B120" s="515">
        <v>22000378</v>
      </c>
      <c r="C120" s="516">
        <v>2.75</v>
      </c>
    </row>
    <row r="121" spans="2:3" x14ac:dyDescent="0.2">
      <c r="B121" s="513">
        <v>22000379</v>
      </c>
      <c r="C121" s="512">
        <v>2.75</v>
      </c>
    </row>
    <row r="122" spans="2:3" x14ac:dyDescent="0.2">
      <c r="B122" s="513">
        <v>22000389</v>
      </c>
      <c r="C122" s="514">
        <v>2.7</v>
      </c>
    </row>
    <row r="123" spans="2:3" x14ac:dyDescent="0.2">
      <c r="B123" s="513">
        <v>22000390</v>
      </c>
      <c r="C123" s="514">
        <v>2.5</v>
      </c>
    </row>
    <row r="124" spans="2:3" x14ac:dyDescent="0.2">
      <c r="B124" s="513">
        <v>22000392</v>
      </c>
      <c r="C124" s="513">
        <v>2.5</v>
      </c>
    </row>
    <row r="125" spans="2:3" x14ac:dyDescent="0.2">
      <c r="B125" s="513">
        <v>22000393</v>
      </c>
      <c r="C125" s="514">
        <v>2.75</v>
      </c>
    </row>
    <row r="126" spans="2:3" x14ac:dyDescent="0.2">
      <c r="B126" s="513">
        <v>22000394</v>
      </c>
      <c r="C126" s="514">
        <v>2.5</v>
      </c>
    </row>
    <row r="127" spans="2:3" x14ac:dyDescent="0.2">
      <c r="B127" s="513">
        <v>22000398</v>
      </c>
      <c r="C127" s="514">
        <v>3</v>
      </c>
    </row>
    <row r="128" spans="2:3" x14ac:dyDescent="0.2">
      <c r="B128" s="513">
        <v>22000399</v>
      </c>
      <c r="C128" s="514">
        <v>2.5</v>
      </c>
    </row>
    <row r="129" spans="2:3" x14ac:dyDescent="0.2">
      <c r="B129" s="513">
        <v>22000400</v>
      </c>
      <c r="C129" s="514">
        <v>2.75</v>
      </c>
    </row>
    <row r="130" spans="2:3" x14ac:dyDescent="0.2">
      <c r="B130" s="513">
        <v>22000401</v>
      </c>
      <c r="C130" s="514">
        <v>2.75</v>
      </c>
    </row>
    <row r="131" spans="2:3" x14ac:dyDescent="0.2">
      <c r="B131" s="513">
        <v>22000402</v>
      </c>
      <c r="C131" s="514">
        <v>2.75</v>
      </c>
    </row>
    <row r="132" spans="2:3" x14ac:dyDescent="0.2">
      <c r="B132" s="513">
        <v>22000403</v>
      </c>
      <c r="C132" s="514">
        <v>2.75</v>
      </c>
    </row>
    <row r="133" spans="2:3" x14ac:dyDescent="0.2">
      <c r="B133" s="513">
        <v>22000404</v>
      </c>
      <c r="C133" s="514">
        <v>2.5</v>
      </c>
    </row>
    <row r="134" spans="2:3" x14ac:dyDescent="0.2">
      <c r="B134" s="513">
        <v>22000406</v>
      </c>
      <c r="C134" s="514">
        <v>2.5</v>
      </c>
    </row>
    <row r="135" spans="2:3" x14ac:dyDescent="0.2">
      <c r="B135" s="513">
        <v>22000416</v>
      </c>
      <c r="C135" s="514">
        <v>3.5</v>
      </c>
    </row>
    <row r="136" spans="2:3" x14ac:dyDescent="0.2">
      <c r="B136" s="513">
        <v>22000417</v>
      </c>
      <c r="C136" s="514">
        <v>2.5</v>
      </c>
    </row>
    <row r="137" spans="2:3" x14ac:dyDescent="0.2">
      <c r="B137" s="513">
        <v>22000418</v>
      </c>
      <c r="C137" s="514">
        <v>2.7</v>
      </c>
    </row>
    <row r="138" spans="2:3" x14ac:dyDescent="0.2">
      <c r="B138" s="513">
        <v>22000426</v>
      </c>
      <c r="C138" s="514">
        <v>3</v>
      </c>
    </row>
    <row r="139" spans="2:3" x14ac:dyDescent="0.2">
      <c r="B139" s="513">
        <v>22000427</v>
      </c>
      <c r="C139" s="514">
        <v>4</v>
      </c>
    </row>
    <row r="140" spans="2:3" x14ac:dyDescent="0.2">
      <c r="B140" s="513">
        <v>22000428</v>
      </c>
      <c r="C140" s="514">
        <v>2.7</v>
      </c>
    </row>
    <row r="141" spans="2:3" x14ac:dyDescent="0.2">
      <c r="B141" s="513">
        <v>22000429</v>
      </c>
      <c r="C141" s="514">
        <v>2.5</v>
      </c>
    </row>
    <row r="142" spans="2:3" x14ac:dyDescent="0.2">
      <c r="B142" s="513">
        <v>22000435</v>
      </c>
      <c r="C142" s="514">
        <v>2.75</v>
      </c>
    </row>
    <row r="143" spans="2:3" x14ac:dyDescent="0.25">
      <c r="B143" s="515">
        <v>22000436</v>
      </c>
      <c r="C143" s="514">
        <v>2.75</v>
      </c>
    </row>
    <row r="144" spans="2:3" x14ac:dyDescent="0.2">
      <c r="B144" s="513">
        <v>22000443</v>
      </c>
      <c r="C144" s="514">
        <v>2.75</v>
      </c>
    </row>
    <row r="145" spans="2:6" x14ac:dyDescent="0.2">
      <c r="B145" s="513">
        <v>22000445</v>
      </c>
      <c r="C145" s="514">
        <v>2.5</v>
      </c>
    </row>
    <row r="146" spans="2:6" x14ac:dyDescent="0.25">
      <c r="B146" s="513">
        <v>22000472</v>
      </c>
      <c r="C146" s="516">
        <v>4</v>
      </c>
    </row>
    <row r="147" spans="2:6" x14ac:dyDescent="0.25">
      <c r="B147" s="515">
        <v>22000473</v>
      </c>
      <c r="C147" s="514">
        <v>2.5</v>
      </c>
    </row>
    <row r="148" spans="2:6" x14ac:dyDescent="0.25">
      <c r="B148" s="518">
        <v>22000474</v>
      </c>
      <c r="C148" s="516">
        <v>2.6</v>
      </c>
    </row>
    <row r="149" spans="2:6" x14ac:dyDescent="0.2">
      <c r="B149" s="513">
        <v>22000475</v>
      </c>
      <c r="C149" s="514">
        <v>2</v>
      </c>
    </row>
    <row r="150" spans="2:6" x14ac:dyDescent="0.25">
      <c r="B150" s="515">
        <v>22000477</v>
      </c>
      <c r="C150" s="516">
        <v>2.75</v>
      </c>
    </row>
    <row r="151" spans="2:6" x14ac:dyDescent="0.25">
      <c r="B151" s="515">
        <v>22000479</v>
      </c>
      <c r="C151" s="514">
        <v>2.5</v>
      </c>
    </row>
    <row r="152" spans="2:6" x14ac:dyDescent="0.2">
      <c r="B152" s="513" t="s">
        <v>8</v>
      </c>
      <c r="C152" s="514">
        <v>2.7</v>
      </c>
    </row>
    <row r="153" spans="2:6" ht="12.75" customHeight="1" x14ac:dyDescent="0.2">
      <c r="B153" s="519" t="s">
        <v>11</v>
      </c>
      <c r="C153" s="519">
        <v>2</v>
      </c>
      <c r="D153" s="22"/>
      <c r="E153" s="22"/>
      <c r="F153" s="23"/>
    </row>
    <row r="154" spans="2:6" x14ac:dyDescent="0.25">
      <c r="B154" s="513">
        <v>22000478</v>
      </c>
      <c r="C154" s="516">
        <v>2</v>
      </c>
    </row>
    <row r="155" spans="2:6" x14ac:dyDescent="0.2">
      <c r="B155" s="513">
        <v>22000269</v>
      </c>
      <c r="C155" s="514">
        <v>2.75</v>
      </c>
    </row>
    <row r="156" spans="2:6" x14ac:dyDescent="0.2">
      <c r="B156" s="513">
        <v>22000053</v>
      </c>
      <c r="C156" s="514">
        <v>2.75</v>
      </c>
    </row>
    <row r="157" spans="2:6" x14ac:dyDescent="0.25">
      <c r="B157" s="513">
        <v>22000489</v>
      </c>
      <c r="C157" s="516">
        <v>2.75</v>
      </c>
    </row>
    <row r="158" spans="2:6" x14ac:dyDescent="0.25">
      <c r="B158" s="513">
        <v>22000512</v>
      </c>
      <c r="C158" s="516">
        <v>2.75</v>
      </c>
    </row>
    <row r="159" spans="2:6" x14ac:dyDescent="0.25">
      <c r="B159" s="520">
        <v>22000490</v>
      </c>
      <c r="C159" s="516">
        <v>3</v>
      </c>
    </row>
    <row r="160" spans="2:6" x14ac:dyDescent="0.25">
      <c r="B160" s="513">
        <v>22000513</v>
      </c>
      <c r="C160" s="516">
        <v>2.5</v>
      </c>
    </row>
    <row r="161" spans="2:3" x14ac:dyDescent="0.25">
      <c r="B161" s="513">
        <v>22000511</v>
      </c>
      <c r="C161" s="516">
        <v>2.5</v>
      </c>
    </row>
    <row r="162" spans="2:3" x14ac:dyDescent="0.25">
      <c r="B162" s="513">
        <v>22000530</v>
      </c>
      <c r="C162" s="516">
        <v>2.5</v>
      </c>
    </row>
    <row r="163" spans="2:3" x14ac:dyDescent="0.25">
      <c r="B163" s="516" t="s">
        <v>12</v>
      </c>
      <c r="C163" s="516">
        <v>0.5</v>
      </c>
    </row>
    <row r="164" spans="2:3" x14ac:dyDescent="0.25">
      <c r="B164" s="520">
        <v>22000125</v>
      </c>
      <c r="C164" s="516">
        <v>2.75</v>
      </c>
    </row>
    <row r="165" spans="2:3" x14ac:dyDescent="0.25">
      <c r="B165" s="520">
        <v>22000122</v>
      </c>
      <c r="C165" s="516">
        <v>2.75</v>
      </c>
    </row>
    <row r="166" spans="2:3" x14ac:dyDescent="0.25">
      <c r="B166" s="520">
        <v>22000495</v>
      </c>
      <c r="C166" s="516">
        <v>2.75</v>
      </c>
    </row>
    <row r="167" spans="2:3" x14ac:dyDescent="0.25">
      <c r="B167" s="520">
        <v>22000514</v>
      </c>
      <c r="C167" s="516">
        <v>2.75</v>
      </c>
    </row>
    <row r="168" spans="2:3" x14ac:dyDescent="0.25">
      <c r="B168" s="520">
        <v>22000492</v>
      </c>
      <c r="C168" s="516">
        <v>2.75</v>
      </c>
    </row>
    <row r="169" spans="2:3" x14ac:dyDescent="0.25">
      <c r="B169" s="513">
        <v>22000516</v>
      </c>
      <c r="C169" s="516">
        <v>2.75</v>
      </c>
    </row>
    <row r="170" spans="2:3" x14ac:dyDescent="0.25">
      <c r="B170" s="513">
        <v>22000515</v>
      </c>
      <c r="C170" s="516">
        <v>2.75</v>
      </c>
    </row>
    <row r="171" spans="2:3" x14ac:dyDescent="0.25">
      <c r="B171" s="516">
        <v>22000494</v>
      </c>
      <c r="C171" s="516">
        <v>2.5</v>
      </c>
    </row>
    <row r="172" spans="2:3" x14ac:dyDescent="0.25">
      <c r="B172" s="516">
        <v>22000518</v>
      </c>
      <c r="C172" s="516">
        <v>2.5</v>
      </c>
    </row>
    <row r="173" spans="2:3" x14ac:dyDescent="0.25">
      <c r="B173" s="516">
        <v>22000522</v>
      </c>
      <c r="C173" s="516">
        <v>2.5</v>
      </c>
    </row>
    <row r="174" spans="2:3" x14ac:dyDescent="0.25">
      <c r="B174" s="516">
        <v>22000519</v>
      </c>
      <c r="C174" s="516">
        <v>2.5</v>
      </c>
    </row>
    <row r="175" spans="2:3" x14ac:dyDescent="0.25">
      <c r="B175" s="516">
        <v>22000496</v>
      </c>
      <c r="C175" s="516">
        <v>2.5</v>
      </c>
    </row>
    <row r="176" spans="2:3" x14ac:dyDescent="0.25">
      <c r="B176" s="513">
        <v>22000493</v>
      </c>
      <c r="C176" s="516">
        <v>2.5</v>
      </c>
    </row>
    <row r="177" spans="2:4" x14ac:dyDescent="0.25">
      <c r="B177" s="516">
        <v>22000523</v>
      </c>
      <c r="C177" s="516">
        <v>2.5</v>
      </c>
    </row>
    <row r="178" spans="2:4" x14ac:dyDescent="0.25">
      <c r="B178" s="513">
        <v>22000578</v>
      </c>
      <c r="C178" s="516">
        <v>2.5</v>
      </c>
    </row>
    <row r="179" spans="2:4" x14ac:dyDescent="0.25">
      <c r="B179" s="513">
        <v>22000547</v>
      </c>
      <c r="C179" s="516">
        <v>2.5</v>
      </c>
    </row>
    <row r="180" spans="2:4" x14ac:dyDescent="0.25">
      <c r="B180" s="513">
        <v>22000551</v>
      </c>
      <c r="C180" s="516">
        <v>2.75</v>
      </c>
    </row>
    <row r="181" spans="2:4" x14ac:dyDescent="0.25">
      <c r="B181" s="513">
        <v>22000577</v>
      </c>
      <c r="C181" s="516">
        <v>2.75</v>
      </c>
    </row>
    <row r="182" spans="2:4" x14ac:dyDescent="0.25">
      <c r="B182" s="521" t="s">
        <v>18</v>
      </c>
      <c r="C182" s="516">
        <v>4</v>
      </c>
    </row>
    <row r="183" spans="2:4" x14ac:dyDescent="0.25">
      <c r="B183" s="516">
        <v>22000552</v>
      </c>
      <c r="C183" s="516">
        <v>2.5</v>
      </c>
    </row>
    <row r="184" spans="2:4" x14ac:dyDescent="0.25">
      <c r="B184" s="520">
        <v>22000576</v>
      </c>
      <c r="C184" s="516">
        <v>2.5</v>
      </c>
    </row>
    <row r="185" spans="2:4" x14ac:dyDescent="0.25">
      <c r="B185" s="516">
        <v>22000548</v>
      </c>
      <c r="C185" s="516">
        <v>2.5</v>
      </c>
    </row>
    <row r="186" spans="2:4" x14ac:dyDescent="0.25">
      <c r="B186" s="516">
        <v>22000574</v>
      </c>
      <c r="C186" s="516">
        <v>2.5</v>
      </c>
    </row>
    <row r="187" spans="2:4" x14ac:dyDescent="0.25">
      <c r="B187" s="513">
        <v>22000537</v>
      </c>
      <c r="C187" s="516">
        <v>3.2</v>
      </c>
      <c r="D187" t="s">
        <v>178</v>
      </c>
    </row>
    <row r="188" spans="2:4" x14ac:dyDescent="0.25">
      <c r="B188" s="516">
        <v>22000579</v>
      </c>
      <c r="C188" s="516">
        <v>2.5</v>
      </c>
    </row>
    <row r="189" spans="2:4" x14ac:dyDescent="0.25">
      <c r="B189" s="516" t="s">
        <v>70</v>
      </c>
      <c r="C189" s="516">
        <v>5</v>
      </c>
    </row>
    <row r="190" spans="2:4" x14ac:dyDescent="0.25">
      <c r="B190" s="513">
        <v>22000549</v>
      </c>
      <c r="C190" s="516">
        <v>2.5</v>
      </c>
    </row>
    <row r="191" spans="2:4" x14ac:dyDescent="0.25">
      <c r="B191" s="516" t="s">
        <v>141</v>
      </c>
      <c r="C191" s="516">
        <v>0.2</v>
      </c>
    </row>
    <row r="192" spans="2:4" x14ac:dyDescent="0.25">
      <c r="B192" s="516" t="s">
        <v>7</v>
      </c>
      <c r="C192" s="516">
        <v>1.3</v>
      </c>
    </row>
    <row r="193" spans="2:3" x14ac:dyDescent="0.25">
      <c r="B193" s="516" t="s">
        <v>25</v>
      </c>
      <c r="C193" s="516">
        <v>0</v>
      </c>
    </row>
    <row r="194" spans="2:3" x14ac:dyDescent="0.25">
      <c r="B194" s="516" t="s">
        <v>26</v>
      </c>
      <c r="C194" s="516">
        <v>0</v>
      </c>
    </row>
    <row r="195" spans="2:3" x14ac:dyDescent="0.25">
      <c r="B195" s="516" t="s">
        <v>27</v>
      </c>
      <c r="C195" s="516">
        <v>0</v>
      </c>
    </row>
    <row r="196" spans="2:3" x14ac:dyDescent="0.25">
      <c r="B196" s="516" t="s">
        <v>28</v>
      </c>
      <c r="C196" s="516">
        <v>0</v>
      </c>
    </row>
    <row r="197" spans="2:3" x14ac:dyDescent="0.25">
      <c r="B197" s="516" t="s">
        <v>29</v>
      </c>
      <c r="C197" s="516">
        <v>0</v>
      </c>
    </row>
    <row r="198" spans="2:3" x14ac:dyDescent="0.25">
      <c r="B198" s="516" t="s">
        <v>126</v>
      </c>
      <c r="C198" s="516">
        <v>0</v>
      </c>
    </row>
    <row r="199" spans="2:3" x14ac:dyDescent="0.25">
      <c r="B199" s="516" t="s">
        <v>72</v>
      </c>
      <c r="C199" s="516">
        <v>0</v>
      </c>
    </row>
    <row r="200" spans="2:3" x14ac:dyDescent="0.25">
      <c r="B200" s="516">
        <v>22000648</v>
      </c>
      <c r="C200" s="516">
        <v>2.5</v>
      </c>
    </row>
    <row r="201" spans="2:3" x14ac:dyDescent="0.25">
      <c r="B201" s="516">
        <v>22000681</v>
      </c>
      <c r="C201" s="516">
        <v>2.5</v>
      </c>
    </row>
    <row r="202" spans="2:3" x14ac:dyDescent="0.25">
      <c r="B202" s="516">
        <v>22000651</v>
      </c>
      <c r="C202" s="516">
        <v>2.5</v>
      </c>
    </row>
    <row r="203" spans="2:3" x14ac:dyDescent="0.25">
      <c r="B203" s="516">
        <v>22000669</v>
      </c>
      <c r="C203" s="516">
        <v>2.5</v>
      </c>
    </row>
    <row r="204" spans="2:3" x14ac:dyDescent="0.25">
      <c r="B204" s="516">
        <v>22000652</v>
      </c>
      <c r="C204" s="516">
        <v>2.5</v>
      </c>
    </row>
    <row r="205" spans="2:3" x14ac:dyDescent="0.25">
      <c r="B205" s="516">
        <v>22000682</v>
      </c>
      <c r="C205" s="516">
        <v>2.5</v>
      </c>
    </row>
    <row r="206" spans="2:3" x14ac:dyDescent="0.25">
      <c r="B206" s="516">
        <v>22000667</v>
      </c>
      <c r="C206" s="516">
        <v>2.5</v>
      </c>
    </row>
    <row r="207" spans="2:3" x14ac:dyDescent="0.25">
      <c r="B207" s="516">
        <v>22000666</v>
      </c>
      <c r="C207" s="516">
        <v>2.5</v>
      </c>
    </row>
    <row r="208" spans="2:3" x14ac:dyDescent="0.25">
      <c r="B208" s="516">
        <v>22000672</v>
      </c>
      <c r="C208" s="516">
        <v>2.5</v>
      </c>
    </row>
    <row r="209" spans="2:3" x14ac:dyDescent="0.25">
      <c r="B209" s="516">
        <v>22000699</v>
      </c>
      <c r="C209" s="516">
        <v>2.5</v>
      </c>
    </row>
    <row r="210" spans="2:3" x14ac:dyDescent="0.25">
      <c r="B210" s="516">
        <v>22000685</v>
      </c>
      <c r="C210" s="516">
        <v>2.5</v>
      </c>
    </row>
    <row r="211" spans="2:3" x14ac:dyDescent="0.25">
      <c r="B211" s="516">
        <v>22000060</v>
      </c>
      <c r="C211" s="516">
        <v>2.5</v>
      </c>
    </row>
    <row r="212" spans="2:3" x14ac:dyDescent="0.25">
      <c r="B212" s="516">
        <v>22000670</v>
      </c>
      <c r="C212" s="516">
        <v>2.5</v>
      </c>
    </row>
    <row r="213" spans="2:3" x14ac:dyDescent="0.25">
      <c r="B213" s="516" t="s">
        <v>449</v>
      </c>
      <c r="C213" s="516">
        <v>0.5</v>
      </c>
    </row>
    <row r="214" spans="2:3" ht="15.75" x14ac:dyDescent="0.25">
      <c r="B214" s="772" t="s">
        <v>461</v>
      </c>
      <c r="C214" s="516">
        <v>2.5</v>
      </c>
    </row>
    <row r="215" spans="2:3" ht="15.75" x14ac:dyDescent="0.25">
      <c r="B215" s="772" t="s">
        <v>462</v>
      </c>
      <c r="C215" s="516">
        <v>2.5</v>
      </c>
    </row>
    <row r="216" spans="2:3" ht="15.75" x14ac:dyDescent="0.25">
      <c r="B216" s="772" t="s">
        <v>463</v>
      </c>
      <c r="C216" s="516">
        <v>2.5</v>
      </c>
    </row>
    <row r="217" spans="2:3" ht="15.75" x14ac:dyDescent="0.25">
      <c r="B217" s="772" t="s">
        <v>465</v>
      </c>
      <c r="C217" s="516">
        <v>2.5</v>
      </c>
    </row>
    <row r="218" spans="2:3" ht="15.75" x14ac:dyDescent="0.25">
      <c r="B218" s="772" t="s">
        <v>466</v>
      </c>
      <c r="C218" s="516">
        <v>2.5</v>
      </c>
    </row>
  </sheetData>
  <autoFilter ref="B1:C218" xr:uid="{467A5D24-E3E5-4802-973B-C8F77792B709}">
    <sortState xmlns:xlrd2="http://schemas.microsoft.com/office/spreadsheetml/2017/richdata2" ref="B3:C218">
      <sortCondition ref="B1:B151"/>
    </sortState>
  </autoFilter>
  <customSheetViews>
    <customSheetView guid="{80E8011E-8CC6-40AA-A1BE-46C0FB529EE2}" showAutoFilter="1" topLeftCell="A16">
      <selection activeCell="B33" sqref="B33"/>
      <pageMargins left="0.7" right="0.7" top="0.75" bottom="0.75" header="0.3" footer="0.3"/>
      <autoFilter ref="B1:C218" xr:uid="{00000000-0000-0000-0000-000000000000}">
        <sortState xmlns:xlrd2="http://schemas.microsoft.com/office/spreadsheetml/2017/richdata2" ref="B3:C218">
          <sortCondition ref="B1:B151"/>
        </sortState>
      </autoFilter>
    </customSheetView>
    <customSheetView guid="{A4812406-2100-4335-8B92-771D5826C943}" showAutoFilter="1" topLeftCell="A204">
      <selection activeCell="C219" sqref="C219"/>
      <pageMargins left="0.7" right="0.7" top="0.75" bottom="0.75" header="0.3" footer="0.3"/>
      <autoFilter ref="B1:C218" xr:uid="{00000000-0000-0000-0000-000000000000}">
        <sortState xmlns:xlrd2="http://schemas.microsoft.com/office/spreadsheetml/2017/richdata2" ref="B3:C218">
          <sortCondition ref="B1:B151"/>
        </sortState>
      </autoFilter>
    </customSheetView>
    <customSheetView guid="{F75A0FC8-0A1B-4DE0-9A32-5143F6752B3E}" showAutoFilter="1">
      <selection activeCell="D23" sqref="D23"/>
      <pageMargins left="0.7" right="0.7" top="0.75" bottom="0.75" header="0.3" footer="0.3"/>
      <pageSetup paperSize="9" orientation="portrait" r:id="rId1"/>
      <autoFilter ref="B1:C218" xr:uid="{00000000-0000-0000-0000-000000000000}">
        <sortState xmlns:xlrd2="http://schemas.microsoft.com/office/spreadsheetml/2017/richdata2" ref="B3:C218">
          <sortCondition ref="B1:B151"/>
        </sortState>
      </autoFilter>
    </customSheetView>
    <customSheetView guid="{5CCB14D7-39B9-453A-BF20-39B53EFE65BB}" showPageBreaks="1" showAutoFilter="1" topLeftCell="A116">
      <selection activeCell="C59" sqref="C59"/>
      <pageMargins left="0.7" right="0.7" top="0.75" bottom="0.75" header="0.3" footer="0.3"/>
      <pageSetup paperSize="9" orientation="portrait" verticalDpi="300" r:id="rId2"/>
      <autoFilter ref="B1:C218" xr:uid="{467A5D24-E3E5-4802-973B-C8F77792B709}">
        <sortState xmlns:xlrd2="http://schemas.microsoft.com/office/spreadsheetml/2017/richdata2" ref="B3:C218">
          <sortCondition ref="B1:B151"/>
        </sortState>
      </autoFilter>
    </customSheetView>
    <customSheetView guid="{9DC6467B-AE31-4A24-936A-03CCCA0C107D}" showAutoFilter="1" topLeftCell="A190">
      <selection activeCell="C211" sqref="C211"/>
      <pageMargins left="0.7" right="0.7" top="0.75" bottom="0.75" header="0.3" footer="0.3"/>
      <autoFilter ref="B1:C210" xr:uid="{00000000-0000-0000-0000-000000000000}">
        <sortState xmlns:xlrd2="http://schemas.microsoft.com/office/spreadsheetml/2017/richdata2" ref="B3:C210">
          <sortCondition ref="B1:B151"/>
        </sortState>
      </autoFilter>
    </customSheetView>
    <customSheetView guid="{F4471BBB-EC57-4FA3-8628-F16227A0D3A9}" showAutoFilter="1" topLeftCell="A153">
      <selection activeCell="C166" sqref="C166"/>
      <pageMargins left="0.7" right="0.7" top="0.75" bottom="0.75" header="0.3" footer="0.3"/>
      <autoFilter ref="B1:C200" xr:uid="{00000000-0000-0000-0000-000000000000}">
        <sortState xmlns:xlrd2="http://schemas.microsoft.com/office/spreadsheetml/2017/richdata2" ref="B3:C188">
          <sortCondition ref="B1:B151"/>
        </sortState>
      </autoFilter>
    </customSheetView>
    <customSheetView guid="{3D2D1F7E-3BA2-4E28-AEE8-A30B0E3A69FB}" showAutoFilter="1" topLeftCell="A128">
      <selection activeCell="B140" sqref="B140"/>
      <pageMargins left="0.7" right="0.7" top="0.75" bottom="0.75" header="0.3" footer="0.3"/>
      <autoFilter ref="B1:C178" xr:uid="{00000000-0000-0000-0000-000000000000}">
        <sortState xmlns:xlrd2="http://schemas.microsoft.com/office/spreadsheetml/2017/richdata2" ref="B3:C178">
          <sortCondition ref="B1:B151"/>
        </sortState>
      </autoFilter>
    </customSheetView>
    <customSheetView guid="{2435F7F2-EE5A-4126-B252-DA33D70C025A}" showAutoFilter="1" topLeftCell="A34">
      <selection activeCell="B1" sqref="B1"/>
      <pageMargins left="0.7" right="0.7" top="0.75" bottom="0.75" header="0.3" footer="0.3"/>
      <autoFilter ref="B1:C154" xr:uid="{00000000-0000-0000-0000-000000000000}">
        <sortState xmlns:xlrd2="http://schemas.microsoft.com/office/spreadsheetml/2017/richdata2" ref="B2:C154">
          <sortCondition ref="B1:B151"/>
        </sortState>
      </autoFilter>
    </customSheetView>
    <customSheetView guid="{FC7BEBEA-9A89-4726-BCEF-101025680359}" showAutoFilter="1" topLeftCell="A202">
      <selection activeCell="C215" sqref="C215"/>
      <pageMargins left="0.7" right="0.7" top="0.75" bottom="0.75" header="0.3" footer="0.3"/>
      <autoFilter ref="B1:C211" xr:uid="{00000000-0000-0000-0000-000000000000}">
        <sortState xmlns:xlrd2="http://schemas.microsoft.com/office/spreadsheetml/2017/richdata2" ref="B3:C211">
          <sortCondition ref="B1:B151"/>
        </sortState>
      </autoFilter>
    </customSheetView>
    <customSheetView guid="{76F21132-E21C-4D9F-8E24-456BC967E70D}" showAutoFilter="1" topLeftCell="A116">
      <selection activeCell="C59" sqref="C59"/>
      <pageMargins left="0.7" right="0.7" top="0.75" bottom="0.75" header="0.3" footer="0.3"/>
      <pageSetup paperSize="9" orientation="portrait" verticalDpi="300" r:id="rId3"/>
      <autoFilter ref="B1:C218" xr:uid="{00000000-0000-0000-0000-000000000000}">
        <sortState xmlns:xlrd2="http://schemas.microsoft.com/office/spreadsheetml/2017/richdata2" ref="B3:C218">
          <sortCondition ref="B1:B151"/>
        </sortState>
      </autoFilter>
    </customSheetView>
  </customSheetViews>
  <pageMargins left="0.7" right="0.7" top="0.75" bottom="0.75" header="0.3" footer="0.3"/>
  <pageSetup paperSize="9" orientation="portrait" verticalDpi="3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48563"/>
  <sheetViews>
    <sheetView workbookViewId="0">
      <selection activeCell="D25" sqref="D25"/>
    </sheetView>
  </sheetViews>
  <sheetFormatPr baseColWidth="10" defaultRowHeight="12.75" x14ac:dyDescent="0.2"/>
  <cols>
    <col min="1" max="1" width="11.42578125" style="37"/>
    <col min="4" max="4" width="11.42578125" style="35"/>
    <col min="5" max="5" width="11.42578125" style="31"/>
    <col min="7" max="7" width="11.42578125" style="35"/>
  </cols>
  <sheetData>
    <row r="1" spans="1:5" x14ac:dyDescent="0.2">
      <c r="A1" s="29"/>
      <c r="B1" s="29"/>
      <c r="C1" s="29"/>
      <c r="D1" s="34"/>
      <c r="E1" s="30"/>
    </row>
    <row r="1048563" spans="1:5" ht="13.5" thickBot="1" x14ac:dyDescent="0.25">
      <c r="A1048563" s="32"/>
      <c r="B1048563" s="32"/>
      <c r="C1048563" s="32"/>
      <c r="D1048563" s="36"/>
      <c r="E1048563" s="33"/>
    </row>
  </sheetData>
  <customSheetViews>
    <customSheetView guid="{80E8011E-8CC6-40AA-A1BE-46C0FB529EE2}">
      <selection activeCell="I11" sqref="I11"/>
      <pageMargins left="0.7" right="0.7" top="0.75" bottom="0.75" header="0.3" footer="0.3"/>
    </customSheetView>
    <customSheetView guid="{A4812406-2100-4335-8B92-771D5826C943}">
      <selection activeCell="D25" sqref="D25"/>
      <pageMargins left="0.7" right="0.7" top="0.75" bottom="0.75" header="0.3" footer="0.3"/>
    </customSheetView>
    <customSheetView guid="{F75A0FC8-0A1B-4DE0-9A32-5143F6752B3E}">
      <selection activeCell="G33" sqref="G33"/>
      <pageMargins left="0.7" right="0.7" top="0.75" bottom="0.75" header="0.3" footer="0.3"/>
    </customSheetView>
    <customSheetView guid="{5CCB14D7-39B9-453A-BF20-39B53EFE65BB}" showPageBreaks="1">
      <selection activeCell="D25" sqref="D25"/>
      <pageMargins left="0.7" right="0.7" top="0.75" bottom="0.75" header="0.3" footer="0.3"/>
      <pageSetup paperSize="9" orientation="portrait" verticalDpi="300" r:id="rId1"/>
    </customSheetView>
    <customSheetView guid="{9DC6467B-AE31-4A24-936A-03CCCA0C107D}">
      <selection activeCell="H5" sqref="H5:I9"/>
      <pageMargins left="0.7" right="0.7" top="0.75" bottom="0.75" header="0.3" footer="0.3"/>
    </customSheetView>
    <customSheetView guid="{F4471BBB-EC57-4FA3-8628-F16227A0D3A9}">
      <selection activeCell="D25" sqref="D25"/>
      <pageMargins left="0.7" right="0.7" top="0.75" bottom="0.75" header="0.3" footer="0.3"/>
    </customSheetView>
    <customSheetView guid="{3D2D1F7E-3BA2-4E28-AEE8-A30B0E3A69FB}">
      <selection activeCell="D25" sqref="D25"/>
      <pageMargins left="0.7" right="0.7" top="0.75" bottom="0.75" header="0.3" footer="0.3"/>
    </customSheetView>
    <customSheetView guid="{FC7BEBEA-9A89-4726-BCEF-101025680359}">
      <selection activeCell="H5" sqref="H5:I9"/>
      <pageMargins left="0.7" right="0.7" top="0.75" bottom="0.75" header="0.3" footer="0.3"/>
    </customSheetView>
    <customSheetView guid="{76F21132-E21C-4D9F-8E24-456BC967E70D}">
      <selection activeCell="D25" sqref="D25"/>
      <pageMargins left="0.7" right="0.7" top="0.75" bottom="0.75" header="0.3" footer="0.3"/>
      <pageSetup paperSize="9" orientation="portrait" verticalDpi="300" r:id="rId2"/>
    </customSheetView>
  </customSheetViews>
  <pageMargins left="0.7" right="0.7" top="0.75" bottom="0.75" header="0.3" footer="0.3"/>
  <pageSetup paperSize="9" orientation="portrait" verticalDpi="3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D12" sqref="D12"/>
    </sheetView>
  </sheetViews>
  <sheetFormatPr baseColWidth="10" defaultRowHeight="12.75" x14ac:dyDescent="0.2"/>
  <sheetData/>
  <customSheetViews>
    <customSheetView guid="{80E8011E-8CC6-40AA-A1BE-46C0FB529EE2}">
      <selection activeCell="D12" sqref="D12"/>
      <pageMargins left="0.7" right="0.7" top="0.75" bottom="0.75" header="0.3" footer="0.3"/>
    </customSheetView>
    <customSheetView guid="{A4812406-2100-4335-8B92-771D5826C943}">
      <selection activeCell="D12" sqref="D12"/>
      <pageMargins left="0.7" right="0.7" top="0.75" bottom="0.75" header="0.3" footer="0.3"/>
    </customSheetView>
    <customSheetView guid="{F75A0FC8-0A1B-4DE0-9A32-5143F6752B3E}">
      <selection activeCell="D12" sqref="D12"/>
      <pageMargins left="0.7" right="0.7" top="0.75" bottom="0.75" header="0.3" footer="0.3"/>
    </customSheetView>
    <customSheetView guid="{5CCB14D7-39B9-453A-BF20-39B53EFE65BB}" showPageBreaks="1">
      <selection activeCell="D12" sqref="D12"/>
      <pageMargins left="0.7" right="0.7" top="0.75" bottom="0.75" header="0.3" footer="0.3"/>
      <pageSetup paperSize="9" orientation="portrait" verticalDpi="300" r:id="rId1"/>
    </customSheetView>
    <customSheetView guid="{9DC6467B-AE31-4A24-936A-03CCCA0C107D}">
      <selection activeCell="D12" sqref="D12"/>
      <pageMargins left="0.7" right="0.7" top="0.75" bottom="0.75" header="0.3" footer="0.3"/>
    </customSheetView>
    <customSheetView guid="{F4471BBB-EC57-4FA3-8628-F16227A0D3A9}">
      <selection activeCell="D12" sqref="D12"/>
      <pageMargins left="0.7" right="0.7" top="0.75" bottom="0.75" header="0.3" footer="0.3"/>
    </customSheetView>
    <customSheetView guid="{FC7BEBEA-9A89-4726-BCEF-101025680359}">
      <selection activeCell="D12" sqref="D12"/>
      <pageMargins left="0.7" right="0.7" top="0.75" bottom="0.75" header="0.3" footer="0.3"/>
    </customSheetView>
    <customSheetView guid="{76F21132-E21C-4D9F-8E24-456BC967E70D}">
      <selection activeCell="D12" sqref="D12"/>
      <pageMargins left="0.7" right="0.7" top="0.75" bottom="0.75" header="0.3" footer="0.3"/>
      <pageSetup paperSize="9" orientation="portrait" verticalDpi="300" r:id="rId2"/>
    </customSheetView>
  </customSheetViews>
  <pageMargins left="0.7" right="0.7" top="0.75" bottom="0.75" header="0.3" footer="0.3"/>
  <pageSetup paperSize="9"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2</vt:i4>
      </vt:variant>
    </vt:vector>
  </HeadingPairs>
  <TitlesOfParts>
    <vt:vector size="8" baseType="lpstr">
      <vt:lpstr>Feuil1</vt:lpstr>
      <vt:lpstr>PHS</vt:lpstr>
      <vt:lpstr>Feuil5</vt:lpstr>
      <vt:lpstr>Feuil2</vt:lpstr>
      <vt:lpstr>Feuil3</vt:lpstr>
      <vt:lpstr>Feuil4</vt:lpstr>
      <vt:lpstr>PHS!Impression_des_titres</vt:lpstr>
      <vt:lpstr>PHS!Zone_d_impression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POINSIGNON</dc:creator>
  <cp:lastModifiedBy>Dominique JACQ</cp:lastModifiedBy>
  <cp:lastPrinted>2019-09-23T13:34:02Z</cp:lastPrinted>
  <dcterms:created xsi:type="dcterms:W3CDTF">2017-03-30T14:14:51Z</dcterms:created>
  <dcterms:modified xsi:type="dcterms:W3CDTF">2019-10-01T10:04:42Z</dcterms:modified>
</cp:coreProperties>
</file>