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howInkAnnotation="0" hidePivotFieldList="1"/>
  <mc:AlternateContent xmlns:mc="http://schemas.openxmlformats.org/markup-compatibility/2006">
    <mc:Choice Requires="x15">
      <x15ac:absPath xmlns:x15ac="http://schemas.microsoft.com/office/spreadsheetml/2010/11/ac" url="https://d.docs.live.net/8a789a3481dcae23/Desktop/New folder/"/>
    </mc:Choice>
  </mc:AlternateContent>
  <xr:revisionPtr revIDLastSave="3" documentId="8_{EF318339-B7A3-4732-AED0-52010DB1C55D}" xr6:coauthVersionLast="47" xr6:coauthVersionMax="47" xr10:uidLastSave="{E95F82D6-0579-42B2-A9EA-2A8799378B80}"/>
  <bookViews>
    <workbookView showHorizontalScroll="0" showVerticalScroll="0" showSheetTabs="0" xWindow="-108" yWindow="-108" windowWidth="23256" windowHeight="12456" xr2:uid="{00000000-000D-0000-FFFF-FFFF00000000}"/>
    <workbookView xWindow="-108" yWindow="-108" windowWidth="23256" windowHeight="12456" xr2:uid="{1619128F-7963-4F29-9272-49ED4A452510}"/>
  </bookViews>
  <sheets>
    <sheet name="Dash_borad" sheetId="1" r:id="rId1"/>
    <sheet name="line_Chart" sheetId="3" r:id="rId2"/>
    <sheet name="Stock_Chart" sheetId="14" r:id="rId3"/>
    <sheet name="Pie_chart" sheetId="12" r:id="rId4"/>
    <sheet name="Bollinger Bands" sheetId="4" r:id="rId5"/>
    <sheet name="RSI" sheetId="6" r:id="rId6"/>
  </sheets>
  <definedNames>
    <definedName name="Slicer_Date">#N/A</definedName>
  </definedNames>
  <calcPr calcId="191029"/>
  <pivotCaches>
    <pivotCache cacheId="0" r:id="rId7"/>
    <pivotCache cacheId="16" r:id="rId8"/>
    <pivotCache cacheId="38" r:id="rId9"/>
    <pivotCache cacheId="46"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H17" i="1"/>
  <c r="H18" i="1"/>
  <c r="H19" i="1"/>
  <c r="H20" i="1"/>
  <c r="H21" i="1"/>
  <c r="H22" i="1"/>
  <c r="H23" i="1"/>
  <c r="H24" i="1"/>
  <c r="H25" i="1"/>
  <c r="H26" i="1"/>
  <c r="H27" i="1"/>
  <c r="H28" i="1"/>
  <c r="H29" i="1"/>
  <c r="H30" i="1"/>
  <c r="H31" i="1"/>
  <c r="H32" i="1"/>
  <c r="H33" i="1"/>
  <c r="H34" i="1"/>
  <c r="H15" i="1"/>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M3" i="14"/>
  <c r="M2" i="14"/>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L5" i="12"/>
  <c r="L4" i="12"/>
  <c r="L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618C12-DD24-45B6-A3CF-4567B93279A2}"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<sst xmlns="http://schemas.openxmlformats.org/spreadsheetml/2006/main" count="620" uniqueCount="100">
  <si>
    <t xml:space="preserve">Date </t>
  </si>
  <si>
    <t xml:space="preserve">series </t>
  </si>
  <si>
    <t xml:space="preserve">OPEN </t>
  </si>
  <si>
    <t xml:space="preserve">HIGH </t>
  </si>
  <si>
    <t xml:space="preserve">LOW </t>
  </si>
  <si>
    <t xml:space="preserve">VOLUME </t>
  </si>
  <si>
    <t xml:space="preserve">close </t>
  </si>
  <si>
    <t>SMA 20 DAYS</t>
  </si>
  <si>
    <t>Stand_Deviation</t>
  </si>
  <si>
    <t>Upperbrand</t>
  </si>
  <si>
    <t>Lower_Brand</t>
  </si>
  <si>
    <t>EQ</t>
  </si>
  <si>
    <t>2,58,82,917</t>
  </si>
  <si>
    <t>2,75,14,178</t>
  </si>
  <si>
    <t>4,65,03,449</t>
  </si>
  <si>
    <t>2,71,04,579</t>
  </si>
  <si>
    <t>1,98,50,229</t>
  </si>
  <si>
    <t>2,71,10,781</t>
  </si>
  <si>
    <t>2,26,34,773</t>
  </si>
  <si>
    <t>3,97,01,388</t>
  </si>
  <si>
    <t>2,57,61,723</t>
  </si>
  <si>
    <t>2,04,99,709</t>
  </si>
  <si>
    <t>3,62,78,104</t>
  </si>
  <si>
    <t>3,90,59,139</t>
  </si>
  <si>
    <t>3,06,04,899</t>
  </si>
  <si>
    <t>3,63,28,245</t>
  </si>
  <si>
    <t>3,85,37,808</t>
  </si>
  <si>
    <t>3,55,27,228</t>
  </si>
  <si>
    <t>2,38,40,351</t>
  </si>
  <si>
    <t>2,97,42,979</t>
  </si>
  <si>
    <t>3,09,47,861</t>
  </si>
  <si>
    <t>2,48,95,631</t>
  </si>
  <si>
    <t>2,56,08,469</t>
  </si>
  <si>
    <t>5,38,83,890</t>
  </si>
  <si>
    <t>4,37,10,169</t>
  </si>
  <si>
    <t>5,83,98,744</t>
  </si>
  <si>
    <t>3,76,11,903</t>
  </si>
  <si>
    <t>4,02,33,848</t>
  </si>
  <si>
    <t>3,63,45,184</t>
  </si>
  <si>
    <t>5,76,09,083</t>
  </si>
  <si>
    <t>2,88,61,672</t>
  </si>
  <si>
    <t>4,74,97,863</t>
  </si>
  <si>
    <t>6,19,80,989</t>
  </si>
  <si>
    <t>8,82,54,789</t>
  </si>
  <si>
    <t>4,89,28,986</t>
  </si>
  <si>
    <t>4,27,72,283</t>
  </si>
  <si>
    <t>2,55,71,021</t>
  </si>
  <si>
    <t>51,06,804</t>
  </si>
  <si>
    <t>2,63,83,702</t>
  </si>
  <si>
    <t>2,13,62,130</t>
  </si>
  <si>
    <t>3,22,58,407</t>
  </si>
  <si>
    <t>2,83,86,897</t>
  </si>
  <si>
    <t>3,97,30,802</t>
  </si>
  <si>
    <t>2,21,15,070</t>
  </si>
  <si>
    <t>4,21,07,893</t>
  </si>
  <si>
    <t>3,90,79,846</t>
  </si>
  <si>
    <t>2,57,99,090</t>
  </si>
  <si>
    <t>3,47,50,795</t>
  </si>
  <si>
    <t>2,84,04,223</t>
  </si>
  <si>
    <t>2,85,18,262</t>
  </si>
  <si>
    <t>3,89,64,393</t>
  </si>
  <si>
    <t>3,55,66,857</t>
  </si>
  <si>
    <t>5,32,63,433</t>
  </si>
  <si>
    <t>4,65,07,936</t>
  </si>
  <si>
    <t>4,27,66,218</t>
  </si>
  <si>
    <t>7,49,56,764</t>
  </si>
  <si>
    <t>4,87,75,098</t>
  </si>
  <si>
    <t>5,38,80,875</t>
  </si>
  <si>
    <t>7,59,59,797</t>
  </si>
  <si>
    <t>5,07,61,579</t>
  </si>
  <si>
    <t>EMA 20 DAYS</t>
  </si>
  <si>
    <t>Average</t>
  </si>
  <si>
    <t>Change</t>
  </si>
  <si>
    <t>Up</t>
  </si>
  <si>
    <t>Down</t>
  </si>
  <si>
    <t>Avg UP</t>
  </si>
  <si>
    <t>Avg Down</t>
  </si>
  <si>
    <t>RS</t>
  </si>
  <si>
    <t>RSI</t>
  </si>
  <si>
    <t>Row Labels</t>
  </si>
  <si>
    <t>Grand Total</t>
  </si>
  <si>
    <t xml:space="preserve">Sum of close </t>
  </si>
  <si>
    <t>Average Return</t>
  </si>
  <si>
    <t>St Dev</t>
  </si>
  <si>
    <t>Varience</t>
  </si>
  <si>
    <t>Return</t>
  </si>
  <si>
    <t>Daily Retrun</t>
  </si>
  <si>
    <t>Percentage</t>
  </si>
  <si>
    <t>Sum of Percentage</t>
  </si>
  <si>
    <t>Sum of SMA 20 DAYS</t>
  </si>
  <si>
    <t xml:space="preserve">Sum of OPEN </t>
  </si>
  <si>
    <t xml:space="preserve">Sum of HIGH </t>
  </si>
  <si>
    <t xml:space="preserve">Sum of LOW </t>
  </si>
  <si>
    <t>Date</t>
  </si>
  <si>
    <t>Sum of Upperbrand</t>
  </si>
  <si>
    <t>Sum of Lower_Brand</t>
  </si>
  <si>
    <t>Sum of Stand_Deviation</t>
  </si>
  <si>
    <t>Sum of RSI</t>
  </si>
  <si>
    <t xml:space="preserve">Tata Steel Dashboard </t>
  </si>
  <si>
    <t xml:space="preserve"> Upperbrand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</si>
</sst>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3" x14ac:knownFonts="1">
    <font>
      <sz val="11"/>
      <color theme="1"/>
      <name val="Century Gothic"/>
      <family val="2"/>
      <scheme val="minor"/>
    </font>
    <font>
      <sz val="11"/>
      <color theme="1"/>
      <name val="Century Gothic"/>
      <family val="2"/>
      <scheme val="minor"/>
    </font>
    <font>
      <sz val="22"/>
      <color theme="0"/>
      <name val="Segoe UI Light"/>
      <family val="2"/>
    </font>
  </fonts>
  <fills count="4">
    <fill>
      <patternFill patternType="none"/>
    </fill>
    <fill>
      <patternFill patternType="gray125"/>
    </fill>
    <fill>
      <patternFill patternType="solid">
        <fgColor theme="0" tint="-0.499984740745262"/>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9" fontId="0" fillId="0" borderId="0" xfId="1" applyFont="1"/>
    <xf numFmtId="10" fontId="0" fillId="0" borderId="0" xfId="1" applyNumberFormat="1" applyFont="1"/>
    <xf numFmtId="10" fontId="0" fillId="0" borderId="0" xfId="0" applyNumberFormat="1"/>
    <xf numFmtId="0" fontId="0" fillId="2" borderId="0" xfId="0" applyFill="1"/>
    <xf numFmtId="0" fontId="2" fillId="3" borderId="0" xfId="0" applyFont="1" applyFill="1" applyAlignment="1">
      <alignment vertical="center"/>
    </xf>
  </cellXfs>
  <cellStyles count="2">
    <cellStyle name="Normal" xfId="0" builtinId="0"/>
    <cellStyle name="Percent" xfId="1" builtinId="5"/>
  </cellStyles>
  <dxfs count="4">
    <dxf>
      <numFmt numFmtId="164" formatCode="dd\-mmm\-yyyy"/>
    </dxf>
    <dxf>
      <numFmt numFmtId="164" formatCode="dd\-mmm\-yyyy"/>
    </dxf>
    <dxf>
      <font>
        <b val="0"/>
        <i val="0"/>
        <strike val="0"/>
        <condense val="0"/>
        <extend val="0"/>
        <outline val="0"/>
        <shadow val="0"/>
        <u val="none"/>
        <vertAlign val="baseline"/>
        <sz val="11"/>
        <color theme="1"/>
        <name val="Century Gothic"/>
        <family val="2"/>
        <scheme val="minor"/>
      </font>
    </dxf>
    <dxf>
      <numFmt numFmtId="164" formatCode="dd\-mmm\-yyyy"/>
    </dxf>
  </dxfs>
  <tableStyles count="1" defaultTableStyle="TableStyleMedium2" defaultPivotStyle="PivotStyleLight16">
    <tableStyle name="Invisible" pivot="0" table="0" count="0" xr9:uid="{E32A4C4A-D6C9-4225-9CAB-900E4DAAABA4}"/>
  </tableStyles>
  <colors>
    <mruColors>
      <color rgb="FF4F7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[Tata_Steel.xlsx]line_Chart!Line_chart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Closing Price &amp; MA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line_Chart!$P$1</c:f>
              <c:strCache>
                <c:ptCount val="1"/>
                <c:pt idx="0">
                  <c:v>Sum of close </c:v>
                </c:pt>
              </c:strCache>
            </c:strRef>
          </c:tx>
          <c:spPr>
            <a:ln w="28575" cap="rnd">
              <a:solidFill>
                <a:schemeClr val="accent1"/>
              </a:solidFill>
              <a:round/>
            </a:ln>
            <a:effectLst/>
          </c:spPr>
          <c:marker>
            <c:symbol val="none"/>
          </c:marker>
          <c:cat>
            <c:strRef>
              <c:f>line_Chart!$O$2:$O$60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line_Chart!$P$2:$P$60</c:f>
              <c:numCache>
                <c:formatCode>General</c:formatCode>
                <c:ptCount val="58"/>
                <c:pt idx="0">
                  <c:v>167.03</c:v>
                </c:pt>
                <c:pt idx="1">
                  <c:v>166.98</c:v>
                </c:pt>
                <c:pt idx="2">
                  <c:v>166.75</c:v>
                </c:pt>
                <c:pt idx="3">
                  <c:v>164.36</c:v>
                </c:pt>
                <c:pt idx="4">
                  <c:v>159.52000000000001</c:v>
                </c:pt>
                <c:pt idx="5">
                  <c:v>159.06</c:v>
                </c:pt>
                <c:pt idx="6">
                  <c:v>159.72</c:v>
                </c:pt>
                <c:pt idx="7">
                  <c:v>160.66</c:v>
                </c:pt>
                <c:pt idx="8">
                  <c:v>158.32</c:v>
                </c:pt>
                <c:pt idx="9">
                  <c:v>155.63</c:v>
                </c:pt>
                <c:pt idx="10">
                  <c:v>155.24</c:v>
                </c:pt>
                <c:pt idx="11">
                  <c:v>152.4</c:v>
                </c:pt>
                <c:pt idx="12">
                  <c:v>155.38999999999999</c:v>
                </c:pt>
                <c:pt idx="13">
                  <c:v>155.03</c:v>
                </c:pt>
                <c:pt idx="14">
                  <c:v>150.38999999999999</c:v>
                </c:pt>
                <c:pt idx="15">
                  <c:v>148.78</c:v>
                </c:pt>
                <c:pt idx="16">
                  <c:v>148.97999999999999</c:v>
                </c:pt>
                <c:pt idx="17">
                  <c:v>145.86000000000001</c:v>
                </c:pt>
                <c:pt idx="18">
                  <c:v>149.38</c:v>
                </c:pt>
                <c:pt idx="19">
                  <c:v>150.06</c:v>
                </c:pt>
                <c:pt idx="20">
                  <c:v>148.97</c:v>
                </c:pt>
                <c:pt idx="21">
                  <c:v>148.56</c:v>
                </c:pt>
                <c:pt idx="22">
                  <c:v>149.75</c:v>
                </c:pt>
                <c:pt idx="23">
                  <c:v>146.94999999999999</c:v>
                </c:pt>
                <c:pt idx="24">
                  <c:v>152.29</c:v>
                </c:pt>
                <c:pt idx="25">
                  <c:v>153.62</c:v>
                </c:pt>
                <c:pt idx="26">
                  <c:v>150.94999999999999</c:v>
                </c:pt>
                <c:pt idx="27">
                  <c:v>147.57</c:v>
                </c:pt>
                <c:pt idx="28">
                  <c:v>145.01</c:v>
                </c:pt>
                <c:pt idx="29">
                  <c:v>144.16999999999999</c:v>
                </c:pt>
                <c:pt idx="30">
                  <c:v>139.16999999999999</c:v>
                </c:pt>
                <c:pt idx="31">
                  <c:v>137.97999999999999</c:v>
                </c:pt>
                <c:pt idx="32">
                  <c:v>141.21</c:v>
                </c:pt>
                <c:pt idx="33">
                  <c:v>139.46</c:v>
                </c:pt>
                <c:pt idx="34">
                  <c:v>140.22</c:v>
                </c:pt>
                <c:pt idx="35">
                  <c:v>142.78</c:v>
                </c:pt>
                <c:pt idx="36">
                  <c:v>143.66999999999999</c:v>
                </c:pt>
                <c:pt idx="37">
                  <c:v>144.47</c:v>
                </c:pt>
                <c:pt idx="38">
                  <c:v>144.53</c:v>
                </c:pt>
                <c:pt idx="39">
                  <c:v>143.38999999999999</c:v>
                </c:pt>
                <c:pt idx="40">
                  <c:v>144.54</c:v>
                </c:pt>
                <c:pt idx="41">
                  <c:v>146.41</c:v>
                </c:pt>
                <c:pt idx="42">
                  <c:v>146.54</c:v>
                </c:pt>
                <c:pt idx="43">
                  <c:v>145.85</c:v>
                </c:pt>
                <c:pt idx="44">
                  <c:v>147.07</c:v>
                </c:pt>
                <c:pt idx="45">
                  <c:v>148.29</c:v>
                </c:pt>
                <c:pt idx="46">
                  <c:v>149.88</c:v>
                </c:pt>
                <c:pt idx="47">
                  <c:v>150.32</c:v>
                </c:pt>
                <c:pt idx="48">
                  <c:v>150.6</c:v>
                </c:pt>
                <c:pt idx="49">
                  <c:v>150.78</c:v>
                </c:pt>
                <c:pt idx="50">
                  <c:v>148.94999999999999</c:v>
                </c:pt>
                <c:pt idx="51">
                  <c:v>147.79</c:v>
                </c:pt>
                <c:pt idx="52">
                  <c:v>145.68</c:v>
                </c:pt>
                <c:pt idx="53">
                  <c:v>144.46</c:v>
                </c:pt>
                <c:pt idx="54">
                  <c:v>143.26</c:v>
                </c:pt>
                <c:pt idx="55">
                  <c:v>140.68</c:v>
                </c:pt>
                <c:pt idx="56">
                  <c:v>141.71</c:v>
                </c:pt>
                <c:pt idx="57">
                  <c:v>140.38</c:v>
                </c:pt>
              </c:numCache>
            </c:numRef>
          </c:val>
          <c:smooth val="0"/>
          <c:extLst>
            <c:ext xmlns:c16="http://schemas.microsoft.com/office/drawing/2014/chart" uri="{C3380CC4-5D6E-409C-BE32-E72D297353CC}">
              <c16:uniqueId val="{00000000-9411-4A13-A04D-8FD5ABB54037}"/>
            </c:ext>
          </c:extLst>
        </c:ser>
        <c:ser>
          <c:idx val="1"/>
          <c:order val="1"/>
          <c:tx>
            <c:strRef>
              <c:f>line_Chart!$Q$1</c:f>
              <c:strCache>
                <c:ptCount val="1"/>
                <c:pt idx="0">
                  <c:v>Sum of SMA 20 DAYS</c:v>
                </c:pt>
              </c:strCache>
            </c:strRef>
          </c:tx>
          <c:spPr>
            <a:ln w="28575" cap="rnd">
              <a:solidFill>
                <a:schemeClr val="accent2"/>
              </a:solidFill>
              <a:round/>
            </a:ln>
            <a:effectLst/>
          </c:spPr>
          <c:marker>
            <c:symbol val="none"/>
          </c:marker>
          <c:cat>
            <c:strRef>
              <c:f>line_Chart!$O$2:$O$60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line_Chart!$Q$2:$Q$60</c:f>
              <c:numCache>
                <c:formatCode>General</c:formatCode>
                <c:ptCount val="58"/>
                <c:pt idx="0">
                  <c:v>156.477</c:v>
                </c:pt>
                <c:pt idx="1">
                  <c:v>155.57400000000001</c:v>
                </c:pt>
                <c:pt idx="2">
                  <c:v>154.65299999999999</c:v>
                </c:pt>
                <c:pt idx="3">
                  <c:v>153.803</c:v>
                </c:pt>
                <c:pt idx="4">
                  <c:v>152.93249999999998</c:v>
                </c:pt>
                <c:pt idx="5">
                  <c:v>152.57100000000003</c:v>
                </c:pt>
                <c:pt idx="6">
                  <c:v>152.29900000000004</c:v>
                </c:pt>
                <c:pt idx="7">
                  <c:v>151.86050000000003</c:v>
                </c:pt>
                <c:pt idx="8">
                  <c:v>151.20600000000002</c:v>
                </c:pt>
                <c:pt idx="9">
                  <c:v>150.54050000000001</c:v>
                </c:pt>
                <c:pt idx="10">
                  <c:v>149.96750000000003</c:v>
                </c:pt>
                <c:pt idx="11">
                  <c:v>149.16400000000002</c:v>
                </c:pt>
                <c:pt idx="12">
                  <c:v>148.44300000000001</c:v>
                </c:pt>
                <c:pt idx="13">
                  <c:v>147.73400000000001</c:v>
                </c:pt>
                <c:pt idx="14">
                  <c:v>146.9555</c:v>
                </c:pt>
                <c:pt idx="15">
                  <c:v>146.44700000000003</c:v>
                </c:pt>
                <c:pt idx="16">
                  <c:v>146.14699999999999</c:v>
                </c:pt>
                <c:pt idx="17">
                  <c:v>145.88150000000002</c:v>
                </c:pt>
                <c:pt idx="18">
                  <c:v>145.81199999999998</c:v>
                </c:pt>
                <c:pt idx="19">
                  <c:v>145.56949999999998</c:v>
                </c:pt>
                <c:pt idx="20">
                  <c:v>145.23599999999999</c:v>
                </c:pt>
                <c:pt idx="21">
                  <c:v>145.01449999999997</c:v>
                </c:pt>
                <c:pt idx="22">
                  <c:v>144.90699999999998</c:v>
                </c:pt>
                <c:pt idx="23">
                  <c:v>144.7465</c:v>
                </c:pt>
                <c:pt idx="24">
                  <c:v>144.69149999999996</c:v>
                </c:pt>
                <c:pt idx="25">
                  <c:v>144.43049999999999</c:v>
                </c:pt>
                <c:pt idx="26">
                  <c:v>144.16400000000002</c:v>
                </c:pt>
                <c:pt idx="27">
                  <c:v>144.11050000000003</c:v>
                </c:pt>
                <c:pt idx="28">
                  <c:v>144.24799999999999</c:v>
                </c:pt>
                <c:pt idx="29">
                  <c:v>144.5275</c:v>
                </c:pt>
                <c:pt idx="30">
                  <c:v>144.858</c:v>
                </c:pt>
                <c:pt idx="31">
                  <c:v>145.34700000000001</c:v>
                </c:pt>
                <c:pt idx="32">
                  <c:v>145.83750000000001</c:v>
                </c:pt>
                <c:pt idx="33">
                  <c:v>146.06099999999998</c:v>
                </c:pt>
                <c:pt idx="34">
                  <c:v>146.31099999999998</c:v>
                </c:pt>
                <c:pt idx="35">
                  <c:v>146.46299999999999</c:v>
                </c:pt>
                <c:pt idx="36">
                  <c:v>146.35799999999998</c:v>
                </c:pt>
                <c:pt idx="37">
                  <c:v>146.25999999999996</c:v>
                </c:pt>
                <c:pt idx="38">
                  <c:v>146.05549999999999</c:v>
                </c:pt>
              </c:numCache>
            </c:numRef>
          </c:val>
          <c:smooth val="0"/>
          <c:extLst>
            <c:ext xmlns:c16="http://schemas.microsoft.com/office/drawing/2014/chart" uri="{C3380CC4-5D6E-409C-BE32-E72D297353CC}">
              <c16:uniqueId val="{00000001-9411-4A13-A04D-8FD5ABB54037}"/>
            </c:ext>
          </c:extLst>
        </c:ser>
        <c:dLbls>
          <c:showLegendKey val="0"/>
          <c:showVal val="0"/>
          <c:showCatName val="0"/>
          <c:showSerName val="0"/>
          <c:showPercent val="0"/>
          <c:showBubbleSize val="0"/>
        </c:dLbls>
        <c:smooth val="0"/>
        <c:axId val="1283221007"/>
        <c:axId val="1283222927"/>
      </c:lineChart>
      <c:catAx>
        <c:axId val="128322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22927"/>
        <c:crosses val="autoZero"/>
        <c:auto val="1"/>
        <c:lblAlgn val="ctr"/>
        <c:lblOffset val="100"/>
        <c:noMultiLvlLbl val="0"/>
      </c:catAx>
      <c:valAx>
        <c:axId val="1283222927"/>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2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[Tata_Steel.xlsx]Pie_chart!pie_chart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Return</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1363636363636363"/>
          <c:y val="0.18944869999970271"/>
          <c:w val="0.32098192457686453"/>
          <c:h val="0.78035822967781199"/>
        </c:manualLayout>
      </c:layout>
      <c:pieChart>
        <c:varyColors val="1"/>
        <c:ser>
          <c:idx val="0"/>
          <c:order val="0"/>
          <c:tx>
            <c:strRef>
              <c:f>Pie_chart!$Q$1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40-40D3-BD45-AE17B0BB23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40-40D3-BD45-AE17B0BB23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40-40D3-BD45-AE17B0BB23B6}"/>
              </c:ext>
            </c:extLst>
          </c:dPt>
          <c:cat>
            <c:strRef>
              <c:f>Pie_chart!$P$2:$P$5</c:f>
              <c:strCache>
                <c:ptCount val="3"/>
                <c:pt idx="0">
                  <c:v>Average Return</c:v>
                </c:pt>
                <c:pt idx="1">
                  <c:v>St Dev</c:v>
                </c:pt>
                <c:pt idx="2">
                  <c:v>Varience</c:v>
                </c:pt>
              </c:strCache>
            </c:strRef>
          </c:cat>
          <c:val>
            <c:numRef>
              <c:f>Pie_chart!$Q$2:$Q$5</c:f>
              <c:numCache>
                <c:formatCode>0.00%</c:formatCode>
                <c:ptCount val="3"/>
                <c:pt idx="0">
                  <c:v>3.1507582125870292E-3</c:v>
                </c:pt>
                <c:pt idx="1">
                  <c:v>1.3915344794861799E-2</c:v>
                </c:pt>
                <c:pt idx="2">
                  <c:v>1.9363682075988737E-4</c:v>
                </c:pt>
              </c:numCache>
            </c:numRef>
          </c:val>
          <c:extLst>
            <c:ext xmlns:c16="http://schemas.microsoft.com/office/drawing/2014/chart" uri="{C3380CC4-5D6E-409C-BE32-E72D297353CC}">
              <c16:uniqueId val="{00000006-1A40-40D3-BD45-AE17B0BB23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[Tata_Steel.xlsx]Stock_Chart!Stock_Chart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Daily Price Movements</a:t>
            </a:r>
            <a:endParaRPr lang="en-US"/>
          </a:p>
        </c:rich>
      </c:tx>
      <c:layout>
        <c:manualLayout>
          <c:xMode val="edge"/>
          <c:yMode val="edge"/>
          <c:x val="0.54506214100147499"/>
          <c:y val="2.0964360587002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stockChart>
        <c:ser>
          <c:idx val="0"/>
          <c:order val="0"/>
          <c:tx>
            <c:strRef>
              <c:f>Stock_Chart!$P$1</c:f>
              <c:strCache>
                <c:ptCount val="1"/>
                <c:pt idx="0">
                  <c:v>Sum of OPEN </c:v>
                </c:pt>
              </c:strCache>
            </c:strRef>
          </c:tx>
          <c:spPr>
            <a:ln w="25400" cap="rnd">
              <a:noFill/>
              <a:round/>
            </a:ln>
            <a:effectLst/>
          </c:spPr>
          <c:marker>
            <c:symbol val="none"/>
          </c:marker>
          <c:cat>
            <c:strRef>
              <c:f>Stock_Chart!$O$2:$O$60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Stock_Chart!$P$2:$P$60</c:f>
              <c:numCache>
                <c:formatCode>General</c:formatCode>
                <c:ptCount val="58"/>
                <c:pt idx="0">
                  <c:v>169.49</c:v>
                </c:pt>
                <c:pt idx="1">
                  <c:v>165.5</c:v>
                </c:pt>
                <c:pt idx="2">
                  <c:v>167</c:v>
                </c:pt>
                <c:pt idx="3">
                  <c:v>167.1</c:v>
                </c:pt>
                <c:pt idx="4">
                  <c:v>163</c:v>
                </c:pt>
                <c:pt idx="5">
                  <c:v>159.52000000000001</c:v>
                </c:pt>
                <c:pt idx="6">
                  <c:v>158.30000000000001</c:v>
                </c:pt>
                <c:pt idx="7">
                  <c:v>159.30000000000001</c:v>
                </c:pt>
                <c:pt idx="8">
                  <c:v>161.88</c:v>
                </c:pt>
                <c:pt idx="9">
                  <c:v>159.5</c:v>
                </c:pt>
                <c:pt idx="10">
                  <c:v>155.19</c:v>
                </c:pt>
                <c:pt idx="11">
                  <c:v>155.65</c:v>
                </c:pt>
                <c:pt idx="12">
                  <c:v>152.4</c:v>
                </c:pt>
                <c:pt idx="13">
                  <c:v>156.1</c:v>
                </c:pt>
                <c:pt idx="14">
                  <c:v>154.9</c:v>
                </c:pt>
                <c:pt idx="15">
                  <c:v>150.30000000000001</c:v>
                </c:pt>
                <c:pt idx="16">
                  <c:v>149.49</c:v>
                </c:pt>
                <c:pt idx="17">
                  <c:v>149</c:v>
                </c:pt>
                <c:pt idx="18">
                  <c:v>146</c:v>
                </c:pt>
                <c:pt idx="19">
                  <c:v>149.85</c:v>
                </c:pt>
                <c:pt idx="20">
                  <c:v>148.1</c:v>
                </c:pt>
                <c:pt idx="21">
                  <c:v>149.08000000000001</c:v>
                </c:pt>
                <c:pt idx="22">
                  <c:v>149.66</c:v>
                </c:pt>
                <c:pt idx="23">
                  <c:v>150</c:v>
                </c:pt>
                <c:pt idx="24">
                  <c:v>147</c:v>
                </c:pt>
                <c:pt idx="25">
                  <c:v>154</c:v>
                </c:pt>
                <c:pt idx="26">
                  <c:v>156.11000000000001</c:v>
                </c:pt>
                <c:pt idx="27">
                  <c:v>152</c:v>
                </c:pt>
                <c:pt idx="28">
                  <c:v>147.57</c:v>
                </c:pt>
                <c:pt idx="29">
                  <c:v>145.65</c:v>
                </c:pt>
                <c:pt idx="30">
                  <c:v>143.6</c:v>
                </c:pt>
                <c:pt idx="31">
                  <c:v>139.71</c:v>
                </c:pt>
                <c:pt idx="32">
                  <c:v>139.49</c:v>
                </c:pt>
                <c:pt idx="33">
                  <c:v>142</c:v>
                </c:pt>
                <c:pt idx="34">
                  <c:v>139.5</c:v>
                </c:pt>
                <c:pt idx="35">
                  <c:v>140.15</c:v>
                </c:pt>
                <c:pt idx="36">
                  <c:v>144.94</c:v>
                </c:pt>
                <c:pt idx="37">
                  <c:v>144.22</c:v>
                </c:pt>
                <c:pt idx="38">
                  <c:v>144.31</c:v>
                </c:pt>
                <c:pt idx="39">
                  <c:v>144</c:v>
                </c:pt>
                <c:pt idx="40">
                  <c:v>143.9</c:v>
                </c:pt>
                <c:pt idx="41">
                  <c:v>144.11000000000001</c:v>
                </c:pt>
                <c:pt idx="42">
                  <c:v>146.75</c:v>
                </c:pt>
                <c:pt idx="43">
                  <c:v>147</c:v>
                </c:pt>
                <c:pt idx="44">
                  <c:v>146.5</c:v>
                </c:pt>
                <c:pt idx="45">
                  <c:v>147.5</c:v>
                </c:pt>
                <c:pt idx="46">
                  <c:v>148.29</c:v>
                </c:pt>
                <c:pt idx="47">
                  <c:v>150.19</c:v>
                </c:pt>
                <c:pt idx="48">
                  <c:v>150.59</c:v>
                </c:pt>
                <c:pt idx="49">
                  <c:v>150.87</c:v>
                </c:pt>
                <c:pt idx="50">
                  <c:v>150</c:v>
                </c:pt>
                <c:pt idx="51">
                  <c:v>148.94</c:v>
                </c:pt>
                <c:pt idx="52">
                  <c:v>147.79</c:v>
                </c:pt>
                <c:pt idx="53">
                  <c:v>146</c:v>
                </c:pt>
                <c:pt idx="54">
                  <c:v>141.55000000000001</c:v>
                </c:pt>
                <c:pt idx="55">
                  <c:v>142.88999999999999</c:v>
                </c:pt>
                <c:pt idx="56">
                  <c:v>142.44999999999999</c:v>
                </c:pt>
                <c:pt idx="57">
                  <c:v>141.19999999999999</c:v>
                </c:pt>
              </c:numCache>
            </c:numRef>
          </c:val>
          <c:smooth val="0"/>
          <c:extLst>
            <c:ext xmlns:c16="http://schemas.microsoft.com/office/drawing/2014/chart" uri="{C3380CC4-5D6E-409C-BE32-E72D297353CC}">
              <c16:uniqueId val="{00000000-EE64-439F-BDB4-2AF1087E5C8F}"/>
            </c:ext>
          </c:extLst>
        </c:ser>
        <c:ser>
          <c:idx val="1"/>
          <c:order val="1"/>
          <c:tx>
            <c:strRef>
              <c:f>Stock_Chart!$Q$1</c:f>
              <c:strCache>
                <c:ptCount val="1"/>
                <c:pt idx="0">
                  <c:v>Sum of HIGH </c:v>
                </c:pt>
              </c:strCache>
            </c:strRef>
          </c:tx>
          <c:spPr>
            <a:ln w="25400" cap="rnd">
              <a:noFill/>
              <a:round/>
            </a:ln>
            <a:effectLst/>
          </c:spPr>
          <c:marker>
            <c:symbol val="none"/>
          </c:marker>
          <c:cat>
            <c:strRef>
              <c:f>Stock_Chart!$O$2:$O$60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Stock_Chart!$Q$2:$Q$60</c:f>
              <c:numCache>
                <c:formatCode>General</c:formatCode>
                <c:ptCount val="58"/>
                <c:pt idx="0">
                  <c:v>169.49</c:v>
                </c:pt>
                <c:pt idx="1">
                  <c:v>169.99</c:v>
                </c:pt>
                <c:pt idx="2">
                  <c:v>169.1</c:v>
                </c:pt>
                <c:pt idx="3">
                  <c:v>167.95</c:v>
                </c:pt>
                <c:pt idx="4">
                  <c:v>163.59</c:v>
                </c:pt>
                <c:pt idx="5">
                  <c:v>162.19999999999999</c:v>
                </c:pt>
                <c:pt idx="6">
                  <c:v>161.18</c:v>
                </c:pt>
                <c:pt idx="7">
                  <c:v>163.78</c:v>
                </c:pt>
                <c:pt idx="8">
                  <c:v>163.38</c:v>
                </c:pt>
                <c:pt idx="9">
                  <c:v>159.53</c:v>
                </c:pt>
                <c:pt idx="10">
                  <c:v>156.55000000000001</c:v>
                </c:pt>
                <c:pt idx="11">
                  <c:v>156.30000000000001</c:v>
                </c:pt>
                <c:pt idx="12">
                  <c:v>156.19999999999999</c:v>
                </c:pt>
                <c:pt idx="13">
                  <c:v>157.93</c:v>
                </c:pt>
                <c:pt idx="14">
                  <c:v>154.9</c:v>
                </c:pt>
                <c:pt idx="15">
                  <c:v>151.94999999999999</c:v>
                </c:pt>
                <c:pt idx="16">
                  <c:v>149.83000000000001</c:v>
                </c:pt>
                <c:pt idx="17">
                  <c:v>149.5</c:v>
                </c:pt>
                <c:pt idx="18">
                  <c:v>149.72999999999999</c:v>
                </c:pt>
                <c:pt idx="19">
                  <c:v>150.44999999999999</c:v>
                </c:pt>
                <c:pt idx="20">
                  <c:v>150.94999999999999</c:v>
                </c:pt>
                <c:pt idx="21">
                  <c:v>149.94999999999999</c:v>
                </c:pt>
                <c:pt idx="22">
                  <c:v>150.25</c:v>
                </c:pt>
                <c:pt idx="23">
                  <c:v>150</c:v>
                </c:pt>
                <c:pt idx="24">
                  <c:v>152.55000000000001</c:v>
                </c:pt>
                <c:pt idx="25">
                  <c:v>154.94999999999999</c:v>
                </c:pt>
                <c:pt idx="26">
                  <c:v>156.91999999999999</c:v>
                </c:pt>
                <c:pt idx="27">
                  <c:v>152</c:v>
                </c:pt>
                <c:pt idx="28">
                  <c:v>147.69</c:v>
                </c:pt>
                <c:pt idx="29">
                  <c:v>147.13</c:v>
                </c:pt>
                <c:pt idx="30">
                  <c:v>143.6</c:v>
                </c:pt>
                <c:pt idx="31">
                  <c:v>140.72999999999999</c:v>
                </c:pt>
                <c:pt idx="32">
                  <c:v>143.25</c:v>
                </c:pt>
                <c:pt idx="33">
                  <c:v>142.49</c:v>
                </c:pt>
                <c:pt idx="34">
                  <c:v>141.6</c:v>
                </c:pt>
                <c:pt idx="35">
                  <c:v>143.19</c:v>
                </c:pt>
                <c:pt idx="36">
                  <c:v>146.15</c:v>
                </c:pt>
                <c:pt idx="37">
                  <c:v>145.80000000000001</c:v>
                </c:pt>
                <c:pt idx="38">
                  <c:v>144.9</c:v>
                </c:pt>
                <c:pt idx="39">
                  <c:v>145.25</c:v>
                </c:pt>
                <c:pt idx="40">
                  <c:v>145.49</c:v>
                </c:pt>
                <c:pt idx="41">
                  <c:v>146.83000000000001</c:v>
                </c:pt>
                <c:pt idx="42">
                  <c:v>148.19999999999999</c:v>
                </c:pt>
                <c:pt idx="43">
                  <c:v>147.05000000000001</c:v>
                </c:pt>
                <c:pt idx="44">
                  <c:v>147.88</c:v>
                </c:pt>
                <c:pt idx="45">
                  <c:v>148.68</c:v>
                </c:pt>
                <c:pt idx="46">
                  <c:v>150.66999999999999</c:v>
                </c:pt>
                <c:pt idx="47">
                  <c:v>152.5</c:v>
                </c:pt>
                <c:pt idx="48">
                  <c:v>152.11000000000001</c:v>
                </c:pt>
                <c:pt idx="49">
                  <c:v>151.63</c:v>
                </c:pt>
                <c:pt idx="50">
                  <c:v>150.05000000000001</c:v>
                </c:pt>
                <c:pt idx="51">
                  <c:v>149.80000000000001</c:v>
                </c:pt>
                <c:pt idx="52">
                  <c:v>148.5</c:v>
                </c:pt>
                <c:pt idx="53">
                  <c:v>146.9</c:v>
                </c:pt>
                <c:pt idx="54">
                  <c:v>143.80000000000001</c:v>
                </c:pt>
                <c:pt idx="55">
                  <c:v>144.4</c:v>
                </c:pt>
                <c:pt idx="56">
                  <c:v>143.80000000000001</c:v>
                </c:pt>
                <c:pt idx="57">
                  <c:v>141.5</c:v>
                </c:pt>
              </c:numCache>
            </c:numRef>
          </c:val>
          <c:smooth val="0"/>
          <c:extLst>
            <c:ext xmlns:c16="http://schemas.microsoft.com/office/drawing/2014/chart" uri="{C3380CC4-5D6E-409C-BE32-E72D297353CC}">
              <c16:uniqueId val="{00000001-EE64-439F-BDB4-2AF1087E5C8F}"/>
            </c:ext>
          </c:extLst>
        </c:ser>
        <c:ser>
          <c:idx val="2"/>
          <c:order val="2"/>
          <c:tx>
            <c:strRef>
              <c:f>Stock_Chart!$R$1</c:f>
              <c:strCache>
                <c:ptCount val="1"/>
                <c:pt idx="0">
                  <c:v>Sum of LOW </c:v>
                </c:pt>
              </c:strCache>
            </c:strRef>
          </c:tx>
          <c:spPr>
            <a:ln w="25400" cap="rnd">
              <a:noFill/>
              <a:round/>
            </a:ln>
            <a:effectLst/>
          </c:spPr>
          <c:marker>
            <c:symbol val="none"/>
          </c:marker>
          <c:cat>
            <c:strRef>
              <c:f>Stock_Chart!$O$2:$O$60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Stock_Chart!$R$2:$R$60</c:f>
              <c:numCache>
                <c:formatCode>General</c:formatCode>
                <c:ptCount val="58"/>
                <c:pt idx="0">
                  <c:v>165.1</c:v>
                </c:pt>
                <c:pt idx="1">
                  <c:v>164.52</c:v>
                </c:pt>
                <c:pt idx="2">
                  <c:v>164</c:v>
                </c:pt>
                <c:pt idx="3">
                  <c:v>162.33000000000001</c:v>
                </c:pt>
                <c:pt idx="4">
                  <c:v>156.69999999999999</c:v>
                </c:pt>
                <c:pt idx="5">
                  <c:v>158.11000000000001</c:v>
                </c:pt>
                <c:pt idx="6">
                  <c:v>156.6</c:v>
                </c:pt>
                <c:pt idx="7">
                  <c:v>159.19999999999999</c:v>
                </c:pt>
                <c:pt idx="8">
                  <c:v>158.04</c:v>
                </c:pt>
                <c:pt idx="9">
                  <c:v>155.05000000000001</c:v>
                </c:pt>
                <c:pt idx="10">
                  <c:v>154.02000000000001</c:v>
                </c:pt>
                <c:pt idx="11">
                  <c:v>152.1</c:v>
                </c:pt>
                <c:pt idx="12">
                  <c:v>151.1</c:v>
                </c:pt>
                <c:pt idx="13">
                  <c:v>154.59</c:v>
                </c:pt>
                <c:pt idx="14">
                  <c:v>150.1</c:v>
                </c:pt>
                <c:pt idx="15">
                  <c:v>148.05000000000001</c:v>
                </c:pt>
                <c:pt idx="16">
                  <c:v>148.01</c:v>
                </c:pt>
                <c:pt idx="17">
                  <c:v>144.43</c:v>
                </c:pt>
                <c:pt idx="18">
                  <c:v>144.72999999999999</c:v>
                </c:pt>
                <c:pt idx="19">
                  <c:v>146.55000000000001</c:v>
                </c:pt>
                <c:pt idx="20">
                  <c:v>148.1</c:v>
                </c:pt>
                <c:pt idx="21">
                  <c:v>148.19999999999999</c:v>
                </c:pt>
                <c:pt idx="22">
                  <c:v>149</c:v>
                </c:pt>
                <c:pt idx="23">
                  <c:v>145.1</c:v>
                </c:pt>
                <c:pt idx="24">
                  <c:v>146.94999999999999</c:v>
                </c:pt>
                <c:pt idx="25">
                  <c:v>149.59</c:v>
                </c:pt>
                <c:pt idx="26">
                  <c:v>150.19999999999999</c:v>
                </c:pt>
                <c:pt idx="27">
                  <c:v>146.94</c:v>
                </c:pt>
                <c:pt idx="28">
                  <c:v>144.1</c:v>
                </c:pt>
                <c:pt idx="29">
                  <c:v>143.6</c:v>
                </c:pt>
                <c:pt idx="30">
                  <c:v>138.6</c:v>
                </c:pt>
                <c:pt idx="31">
                  <c:v>137.5</c:v>
                </c:pt>
                <c:pt idx="32">
                  <c:v>138</c:v>
                </c:pt>
                <c:pt idx="33">
                  <c:v>139.06</c:v>
                </c:pt>
                <c:pt idx="34">
                  <c:v>137.25</c:v>
                </c:pt>
                <c:pt idx="35">
                  <c:v>139.65</c:v>
                </c:pt>
                <c:pt idx="36">
                  <c:v>142.84</c:v>
                </c:pt>
                <c:pt idx="37">
                  <c:v>143.58000000000001</c:v>
                </c:pt>
                <c:pt idx="38">
                  <c:v>142.9</c:v>
                </c:pt>
                <c:pt idx="39">
                  <c:v>143.09</c:v>
                </c:pt>
                <c:pt idx="40">
                  <c:v>143.05000000000001</c:v>
                </c:pt>
                <c:pt idx="41">
                  <c:v>143.13999999999999</c:v>
                </c:pt>
                <c:pt idx="42">
                  <c:v>146.34</c:v>
                </c:pt>
                <c:pt idx="43">
                  <c:v>144</c:v>
                </c:pt>
                <c:pt idx="44">
                  <c:v>144.80000000000001</c:v>
                </c:pt>
                <c:pt idx="45">
                  <c:v>146.6</c:v>
                </c:pt>
                <c:pt idx="46">
                  <c:v>146.63</c:v>
                </c:pt>
                <c:pt idx="47">
                  <c:v>149.31</c:v>
                </c:pt>
                <c:pt idx="48">
                  <c:v>150.06</c:v>
                </c:pt>
                <c:pt idx="49">
                  <c:v>148.69999999999999</c:v>
                </c:pt>
                <c:pt idx="50">
                  <c:v>145.55000000000001</c:v>
                </c:pt>
                <c:pt idx="51">
                  <c:v>147.1</c:v>
                </c:pt>
                <c:pt idx="52">
                  <c:v>145.33000000000001</c:v>
                </c:pt>
                <c:pt idx="53">
                  <c:v>143.30000000000001</c:v>
                </c:pt>
                <c:pt idx="54">
                  <c:v>141.1</c:v>
                </c:pt>
                <c:pt idx="55">
                  <c:v>140</c:v>
                </c:pt>
                <c:pt idx="56">
                  <c:v>140.61000000000001</c:v>
                </c:pt>
                <c:pt idx="57">
                  <c:v>139.25</c:v>
                </c:pt>
              </c:numCache>
            </c:numRef>
          </c:val>
          <c:smooth val="0"/>
          <c:extLst>
            <c:ext xmlns:c16="http://schemas.microsoft.com/office/drawing/2014/chart" uri="{C3380CC4-5D6E-409C-BE32-E72D297353CC}">
              <c16:uniqueId val="{00000002-EE64-439F-BDB4-2AF1087E5C8F}"/>
            </c:ext>
          </c:extLst>
        </c:ser>
        <c:ser>
          <c:idx val="3"/>
          <c:order val="3"/>
          <c:tx>
            <c:strRef>
              <c:f>Stock_Chart!$S$1</c:f>
              <c:strCache>
                <c:ptCount val="1"/>
                <c:pt idx="0">
                  <c:v>Sum of close </c:v>
                </c:pt>
              </c:strCache>
            </c:strRef>
          </c:tx>
          <c:spPr>
            <a:ln w="25400" cap="rnd">
              <a:noFill/>
              <a:round/>
            </a:ln>
            <a:effectLst/>
          </c:spPr>
          <c:marker>
            <c:symbol val="none"/>
          </c:marker>
          <c:cat>
            <c:strRef>
              <c:f>Stock_Chart!$O$2:$O$60</c:f>
              <c:strCache>
                <c:ptCount val="58"/>
                <c:pt idx="0">
                  <c:v>01-Oct-2024</c:v>
                </c:pt>
                <c:pt idx="1">
                  <c:v>03-Oct-2024</c:v>
                </c:pt>
                <c:pt idx="2">
                  <c:v>04-Oct-2024</c:v>
                </c:pt>
                <c:pt idx="3">
                  <c:v>07-Oct-2024</c:v>
                </c:pt>
                <c:pt idx="4">
                  <c:v>08-Oct-2024</c:v>
                </c:pt>
                <c:pt idx="5">
                  <c:v>09-Oct-2024</c:v>
                </c:pt>
                <c:pt idx="6">
                  <c:v>10-Oct-2024</c:v>
                </c:pt>
                <c:pt idx="7">
                  <c:v>11-Oct-2024</c:v>
                </c:pt>
                <c:pt idx="8">
                  <c:v>14-Oct-2024</c:v>
                </c:pt>
                <c:pt idx="9">
                  <c:v>15-Oct-2024</c:v>
                </c:pt>
                <c:pt idx="10">
                  <c:v>16-Oct-2024</c:v>
                </c:pt>
                <c:pt idx="11">
                  <c:v>17-Oct-2024</c:v>
                </c:pt>
                <c:pt idx="12">
                  <c:v>18-Oct-2024</c:v>
                </c:pt>
                <c:pt idx="13">
                  <c:v>21-Oct-2024</c:v>
                </c:pt>
                <c:pt idx="14">
                  <c:v>22-Oct-2024</c:v>
                </c:pt>
                <c:pt idx="15">
                  <c:v>23-Oct-2024</c:v>
                </c:pt>
                <c:pt idx="16">
                  <c:v>24-Oct-2024</c:v>
                </c:pt>
                <c:pt idx="17">
                  <c:v>25-Oct-2024</c:v>
                </c:pt>
                <c:pt idx="18">
                  <c:v>28-Oct-2024</c:v>
                </c:pt>
                <c:pt idx="19">
                  <c:v>29-Oct-2024</c:v>
                </c:pt>
                <c:pt idx="20">
                  <c:v>30-Oct-2024</c:v>
                </c:pt>
                <c:pt idx="21">
                  <c:v>31-Oct-2024</c:v>
                </c:pt>
                <c:pt idx="22">
                  <c:v>01-Nov-2024</c:v>
                </c:pt>
                <c:pt idx="23">
                  <c:v>04-Nov-2024</c:v>
                </c:pt>
                <c:pt idx="24">
                  <c:v>05-Nov-2024</c:v>
                </c:pt>
                <c:pt idx="25">
                  <c:v>06-Nov-2024</c:v>
                </c:pt>
                <c:pt idx="26">
                  <c:v>07-Nov-2024</c:v>
                </c:pt>
                <c:pt idx="27">
                  <c:v>08-Nov-2024</c:v>
                </c:pt>
                <c:pt idx="28">
                  <c:v>11-Nov-2024</c:v>
                </c:pt>
                <c:pt idx="29">
                  <c:v>12-Nov-2024</c:v>
                </c:pt>
                <c:pt idx="30">
                  <c:v>13-Nov-2024</c:v>
                </c:pt>
                <c:pt idx="31">
                  <c:v>14-Nov-2024</c:v>
                </c:pt>
                <c:pt idx="32">
                  <c:v>18-Nov-2024</c:v>
                </c:pt>
                <c:pt idx="33">
                  <c:v>19-Nov-2024</c:v>
                </c:pt>
                <c:pt idx="34">
                  <c:v>21-Nov-2024</c:v>
                </c:pt>
                <c:pt idx="35">
                  <c:v>22-Nov-2024</c:v>
                </c:pt>
                <c:pt idx="36">
                  <c:v>25-Nov-2024</c:v>
                </c:pt>
                <c:pt idx="37">
                  <c:v>26-Nov-2024</c:v>
                </c:pt>
                <c:pt idx="38">
                  <c:v>27-Nov-2024</c:v>
                </c:pt>
                <c:pt idx="39">
                  <c:v>28-Nov-2024</c:v>
                </c:pt>
                <c:pt idx="40">
                  <c:v>29-Nov-2024</c:v>
                </c:pt>
                <c:pt idx="41">
                  <c:v>02-Dec-2024</c:v>
                </c:pt>
                <c:pt idx="42">
                  <c:v>03-Dec-2024</c:v>
                </c:pt>
                <c:pt idx="43">
                  <c:v>04-Dec-2024</c:v>
                </c:pt>
                <c:pt idx="44">
                  <c:v>05-Dec-2024</c:v>
                </c:pt>
                <c:pt idx="45">
                  <c:v>06-Dec-2024</c:v>
                </c:pt>
                <c:pt idx="46">
                  <c:v>09-Dec-2024</c:v>
                </c:pt>
                <c:pt idx="47">
                  <c:v>10-Dec-2024</c:v>
                </c:pt>
                <c:pt idx="48">
                  <c:v>11-Dec-2024</c:v>
                </c:pt>
                <c:pt idx="49">
                  <c:v>12-Dec-2024</c:v>
                </c:pt>
                <c:pt idx="50">
                  <c:v>13-Dec-2024</c:v>
                </c:pt>
                <c:pt idx="51">
                  <c:v>16-Dec-2024</c:v>
                </c:pt>
                <c:pt idx="52">
                  <c:v>17-Dec-2024</c:v>
                </c:pt>
                <c:pt idx="53">
                  <c:v>18-Dec-2024</c:v>
                </c:pt>
                <c:pt idx="54">
                  <c:v>19-Dec-2024</c:v>
                </c:pt>
                <c:pt idx="55">
                  <c:v>20-Dec-2024</c:v>
                </c:pt>
                <c:pt idx="56">
                  <c:v>23-Dec-2024</c:v>
                </c:pt>
                <c:pt idx="57">
                  <c:v>24-Dec-2024</c:v>
                </c:pt>
              </c:strCache>
            </c:strRef>
          </c:cat>
          <c:val>
            <c:numRef>
              <c:f>Stock_Chart!$S$2:$S$60</c:f>
              <c:numCache>
                <c:formatCode>General</c:formatCode>
                <c:ptCount val="58"/>
                <c:pt idx="0">
                  <c:v>167.03</c:v>
                </c:pt>
                <c:pt idx="1">
                  <c:v>166.98</c:v>
                </c:pt>
                <c:pt idx="2">
                  <c:v>166.75</c:v>
                </c:pt>
                <c:pt idx="3">
                  <c:v>164.36</c:v>
                </c:pt>
                <c:pt idx="4">
                  <c:v>159.52000000000001</c:v>
                </c:pt>
                <c:pt idx="5">
                  <c:v>159.06</c:v>
                </c:pt>
                <c:pt idx="6">
                  <c:v>159.72</c:v>
                </c:pt>
                <c:pt idx="7">
                  <c:v>160.66</c:v>
                </c:pt>
                <c:pt idx="8">
                  <c:v>158.32</c:v>
                </c:pt>
                <c:pt idx="9">
                  <c:v>155.63</c:v>
                </c:pt>
                <c:pt idx="10">
                  <c:v>155.24</c:v>
                </c:pt>
                <c:pt idx="11">
                  <c:v>152.4</c:v>
                </c:pt>
                <c:pt idx="12">
                  <c:v>155.38999999999999</c:v>
                </c:pt>
                <c:pt idx="13">
                  <c:v>155.03</c:v>
                </c:pt>
                <c:pt idx="14">
                  <c:v>150.38999999999999</c:v>
                </c:pt>
                <c:pt idx="15">
                  <c:v>148.78</c:v>
                </c:pt>
                <c:pt idx="16">
                  <c:v>148.97999999999999</c:v>
                </c:pt>
                <c:pt idx="17">
                  <c:v>145.86000000000001</c:v>
                </c:pt>
                <c:pt idx="18">
                  <c:v>149.38</c:v>
                </c:pt>
                <c:pt idx="19">
                  <c:v>150.06</c:v>
                </c:pt>
                <c:pt idx="20">
                  <c:v>148.97</c:v>
                </c:pt>
                <c:pt idx="21">
                  <c:v>148.56</c:v>
                </c:pt>
                <c:pt idx="22">
                  <c:v>149.75</c:v>
                </c:pt>
                <c:pt idx="23">
                  <c:v>146.94999999999999</c:v>
                </c:pt>
                <c:pt idx="24">
                  <c:v>152.29</c:v>
                </c:pt>
                <c:pt idx="25">
                  <c:v>153.62</c:v>
                </c:pt>
                <c:pt idx="26">
                  <c:v>150.94999999999999</c:v>
                </c:pt>
                <c:pt idx="27">
                  <c:v>147.57</c:v>
                </c:pt>
                <c:pt idx="28">
                  <c:v>145.01</c:v>
                </c:pt>
                <c:pt idx="29">
                  <c:v>144.16999999999999</c:v>
                </c:pt>
                <c:pt idx="30">
                  <c:v>139.16999999999999</c:v>
                </c:pt>
                <c:pt idx="31">
                  <c:v>137.97999999999999</c:v>
                </c:pt>
                <c:pt idx="32">
                  <c:v>141.21</c:v>
                </c:pt>
                <c:pt idx="33">
                  <c:v>139.46</c:v>
                </c:pt>
                <c:pt idx="34">
                  <c:v>140.22</c:v>
                </c:pt>
                <c:pt idx="35">
                  <c:v>142.78</c:v>
                </c:pt>
                <c:pt idx="36">
                  <c:v>143.66999999999999</c:v>
                </c:pt>
                <c:pt idx="37">
                  <c:v>144.47</c:v>
                </c:pt>
                <c:pt idx="38">
                  <c:v>144.53</c:v>
                </c:pt>
                <c:pt idx="39">
                  <c:v>143.38999999999999</c:v>
                </c:pt>
                <c:pt idx="40">
                  <c:v>144.54</c:v>
                </c:pt>
                <c:pt idx="41">
                  <c:v>146.41</c:v>
                </c:pt>
                <c:pt idx="42">
                  <c:v>146.54</c:v>
                </c:pt>
                <c:pt idx="43">
                  <c:v>145.85</c:v>
                </c:pt>
                <c:pt idx="44">
                  <c:v>147.07</c:v>
                </c:pt>
                <c:pt idx="45">
                  <c:v>148.29</c:v>
                </c:pt>
                <c:pt idx="46">
                  <c:v>149.88</c:v>
                </c:pt>
                <c:pt idx="47">
                  <c:v>150.32</c:v>
                </c:pt>
                <c:pt idx="48">
                  <c:v>150.6</c:v>
                </c:pt>
                <c:pt idx="49">
                  <c:v>150.78</c:v>
                </c:pt>
                <c:pt idx="50">
                  <c:v>148.94999999999999</c:v>
                </c:pt>
                <c:pt idx="51">
                  <c:v>147.79</c:v>
                </c:pt>
                <c:pt idx="52">
                  <c:v>145.68</c:v>
                </c:pt>
                <c:pt idx="53">
                  <c:v>144.46</c:v>
                </c:pt>
                <c:pt idx="54">
                  <c:v>143.26</c:v>
                </c:pt>
                <c:pt idx="55">
                  <c:v>140.68</c:v>
                </c:pt>
                <c:pt idx="56">
                  <c:v>141.71</c:v>
                </c:pt>
                <c:pt idx="57">
                  <c:v>140.38</c:v>
                </c:pt>
              </c:numCache>
            </c:numRef>
          </c:val>
          <c:smooth val="0"/>
          <c:extLst>
            <c:ext xmlns:c16="http://schemas.microsoft.com/office/drawing/2014/chart" uri="{C3380CC4-5D6E-409C-BE32-E72D297353CC}">
              <c16:uniqueId val="{00000003-EE64-439F-BDB4-2AF1087E5C8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26799711"/>
        <c:axId val="1426804511"/>
      </c:stockChart>
      <c:catAx>
        <c:axId val="142679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04511"/>
        <c:crosses val="autoZero"/>
        <c:auto val="1"/>
        <c:lblAlgn val="ctr"/>
        <c:lblOffset val="100"/>
        <c:noMultiLvlLbl val="0"/>
      </c:catAx>
      <c:valAx>
        <c:axId val="1426804511"/>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9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[Tata_Steel.xlsx]RSI!Bar_chart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Relative Strength Index</a:t>
            </a:r>
            <a:endParaRPr lang="en-US"/>
          </a:p>
          <a:p>
            <a:pPr>
              <a:defRPr/>
            </a:pPr>
            <a:endParaRPr lang="en-US"/>
          </a:p>
        </c:rich>
      </c:tx>
      <c:layout>
        <c:manualLayout>
          <c:xMode val="edge"/>
          <c:yMode val="edge"/>
          <c:x val="4.9486654263682762E-5"/>
          <c:y val="2.9027576197387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RSI!$P$2</c:f>
              <c:strCache>
                <c:ptCount val="1"/>
                <c:pt idx="0">
                  <c:v>Total</c:v>
                </c:pt>
              </c:strCache>
            </c:strRef>
          </c:tx>
          <c:spPr>
            <a:solidFill>
              <a:schemeClr val="accent1"/>
            </a:solidFill>
            <a:ln>
              <a:noFill/>
            </a:ln>
            <a:effectLst/>
          </c:spPr>
          <c:invertIfNegative val="0"/>
          <c:cat>
            <c:strRef>
              <c:f>RSI!$O$3:$O$61</c:f>
              <c:strCache>
                <c:ptCount val="58"/>
                <c:pt idx="0">
                  <c:v>13-Dec-2024</c:v>
                </c:pt>
                <c:pt idx="1">
                  <c:v>23-Dec-2024</c:v>
                </c:pt>
                <c:pt idx="2">
                  <c:v>16-Dec-2024</c:v>
                </c:pt>
                <c:pt idx="3">
                  <c:v>24-Dec-2024</c:v>
                </c:pt>
                <c:pt idx="4">
                  <c:v>17-Dec-2024</c:v>
                </c:pt>
                <c:pt idx="5">
                  <c:v>12-Dec-2024</c:v>
                </c:pt>
                <c:pt idx="6">
                  <c:v>18-Dec-2024</c:v>
                </c:pt>
                <c:pt idx="7">
                  <c:v>20-Dec-2024</c:v>
                </c:pt>
                <c:pt idx="8">
                  <c:v>19-Dec-2024</c:v>
                </c:pt>
                <c:pt idx="9">
                  <c:v>28-Nov-2024</c:v>
                </c:pt>
                <c:pt idx="10">
                  <c:v>21-Nov-2024</c:v>
                </c:pt>
                <c:pt idx="11">
                  <c:v>26-Nov-2024</c:v>
                </c:pt>
                <c:pt idx="12">
                  <c:v>19-Nov-2024</c:v>
                </c:pt>
                <c:pt idx="13">
                  <c:v>27-Nov-2024</c:v>
                </c:pt>
                <c:pt idx="14">
                  <c:v>25-Nov-2024</c:v>
                </c:pt>
                <c:pt idx="15">
                  <c:v>22-Nov-2024</c:v>
                </c:pt>
                <c:pt idx="16">
                  <c:v>14-Nov-2024</c:v>
                </c:pt>
                <c:pt idx="17">
                  <c:v>29-Nov-2024</c:v>
                </c:pt>
                <c:pt idx="18">
                  <c:v>18-Nov-2024</c:v>
                </c:pt>
                <c:pt idx="19">
                  <c:v>13-Nov-2024</c:v>
                </c:pt>
                <c:pt idx="20">
                  <c:v>23-Oct-2024</c:v>
                </c:pt>
                <c:pt idx="21">
                  <c:v>22-Oct-2024</c:v>
                </c:pt>
                <c:pt idx="22">
                  <c:v>02-Dec-2024</c:v>
                </c:pt>
                <c:pt idx="23">
                  <c:v>24-Oct-2024</c:v>
                </c:pt>
                <c:pt idx="24">
                  <c:v>25-Oct-2024</c:v>
                </c:pt>
                <c:pt idx="25">
                  <c:v>11-Nov-2024</c:v>
                </c:pt>
                <c:pt idx="26">
                  <c:v>12-Nov-2024</c:v>
                </c:pt>
                <c:pt idx="27">
                  <c:v>17-Oct-2024</c:v>
                </c:pt>
                <c:pt idx="28">
                  <c:v>03-Dec-2024</c:v>
                </c:pt>
                <c:pt idx="29">
                  <c:v>28-Oct-2024</c:v>
                </c:pt>
                <c:pt idx="30">
                  <c:v>04-Dec-2024</c:v>
                </c:pt>
                <c:pt idx="31">
                  <c:v>29-Oct-2024</c:v>
                </c:pt>
                <c:pt idx="32">
                  <c:v>04-Nov-2024</c:v>
                </c:pt>
                <c:pt idx="33">
                  <c:v>15-Oct-2024</c:v>
                </c:pt>
                <c:pt idx="34">
                  <c:v>01-Nov-2024</c:v>
                </c:pt>
                <c:pt idx="35">
                  <c:v>08-Nov-2024</c:v>
                </c:pt>
                <c:pt idx="36">
                  <c:v>16-Oct-2024</c:v>
                </c:pt>
                <c:pt idx="37">
                  <c:v>18-Oct-2024</c:v>
                </c:pt>
                <c:pt idx="38">
                  <c:v>14-Oct-2024</c:v>
                </c:pt>
                <c:pt idx="39">
                  <c:v>30-Oct-2024</c:v>
                </c:pt>
                <c:pt idx="40">
                  <c:v>07-Nov-2024</c:v>
                </c:pt>
                <c:pt idx="41">
                  <c:v>31-Oct-2024</c:v>
                </c:pt>
                <c:pt idx="42">
                  <c:v>05-Dec-2024</c:v>
                </c:pt>
                <c:pt idx="43">
                  <c:v>21-Oct-2024</c:v>
                </c:pt>
                <c:pt idx="44">
                  <c:v>06-Nov-2024</c:v>
                </c:pt>
                <c:pt idx="45">
                  <c:v>08-Oct-2024</c:v>
                </c:pt>
                <c:pt idx="46">
                  <c:v>07-Oct-2024</c:v>
                </c:pt>
                <c:pt idx="47">
                  <c:v>09-Oct-2024</c:v>
                </c:pt>
                <c:pt idx="48">
                  <c:v>05-Nov-2024</c:v>
                </c:pt>
                <c:pt idx="49">
                  <c:v>10-Oct-2024</c:v>
                </c:pt>
                <c:pt idx="50">
                  <c:v>04-Oct-2024</c:v>
                </c:pt>
                <c:pt idx="51">
                  <c:v>06-Dec-2024</c:v>
                </c:pt>
                <c:pt idx="52">
                  <c:v>11-Oct-2024</c:v>
                </c:pt>
                <c:pt idx="53">
                  <c:v>09-Dec-2024</c:v>
                </c:pt>
                <c:pt idx="54">
                  <c:v>01-Oct-2024</c:v>
                </c:pt>
                <c:pt idx="55">
                  <c:v>10-Dec-2024</c:v>
                </c:pt>
                <c:pt idx="56">
                  <c:v>11-Dec-2024</c:v>
                </c:pt>
                <c:pt idx="57">
                  <c:v>03-Oct-2024</c:v>
                </c:pt>
              </c:strCache>
            </c:strRef>
          </c:cat>
          <c:val>
            <c:numRef>
              <c:f>RSI!$P$3:$P$61</c:f>
              <c:numCache>
                <c:formatCode>General</c:formatCode>
                <c:ptCount val="58"/>
                <c:pt idx="9">
                  <c:v>10.283159463487294</c:v>
                </c:pt>
                <c:pt idx="10">
                  <c:v>21.453692848769194</c:v>
                </c:pt>
                <c:pt idx="11">
                  <c:v>22.181818181818258</c:v>
                </c:pt>
                <c:pt idx="12">
                  <c:v>22.333414693678421</c:v>
                </c:pt>
                <c:pt idx="13">
                  <c:v>22.78953922789546</c:v>
                </c:pt>
                <c:pt idx="14">
                  <c:v>23.19391634981001</c:v>
                </c:pt>
                <c:pt idx="15">
                  <c:v>24.993171264681877</c:v>
                </c:pt>
                <c:pt idx="16">
                  <c:v>25.231360223502705</c:v>
                </c:pt>
                <c:pt idx="17">
                  <c:v>28.714676390155034</c:v>
                </c:pt>
                <c:pt idx="18">
                  <c:v>31.229738491463266</c:v>
                </c:pt>
                <c:pt idx="19">
                  <c:v>33.197721724979601</c:v>
                </c:pt>
                <c:pt idx="20">
                  <c:v>36.294267266679675</c:v>
                </c:pt>
                <c:pt idx="21">
                  <c:v>40.005316321105759</c:v>
                </c:pt>
                <c:pt idx="22">
                  <c:v>42.27941176470592</c:v>
                </c:pt>
                <c:pt idx="23">
                  <c:v>43.427735215632289</c:v>
                </c:pt>
                <c:pt idx="24">
                  <c:v>44.053800970460614</c:v>
                </c:pt>
                <c:pt idx="25">
                  <c:v>51.165501165501155</c:v>
                </c:pt>
                <c:pt idx="26">
                  <c:v>52.004581901489132</c:v>
                </c:pt>
                <c:pt idx="27">
                  <c:v>52.737860430168183</c:v>
                </c:pt>
                <c:pt idx="28">
                  <c:v>53.158281307381543</c:v>
                </c:pt>
                <c:pt idx="29">
                  <c:v>54.922147536799123</c:v>
                </c:pt>
                <c:pt idx="30">
                  <c:v>55.331815794081578</c:v>
                </c:pt>
                <c:pt idx="31">
                  <c:v>55.546578330774835</c:v>
                </c:pt>
                <c:pt idx="32">
                  <c:v>55.647999999999939</c:v>
                </c:pt>
                <c:pt idx="33">
                  <c:v>56.289089645587268</c:v>
                </c:pt>
                <c:pt idx="34">
                  <c:v>57.089783281733695</c:v>
                </c:pt>
                <c:pt idx="35">
                  <c:v>57.400283458189897</c:v>
                </c:pt>
                <c:pt idx="36">
                  <c:v>57.578823132692712</c:v>
                </c:pt>
                <c:pt idx="37">
                  <c:v>60.195111492281256</c:v>
                </c:pt>
                <c:pt idx="38">
                  <c:v>60.224736396521259</c:v>
                </c:pt>
                <c:pt idx="39">
                  <c:v>61.610382361149867</c:v>
                </c:pt>
                <c:pt idx="40">
                  <c:v>62.246278755074428</c:v>
                </c:pt>
                <c:pt idx="41">
                  <c:v>62.627360412987365</c:v>
                </c:pt>
                <c:pt idx="42">
                  <c:v>63.761234526030243</c:v>
                </c:pt>
                <c:pt idx="43">
                  <c:v>64.79901403109595</c:v>
                </c:pt>
                <c:pt idx="44">
                  <c:v>65.474397590361434</c:v>
                </c:pt>
                <c:pt idx="45">
                  <c:v>68.102849200834029</c:v>
                </c:pt>
                <c:pt idx="46">
                  <c:v>68.416396343261681</c:v>
                </c:pt>
                <c:pt idx="47">
                  <c:v>69.825319308790455</c:v>
                </c:pt>
                <c:pt idx="48">
                  <c:v>70.013688702794042</c:v>
                </c:pt>
                <c:pt idx="49">
                  <c:v>70.547490274219626</c:v>
                </c:pt>
                <c:pt idx="50">
                  <c:v>71.281730425455947</c:v>
                </c:pt>
                <c:pt idx="51">
                  <c:v>76.364736125812783</c:v>
                </c:pt>
                <c:pt idx="52">
                  <c:v>77.104405966055253</c:v>
                </c:pt>
                <c:pt idx="53">
                  <c:v>81.17665970101271</c:v>
                </c:pt>
                <c:pt idx="54">
                  <c:v>83.949843260188132</c:v>
                </c:pt>
                <c:pt idx="55">
                  <c:v>84.566439775081307</c:v>
                </c:pt>
                <c:pt idx="56">
                  <c:v>85.515487056710981</c:v>
                </c:pt>
                <c:pt idx="57">
                  <c:v>86.339381003201737</c:v>
                </c:pt>
              </c:numCache>
            </c:numRef>
          </c:val>
          <c:extLst>
            <c:ext xmlns:c16="http://schemas.microsoft.com/office/drawing/2014/chart" uri="{C3380CC4-5D6E-409C-BE32-E72D297353CC}">
              <c16:uniqueId val="{00000000-A548-4FEE-B3AE-1E14A1885360}"/>
            </c:ext>
          </c:extLst>
        </c:ser>
        <c:dLbls>
          <c:showLegendKey val="0"/>
          <c:showVal val="0"/>
          <c:showCatName val="0"/>
          <c:showSerName val="0"/>
          <c:showPercent val="0"/>
          <c:showBubbleSize val="0"/>
        </c:dLbls>
        <c:gapWidth val="150"/>
        <c:axId val="1512880303"/>
        <c:axId val="1512881263"/>
      </c:barChart>
      <c:catAx>
        <c:axId val="151288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81263"/>
        <c:crosses val="autoZero"/>
        <c:auto val="1"/>
        <c:lblAlgn val="ctr"/>
        <c:lblOffset val="100"/>
        <c:noMultiLvlLbl val="0"/>
      </c:catAx>
      <c:valAx>
        <c:axId val="1512881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[Tata_Steel.xlsx]RSI!Bar_chart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Relative Strength Index</a:t>
            </a:r>
            <a:r>
              <a:rPr lang="en-US" sz="1400" b="0" i="0" u="none" strike="noStrike" baseline="0"/>
              <a:t>.</a:t>
            </a:r>
            <a:endParaRPr lang="en-US"/>
          </a:p>
        </c:rich>
      </c:tx>
      <c:layout>
        <c:manualLayout>
          <c:xMode val="edge"/>
          <c:yMode val="edge"/>
          <c:x val="2.5734488461198184E-2"/>
          <c:y val="1.91131498470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RSI!$P$2</c:f>
              <c:strCache>
                <c:ptCount val="1"/>
                <c:pt idx="0">
                  <c:v>Total</c:v>
                </c:pt>
              </c:strCache>
            </c:strRef>
          </c:tx>
          <c:spPr>
            <a:solidFill>
              <a:schemeClr val="accent1"/>
            </a:solidFill>
            <a:ln>
              <a:noFill/>
            </a:ln>
            <a:effectLst/>
          </c:spPr>
          <c:invertIfNegative val="0"/>
          <c:cat>
            <c:strRef>
              <c:f>RSI!$O$3:$O$61</c:f>
              <c:strCache>
                <c:ptCount val="58"/>
                <c:pt idx="0">
                  <c:v>13-Dec-2024</c:v>
                </c:pt>
                <c:pt idx="1">
                  <c:v>23-Dec-2024</c:v>
                </c:pt>
                <c:pt idx="2">
                  <c:v>16-Dec-2024</c:v>
                </c:pt>
                <c:pt idx="3">
                  <c:v>24-Dec-2024</c:v>
                </c:pt>
                <c:pt idx="4">
                  <c:v>17-Dec-2024</c:v>
                </c:pt>
                <c:pt idx="5">
                  <c:v>12-Dec-2024</c:v>
                </c:pt>
                <c:pt idx="6">
                  <c:v>18-Dec-2024</c:v>
                </c:pt>
                <c:pt idx="7">
                  <c:v>20-Dec-2024</c:v>
                </c:pt>
                <c:pt idx="8">
                  <c:v>19-Dec-2024</c:v>
                </c:pt>
                <c:pt idx="9">
                  <c:v>28-Nov-2024</c:v>
                </c:pt>
                <c:pt idx="10">
                  <c:v>21-Nov-2024</c:v>
                </c:pt>
                <c:pt idx="11">
                  <c:v>26-Nov-2024</c:v>
                </c:pt>
                <c:pt idx="12">
                  <c:v>19-Nov-2024</c:v>
                </c:pt>
                <c:pt idx="13">
                  <c:v>27-Nov-2024</c:v>
                </c:pt>
                <c:pt idx="14">
                  <c:v>25-Nov-2024</c:v>
                </c:pt>
                <c:pt idx="15">
                  <c:v>22-Nov-2024</c:v>
                </c:pt>
                <c:pt idx="16">
                  <c:v>14-Nov-2024</c:v>
                </c:pt>
                <c:pt idx="17">
                  <c:v>29-Nov-2024</c:v>
                </c:pt>
                <c:pt idx="18">
                  <c:v>18-Nov-2024</c:v>
                </c:pt>
                <c:pt idx="19">
                  <c:v>13-Nov-2024</c:v>
                </c:pt>
                <c:pt idx="20">
                  <c:v>23-Oct-2024</c:v>
                </c:pt>
                <c:pt idx="21">
                  <c:v>22-Oct-2024</c:v>
                </c:pt>
                <c:pt idx="22">
                  <c:v>02-Dec-2024</c:v>
                </c:pt>
                <c:pt idx="23">
                  <c:v>24-Oct-2024</c:v>
                </c:pt>
                <c:pt idx="24">
                  <c:v>25-Oct-2024</c:v>
                </c:pt>
                <c:pt idx="25">
                  <c:v>11-Nov-2024</c:v>
                </c:pt>
                <c:pt idx="26">
                  <c:v>12-Nov-2024</c:v>
                </c:pt>
                <c:pt idx="27">
                  <c:v>17-Oct-2024</c:v>
                </c:pt>
                <c:pt idx="28">
                  <c:v>03-Dec-2024</c:v>
                </c:pt>
                <c:pt idx="29">
                  <c:v>28-Oct-2024</c:v>
                </c:pt>
                <c:pt idx="30">
                  <c:v>04-Dec-2024</c:v>
                </c:pt>
                <c:pt idx="31">
                  <c:v>29-Oct-2024</c:v>
                </c:pt>
                <c:pt idx="32">
                  <c:v>04-Nov-2024</c:v>
                </c:pt>
                <c:pt idx="33">
                  <c:v>15-Oct-2024</c:v>
                </c:pt>
                <c:pt idx="34">
                  <c:v>01-Nov-2024</c:v>
                </c:pt>
                <c:pt idx="35">
                  <c:v>08-Nov-2024</c:v>
                </c:pt>
                <c:pt idx="36">
                  <c:v>16-Oct-2024</c:v>
                </c:pt>
                <c:pt idx="37">
                  <c:v>18-Oct-2024</c:v>
                </c:pt>
                <c:pt idx="38">
                  <c:v>14-Oct-2024</c:v>
                </c:pt>
                <c:pt idx="39">
                  <c:v>30-Oct-2024</c:v>
                </c:pt>
                <c:pt idx="40">
                  <c:v>07-Nov-2024</c:v>
                </c:pt>
                <c:pt idx="41">
                  <c:v>31-Oct-2024</c:v>
                </c:pt>
                <c:pt idx="42">
                  <c:v>05-Dec-2024</c:v>
                </c:pt>
                <c:pt idx="43">
                  <c:v>21-Oct-2024</c:v>
                </c:pt>
                <c:pt idx="44">
                  <c:v>06-Nov-2024</c:v>
                </c:pt>
                <c:pt idx="45">
                  <c:v>08-Oct-2024</c:v>
                </c:pt>
                <c:pt idx="46">
                  <c:v>07-Oct-2024</c:v>
                </c:pt>
                <c:pt idx="47">
                  <c:v>09-Oct-2024</c:v>
                </c:pt>
                <c:pt idx="48">
                  <c:v>05-Nov-2024</c:v>
                </c:pt>
                <c:pt idx="49">
                  <c:v>10-Oct-2024</c:v>
                </c:pt>
                <c:pt idx="50">
                  <c:v>04-Oct-2024</c:v>
                </c:pt>
                <c:pt idx="51">
                  <c:v>06-Dec-2024</c:v>
                </c:pt>
                <c:pt idx="52">
                  <c:v>11-Oct-2024</c:v>
                </c:pt>
                <c:pt idx="53">
                  <c:v>09-Dec-2024</c:v>
                </c:pt>
                <c:pt idx="54">
                  <c:v>01-Oct-2024</c:v>
                </c:pt>
                <c:pt idx="55">
                  <c:v>10-Dec-2024</c:v>
                </c:pt>
                <c:pt idx="56">
                  <c:v>11-Dec-2024</c:v>
                </c:pt>
                <c:pt idx="57">
                  <c:v>03-Oct-2024</c:v>
                </c:pt>
              </c:strCache>
            </c:strRef>
          </c:cat>
          <c:val>
            <c:numRef>
              <c:f>RSI!$P$3:$P$61</c:f>
              <c:numCache>
                <c:formatCode>General</c:formatCode>
                <c:ptCount val="58"/>
                <c:pt idx="9">
                  <c:v>10.283159463487294</c:v>
                </c:pt>
                <c:pt idx="10">
                  <c:v>21.453692848769194</c:v>
                </c:pt>
                <c:pt idx="11">
                  <c:v>22.181818181818258</c:v>
                </c:pt>
                <c:pt idx="12">
                  <c:v>22.333414693678421</c:v>
                </c:pt>
                <c:pt idx="13">
                  <c:v>22.78953922789546</c:v>
                </c:pt>
                <c:pt idx="14">
                  <c:v>23.19391634981001</c:v>
                </c:pt>
                <c:pt idx="15">
                  <c:v>24.993171264681877</c:v>
                </c:pt>
                <c:pt idx="16">
                  <c:v>25.231360223502705</c:v>
                </c:pt>
                <c:pt idx="17">
                  <c:v>28.714676390155034</c:v>
                </c:pt>
                <c:pt idx="18">
                  <c:v>31.229738491463266</c:v>
                </c:pt>
                <c:pt idx="19">
                  <c:v>33.197721724979601</c:v>
                </c:pt>
                <c:pt idx="20">
                  <c:v>36.294267266679675</c:v>
                </c:pt>
                <c:pt idx="21">
                  <c:v>40.005316321105759</c:v>
                </c:pt>
                <c:pt idx="22">
                  <c:v>42.27941176470592</c:v>
                </c:pt>
                <c:pt idx="23">
                  <c:v>43.427735215632289</c:v>
                </c:pt>
                <c:pt idx="24">
                  <c:v>44.053800970460614</c:v>
                </c:pt>
                <c:pt idx="25">
                  <c:v>51.165501165501155</c:v>
                </c:pt>
                <c:pt idx="26">
                  <c:v>52.004581901489132</c:v>
                </c:pt>
                <c:pt idx="27">
                  <c:v>52.737860430168183</c:v>
                </c:pt>
                <c:pt idx="28">
                  <c:v>53.158281307381543</c:v>
                </c:pt>
                <c:pt idx="29">
                  <c:v>54.922147536799123</c:v>
                </c:pt>
                <c:pt idx="30">
                  <c:v>55.331815794081578</c:v>
                </c:pt>
                <c:pt idx="31">
                  <c:v>55.546578330774835</c:v>
                </c:pt>
                <c:pt idx="32">
                  <c:v>55.647999999999939</c:v>
                </c:pt>
                <c:pt idx="33">
                  <c:v>56.289089645587268</c:v>
                </c:pt>
                <c:pt idx="34">
                  <c:v>57.089783281733695</c:v>
                </c:pt>
                <c:pt idx="35">
                  <c:v>57.400283458189897</c:v>
                </c:pt>
                <c:pt idx="36">
                  <c:v>57.578823132692712</c:v>
                </c:pt>
                <c:pt idx="37">
                  <c:v>60.195111492281256</c:v>
                </c:pt>
                <c:pt idx="38">
                  <c:v>60.224736396521259</c:v>
                </c:pt>
                <c:pt idx="39">
                  <c:v>61.610382361149867</c:v>
                </c:pt>
                <c:pt idx="40">
                  <c:v>62.246278755074428</c:v>
                </c:pt>
                <c:pt idx="41">
                  <c:v>62.627360412987365</c:v>
                </c:pt>
                <c:pt idx="42">
                  <c:v>63.761234526030243</c:v>
                </c:pt>
                <c:pt idx="43">
                  <c:v>64.79901403109595</c:v>
                </c:pt>
                <c:pt idx="44">
                  <c:v>65.474397590361434</c:v>
                </c:pt>
                <c:pt idx="45">
                  <c:v>68.102849200834029</c:v>
                </c:pt>
                <c:pt idx="46">
                  <c:v>68.416396343261681</c:v>
                </c:pt>
                <c:pt idx="47">
                  <c:v>69.825319308790455</c:v>
                </c:pt>
                <c:pt idx="48">
                  <c:v>70.013688702794042</c:v>
                </c:pt>
                <c:pt idx="49">
                  <c:v>70.547490274219626</c:v>
                </c:pt>
                <c:pt idx="50">
                  <c:v>71.281730425455947</c:v>
                </c:pt>
                <c:pt idx="51">
                  <c:v>76.364736125812783</c:v>
                </c:pt>
                <c:pt idx="52">
                  <c:v>77.104405966055253</c:v>
                </c:pt>
                <c:pt idx="53">
                  <c:v>81.17665970101271</c:v>
                </c:pt>
                <c:pt idx="54">
                  <c:v>83.949843260188132</c:v>
                </c:pt>
                <c:pt idx="55">
                  <c:v>84.566439775081307</c:v>
                </c:pt>
                <c:pt idx="56">
                  <c:v>85.515487056710981</c:v>
                </c:pt>
                <c:pt idx="57">
                  <c:v>86.339381003201737</c:v>
                </c:pt>
              </c:numCache>
            </c:numRef>
          </c:val>
          <c:extLst>
            <c:ext xmlns:c16="http://schemas.microsoft.com/office/drawing/2014/chart" uri="{C3380CC4-5D6E-409C-BE32-E72D297353CC}">
              <c16:uniqueId val="{00000000-C3A1-48D2-BDBA-61AECE31C22D}"/>
            </c:ext>
          </c:extLst>
        </c:ser>
        <c:dLbls>
          <c:showLegendKey val="0"/>
          <c:showVal val="0"/>
          <c:showCatName val="0"/>
          <c:showSerName val="0"/>
          <c:showPercent val="0"/>
          <c:showBubbleSize val="0"/>
        </c:dLbls>
        <c:gapWidth val="182"/>
        <c:axId val="915597951"/>
        <c:axId val="774680656"/>
      </c:barChart>
      <c:catAx>
        <c:axId val="91559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80656"/>
        <c:crosses val="autoZero"/>
        <c:auto val="1"/>
        <c:lblAlgn val="ctr"/>
        <c:lblOffset val="100"/>
        <c:noMultiLvlLbl val="0"/>
      </c:catAx>
      <c:valAx>
        <c:axId val="774680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9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106680</xdr:colOff>
      <xdr:row>0</xdr:row>
      <xdr:rowOff>327659</xdr:rowOff>
    </xdr:from>
    <xdr:to>
      <xdr:col>4</xdr:col>
      <xdr:colOff>278130</xdr:colOff>
      <xdr:row>0</xdr:row>
      <xdr:rowOff>580938</xdr:rowOff>
    </xdr:to>
    <xdr:pic>
      <xdr:nvPicPr>
        <xdr:cNvPr id="3" name="Graphic 2" descr="Bar graph with upward trend with solid fill">
          <a:extLst>
            <a:ext uri="{FF2B5EF4-FFF2-40B4-BE49-F238E27FC236}">
              <a16:creationId xmlns:a16="http://schemas.microsoft.com/office/drawing/2014/main" id="{4B7E6372-7229-4DD5-F8CB-9A4737D9833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52700" y="327659"/>
          <a:ext cx="342900" cy="253279"/>
        </a:xfrm>
        <a:prstGeom prst="rect">
          <a:avLst/>
        </a:prstGeom>
      </xdr:spPr>
    </xdr:pic>
    <xdr:clientData/>
  </xdr:twoCellAnchor>
  <xdr:twoCellAnchor>
    <xdr:from>
      <xdr:col>10</xdr:col>
      <xdr:colOff>129540</xdr:colOff>
      <xdr:row>1</xdr:row>
      <xdr:rowOff>60960</xdr:rowOff>
    </xdr:from>
    <xdr:to>
      <xdr:col>19</xdr:col>
      <xdr:colOff>281940</xdr:colOff>
      <xdr:row>13</xdr:row>
      <xdr:rowOff>0</xdr:rowOff>
    </xdr:to>
    <xdr:graphicFrame macro="">
      <xdr:nvGraphicFramePr>
        <xdr:cNvPr id="5" name="Chart 4">
          <a:extLst>
            <a:ext uri="{FF2B5EF4-FFF2-40B4-BE49-F238E27FC236}">
              <a16:creationId xmlns:a16="http://schemas.microsoft.com/office/drawing/2014/main" id="{7E93A040-C8AB-44E8-B91C-8DCFD430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175260</xdr:colOff>
      <xdr:row>1</xdr:row>
      <xdr:rowOff>0</xdr:rowOff>
    </xdr:from>
    <xdr:to>
      <xdr:col>10</xdr:col>
      <xdr:colOff>129540</xdr:colOff>
      <xdr:row>12</xdr:row>
      <xdr:rowOff>167640</xdr:rowOff>
    </xdr:to>
    <xdr:graphicFrame macro="">
      <xdr:nvGraphicFramePr>
        <xdr:cNvPr id="8" name="Chart 7">
          <a:extLst>
            <a:ext uri="{FF2B5EF4-FFF2-40B4-BE49-F238E27FC236}">
              <a16:creationId xmlns:a16="http://schemas.microsoft.com/office/drawing/2014/main" id="{6BC9B706-37DA-4208-8694-612C6BF80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68580</xdr:colOff>
      <xdr:row>12</xdr:row>
      <xdr:rowOff>129540</xdr:rowOff>
    </xdr:from>
    <xdr:to>
      <xdr:col>19</xdr:col>
      <xdr:colOff>320040</xdr:colOff>
      <xdr:row>33</xdr:row>
      <xdr:rowOff>83820</xdr:rowOff>
    </xdr:to>
    <xdr:graphicFrame macro="">
      <xdr:nvGraphicFramePr>
        <xdr:cNvPr id="7" name="Chart 6">
          <a:extLst>
            <a:ext uri="{FF2B5EF4-FFF2-40B4-BE49-F238E27FC236}">
              <a16:creationId xmlns:a16="http://schemas.microsoft.com/office/drawing/2014/main" id="{3041E893-BDDB-4AED-BF8C-52783AF4C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16372</xdr:col>
      <xdr:colOff>186690</xdr:colOff>
      <xdr:row>0</xdr:row>
      <xdr:rowOff>632460</xdr:rowOff>
    </xdr:from>
    <xdr:to>
      <xdr:col>16374</xdr:col>
      <xdr:colOff>594360</xdr:colOff>
      <xdr:row>29</xdr:row>
      <xdr:rowOff>121920</xdr:rowOff>
    </xdr:to>
    <xdr:graphicFrame macro="">
      <xdr:nvGraphicFramePr>
        <xdr:cNvPr id="10" name="Chart 9">
          <a:extLst>
            <a:ext uri="{FF2B5EF4-FFF2-40B4-BE49-F238E27FC236}">
              <a16:creationId xmlns:a16="http://schemas.microsoft.com/office/drawing/2014/main" id="{19F1E644-1E35-412C-AEF6-2F5E7176A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60960</xdr:colOff>
      <xdr:row>0</xdr:row>
      <xdr:rowOff>320040</xdr:rowOff>
    </xdr:from>
    <xdr:to>
      <xdr:col>10</xdr:col>
      <xdr:colOff>320040</xdr:colOff>
      <xdr:row>0</xdr:row>
      <xdr:rowOff>495300</xdr:rowOff>
    </xdr:to>
    <xdr:sp macro="" textlink="">
      <xdr:nvSpPr>
        <xdr:cNvPr id="14" name="Rectangle 13">
          <a:extLst>
            <a:ext uri="{FF2B5EF4-FFF2-40B4-BE49-F238E27FC236}">
              <a16:creationId xmlns:a16="http://schemas.microsoft.com/office/drawing/2014/main" id="{C2C2B37E-9DA9-4F21-C965-28DE27AC7D64}"/>
            </a:ext>
          </a:extLst>
        </xdr:cNvPr>
        <xdr:cNvSpPr/>
      </xdr:nvSpPr>
      <xdr:spPr>
        <a:xfrm>
          <a:off x="7566660" y="320040"/>
          <a:ext cx="259080" cy="1752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oneCellAnchor>
    <xdr:from>
      <xdr:col>10</xdr:col>
      <xdr:colOff>457200</xdr:colOff>
      <xdr:row>0</xdr:row>
      <xdr:rowOff>243840</xdr:rowOff>
    </xdr:from>
    <xdr:ext cx="876300" cy="264560"/>
    <xdr:sp macro="" textlink="">
      <xdr:nvSpPr>
        <xdr:cNvPr id="11" name="TextBox 10">
          <a:extLst>
            <a:ext uri="{FF2B5EF4-FFF2-40B4-BE49-F238E27FC236}">
              <a16:creationId xmlns:a16="http://schemas.microsoft.com/office/drawing/2014/main" id="{239B3BEA-B92F-57D0-3F74-531779D60C94}"/>
            </a:ext>
          </a:extLst>
        </xdr:cNvPr>
        <xdr:cNvSpPr txBox="1"/>
      </xdr:nvSpPr>
      <xdr:spPr>
        <a:xfrm>
          <a:off x="7962900" y="243840"/>
          <a:ext cx="87630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chorCtr="0">
          <a:spAutoFit/>
        </a:bodyPr>
        <a:lstStyle/>
        <a:p>
          <a:pPr algn="ctr"/>
          <a:r>
            <a:rPr lang="en-US" sz="1100" kern="1200">
              <a:solidFill>
                <a:schemeClr val="bg1">
                  <a:lumMod val="95000"/>
                </a:schemeClr>
              </a:solidFill>
            </a:rPr>
            <a:t>Open  Price</a:t>
          </a:r>
        </a:p>
      </xdr:txBody>
    </xdr:sp>
    <xdr:clientData/>
  </xdr:oneCellAnchor>
  <xdr:oneCellAnchor>
    <xdr:from>
      <xdr:col>13</xdr:col>
      <xdr:colOff>396240</xdr:colOff>
      <xdr:row>0</xdr:row>
      <xdr:rowOff>243840</xdr:rowOff>
    </xdr:from>
    <xdr:ext cx="876300" cy="264560"/>
    <xdr:sp macro="" textlink="">
      <xdr:nvSpPr>
        <xdr:cNvPr id="16" name="TextBox 15">
          <a:extLst>
            <a:ext uri="{FF2B5EF4-FFF2-40B4-BE49-F238E27FC236}">
              <a16:creationId xmlns:a16="http://schemas.microsoft.com/office/drawing/2014/main" id="{65ADB835-A06E-5DE6-CB26-D6F7687D9E61}"/>
            </a:ext>
          </a:extLst>
        </xdr:cNvPr>
        <xdr:cNvSpPr txBox="1"/>
      </xdr:nvSpPr>
      <xdr:spPr>
        <a:xfrm>
          <a:off x="9913620" y="243840"/>
          <a:ext cx="87630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chorCtr="0">
          <a:spAutoFit/>
        </a:bodyPr>
        <a:lstStyle/>
        <a:p>
          <a:pPr algn="ctr"/>
          <a:r>
            <a:rPr lang="en-US" sz="1100" kern="1200">
              <a:solidFill>
                <a:schemeClr val="bg1">
                  <a:lumMod val="95000"/>
                </a:schemeClr>
              </a:solidFill>
            </a:rPr>
            <a:t>Close  Price</a:t>
          </a:r>
        </a:p>
      </xdr:txBody>
    </xdr:sp>
    <xdr:clientData/>
  </xdr:oneCellAnchor>
  <xdr:twoCellAnchor>
    <xdr:from>
      <xdr:col>12</xdr:col>
      <xdr:colOff>556260</xdr:colOff>
      <xdr:row>0</xdr:row>
      <xdr:rowOff>281940</xdr:rowOff>
    </xdr:from>
    <xdr:to>
      <xdr:col>13</xdr:col>
      <xdr:colOff>266700</xdr:colOff>
      <xdr:row>0</xdr:row>
      <xdr:rowOff>487680</xdr:rowOff>
    </xdr:to>
    <xdr:sp macro="" textlink="">
      <xdr:nvSpPr>
        <xdr:cNvPr id="17" name="Rectangle 16">
          <a:extLst>
            <a:ext uri="{FF2B5EF4-FFF2-40B4-BE49-F238E27FC236}">
              <a16:creationId xmlns:a16="http://schemas.microsoft.com/office/drawing/2014/main" id="{E2797218-DB26-25D5-B2C3-3A59919D3600}"/>
            </a:ext>
          </a:extLst>
        </xdr:cNvPr>
        <xdr:cNvSpPr/>
      </xdr:nvSpPr>
      <xdr:spPr>
        <a:xfrm>
          <a:off x="9403080" y="281940"/>
          <a:ext cx="381000" cy="205740"/>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15</xdr:col>
      <xdr:colOff>480060</xdr:colOff>
      <xdr:row>0</xdr:row>
      <xdr:rowOff>312420</xdr:rowOff>
    </xdr:from>
    <xdr:to>
      <xdr:col>16</xdr:col>
      <xdr:colOff>129540</xdr:colOff>
      <xdr:row>0</xdr:row>
      <xdr:rowOff>487680</xdr:rowOff>
    </xdr:to>
    <xdr:sp macro="" textlink="">
      <xdr:nvSpPr>
        <xdr:cNvPr id="21" name="Rectangle 20">
          <a:extLst>
            <a:ext uri="{FF2B5EF4-FFF2-40B4-BE49-F238E27FC236}">
              <a16:creationId xmlns:a16="http://schemas.microsoft.com/office/drawing/2014/main" id="{42D58150-72D0-4D81-952B-2AD2848D2C49}"/>
            </a:ext>
          </a:extLst>
        </xdr:cNvPr>
        <xdr:cNvSpPr/>
      </xdr:nvSpPr>
      <xdr:spPr>
        <a:xfrm>
          <a:off x="11338560" y="312420"/>
          <a:ext cx="320040" cy="17526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oneCellAnchor>
    <xdr:from>
      <xdr:col>16</xdr:col>
      <xdr:colOff>289560</xdr:colOff>
      <xdr:row>0</xdr:row>
      <xdr:rowOff>281940</xdr:rowOff>
    </xdr:from>
    <xdr:ext cx="1775460" cy="259080"/>
    <xdr:sp macro="" textlink="">
      <xdr:nvSpPr>
        <xdr:cNvPr id="24" name="TextBox 23">
          <a:extLst>
            <a:ext uri="{FF2B5EF4-FFF2-40B4-BE49-F238E27FC236}">
              <a16:creationId xmlns:a16="http://schemas.microsoft.com/office/drawing/2014/main" id="{F881C0C7-1CA9-47BD-B888-CE409EDAAEE9}"/>
            </a:ext>
          </a:extLst>
        </xdr:cNvPr>
        <xdr:cNvSpPr txBox="1"/>
      </xdr:nvSpPr>
      <xdr:spPr>
        <a:xfrm>
          <a:off x="11818620" y="281940"/>
          <a:ext cx="1775460" cy="25908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chorCtr="0">
          <a:noAutofit/>
        </a:bodyPr>
        <a:lstStyle/>
        <a:p>
          <a:pPr algn="ctr"/>
          <a:r>
            <a:rPr lang="en-US">
              <a:solidFill>
                <a:schemeClr val="bg1"/>
              </a:solidFill>
            </a:rPr>
            <a:t>daily price movements</a:t>
          </a:r>
          <a:endParaRPr lang="en-US" sz="1100" kern="1200">
            <a:solidFill>
              <a:schemeClr val="bg1"/>
            </a:solidFill>
          </a:endParaRPr>
        </a:p>
      </xdr:txBody>
    </xdr:sp>
    <xdr:clientData/>
  </xdr:oneCellAnchor>
  <xdr:twoCellAnchor editAs="oneCell">
    <xdr:from>
      <xdr:col>0</xdr:col>
      <xdr:colOff>0</xdr:colOff>
      <xdr:row>1</xdr:row>
      <xdr:rowOff>144780</xdr:rowOff>
    </xdr:from>
    <xdr:to>
      <xdr:col>3</xdr:col>
      <xdr:colOff>83820</xdr:colOff>
      <xdr:row>36</xdr:row>
      <xdr:rowOff>106680</xdr:rowOff>
    </xdr:to>
    <mc:AlternateContent xmlns:mc="http://schemas.openxmlformats.org/markup-compatibility/2006">
      <mc:Choice xmlns:a14="http://schemas.microsoft.com/office/drawing/2010/main" Requires="a14">
        <xdr:graphicFrame macro="">
          <xdr:nvGraphicFramePr>
            <xdr:cNvPr id="25" name="Date ">
              <a:extLst>
                <a:ext uri="{FF2B5EF4-FFF2-40B4-BE49-F238E27FC236}">
                  <a16:creationId xmlns:a16="http://schemas.microsoft.com/office/drawing/2014/main" id="{E0F36147-64CD-6AF1-4B1B-81F544DE5AFF}"/>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dr:sp macro="" textlink="">
          <xdr:nvSpPr>
            <xdr:cNvPr id="0" name=""/>
            <xdr:cNvSpPr>
              <a:spLocks noTextEdit="1"/>
            </xdr:cNvSpPr>
          </xdr:nvSpPr>
          <xdr:spPr>
            <a:xfrm>
              <a:off x="0" y="784860"/>
              <a:ext cx="1859280" cy="60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13</xdr:row>
      <xdr:rowOff>0</xdr:rowOff>
    </xdr:from>
    <xdr:to>
      <xdr:col>7</xdr:col>
      <xdr:colOff>38100</xdr:colOff>
      <xdr:row>39</xdr:row>
      <xdr:rowOff>129540</xdr:rowOff>
    </xdr:to>
    <xdr:graphicFrame macro="">
      <xdr:nvGraphicFramePr>
        <xdr:cNvPr id="38" name="Chart 37">
          <a:extLst>
            <a:ext uri="{FF2B5EF4-FFF2-40B4-BE49-F238E27FC236}">
              <a16:creationId xmlns:a16="http://schemas.microsoft.com/office/drawing/2014/main" id="{652A8EC2-4D47-41E7-B15B-E129EB28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I" refreshedDate="45651.851867361111" createdVersion="8" refreshedVersion="8" minRefreshableVersion="3" recordCount="3" xr:uid="{73355F58-110D-43C0-B591-1F2D9F6DAD7D}">
  <cacheSource type="worksheet">
    <worksheetSource ref="K2:L5" sheet="Pie_chart"/>
  </cacheSource>
  <cacheFields count="2">
    <cacheField name="Daily Retrun" numFmtId="0">
      <sharedItems count="3">
        <s v="Average Return"/>
        <s v="St Dev"/>
        <s v="Varience"/>
      </sharedItems>
    </cacheField>
    <cacheField name="Percentage" numFmtId="10">
      <sharedItems containsSemiMixedTypes="0" containsString="0" containsNumber="1" minValue="1.9363682075988737E-4" maxValue="1.3915344794861799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I" refreshedDate="45651.869163425923" createdVersion="8" refreshedVersion="8" minRefreshableVersion="3" recordCount="58" xr:uid="{061432FA-964F-4442-9700-653BBB4BDBF4}">
  <cacheSource type="worksheet">
    <worksheetSource name="Table6"/>
  </cacheSource>
  <cacheFields count="13">
    <cacheField name="Date " numFmtId="164">
      <sharedItems containsSemiMixedTypes="0" containsNonDate="0" containsDate="1" containsString="0" minDate="2024-10-01T00:00:00" maxDate="2024-12-25T00:00:00" count="58">
        <d v="2024-12-24T00:00:00"/>
        <d v="2024-12-23T00:00:00"/>
        <d v="2024-12-20T00:00:00"/>
        <d v="2024-12-19T00:00:00"/>
        <d v="2024-12-18T00:00:00"/>
        <d v="2024-12-17T00:00:00"/>
        <d v="2024-12-16T00:00:00"/>
        <d v="2024-12-13T00:00:00"/>
        <d v="2024-12-12T00:00:00"/>
        <d v="2024-12-11T00:00:00"/>
        <d v="2024-12-10T00:00:00"/>
        <d v="2024-12-09T00:00:00"/>
        <d v="2024-12-06T00:00:00"/>
        <d v="2024-12-05T00:00:00"/>
        <d v="2024-12-04T00:00:00"/>
        <d v="2024-12-03T00:00:00"/>
        <d v="2024-12-02T00:00:00"/>
        <d v="2024-11-29T00:00:00"/>
        <d v="2024-11-28T00:00:00"/>
        <d v="2024-11-27T00:00:00"/>
        <d v="2024-11-26T00:00:00"/>
        <d v="2024-11-25T00:00:00"/>
        <d v="2024-11-22T00:00:00"/>
        <d v="2024-11-21T00:00:00"/>
        <d v="2024-11-19T00:00:00"/>
        <d v="2024-11-18T00:00:00"/>
        <d v="2024-11-14T00:00:00"/>
        <d v="2024-11-13T00:00:00"/>
        <d v="2024-11-12T00:00:00"/>
        <d v="2024-11-11T00:00:00"/>
        <d v="2024-11-08T00:00:00"/>
        <d v="2024-11-07T00:00:00"/>
        <d v="2024-11-06T00:00:00"/>
        <d v="2024-11-05T00:00:00"/>
        <d v="2024-11-04T00:00:00"/>
        <d v="2024-11-01T00:00:00"/>
        <d v="2024-10-31T00:00:00"/>
        <d v="2024-10-30T00:00:00"/>
        <d v="2024-10-29T00:00:00"/>
        <d v="2024-10-28T00:00:00"/>
        <d v="2024-10-25T00:00:00"/>
        <d v="2024-10-24T00:00:00"/>
        <d v="2024-10-23T00:00:00"/>
        <d v="2024-10-22T00:00:00"/>
        <d v="2024-10-21T00:00:00"/>
        <d v="2024-10-18T00:00:00"/>
        <d v="2024-10-17T00:00:00"/>
        <d v="2024-10-16T00:00:00"/>
        <d v="2024-10-15T00:00:00"/>
        <d v="2024-10-14T00:00:00"/>
        <d v="2024-10-11T00:00:00"/>
        <d v="2024-10-10T00:00:00"/>
        <d v="2024-10-09T00:00:00"/>
        <d v="2024-10-08T00:00:00"/>
        <d v="2024-10-07T00:00:00"/>
        <d v="2024-10-04T00:00:00"/>
        <d v="2024-10-03T00:00:00"/>
        <d v="2024-10-01T00:00:00"/>
      </sharedItems>
    </cacheField>
    <cacheField name="series " numFmtId="0">
      <sharedItems/>
    </cacheField>
    <cacheField name="OPEN " numFmtId="0">
      <sharedItems containsSemiMixedTypes="0" containsString="0" containsNumber="1" minValue="139.49" maxValue="169.49"/>
    </cacheField>
    <cacheField name="HIGH " numFmtId="0">
      <sharedItems containsSemiMixedTypes="0" containsString="0" containsNumber="1" minValue="140.72999999999999" maxValue="169.99"/>
    </cacheField>
    <cacheField name="LOW " numFmtId="0">
      <sharedItems containsSemiMixedTypes="0" containsString="0" containsNumber="1" minValue="137.25" maxValue="165.1"/>
    </cacheField>
    <cacheField name="VOLUME " numFmtId="0">
      <sharedItems count="58">
        <s v="2,58,82,917"/>
        <s v="2,75,14,178"/>
        <s v="4,65,03,449"/>
        <s v="2,71,04,579"/>
        <s v="1,98,50,229"/>
        <s v="2,71,10,781"/>
        <s v="2,26,34,773"/>
        <s v="3,97,01,388"/>
        <s v="2,57,61,723"/>
        <s v="2,04,99,709"/>
        <s v="3,62,78,104"/>
        <s v="3,90,59,139"/>
        <s v="3,06,04,899"/>
        <s v="3,63,28,245"/>
        <s v="3,85,37,808"/>
        <s v="3,55,27,228"/>
        <s v="2,38,40,351"/>
        <s v="2,97,42,979"/>
        <s v="3,09,47,861"/>
        <s v="2,48,95,631"/>
        <s v="2,56,08,469"/>
        <s v="5,38,83,890"/>
        <s v="4,37,10,169"/>
        <s v="5,83,98,744"/>
        <s v="3,76,11,903"/>
        <s v="4,02,33,848"/>
        <s v="3,63,45,184"/>
        <s v="5,76,09,083"/>
        <s v="2,88,61,672"/>
        <s v="4,74,97,863"/>
        <s v="6,19,80,989"/>
        <s v="8,82,54,789"/>
        <s v="4,89,28,986"/>
        <s v="4,27,72,283"/>
        <s v="2,55,71,021"/>
        <s v="51,06,804"/>
        <s v="2,63,83,702"/>
        <s v="2,13,62,130"/>
        <s v="3,22,58,407"/>
        <s v="2,83,86,897"/>
        <s v="3,97,30,802"/>
        <s v="2,21,15,070"/>
        <s v="4,21,07,893"/>
        <s v="3,90,79,846"/>
        <s v="2,57,99,090"/>
        <s v="3,47,50,795"/>
        <s v="2,84,04,223"/>
        <s v="2,85,18,262"/>
        <s v="3,89,64,393"/>
        <s v="3,55,66,857"/>
        <s v="5,32,63,433"/>
        <s v="4,65,07,936"/>
        <s v="4,27,66,218"/>
        <s v="7,49,56,764"/>
        <s v="4,87,75,098"/>
        <s v="5,38,80,875"/>
        <s v="7,59,59,797"/>
        <s v="5,07,61,579"/>
      </sharedItems>
    </cacheField>
    <cacheField name="close " numFmtId="0">
      <sharedItems containsSemiMixedTypes="0" containsString="0" containsNumber="1" minValue="137.97999999999999" maxValue="167.03"/>
    </cacheField>
    <cacheField name="SMA 20 DAYS" numFmtId="0">
      <sharedItems containsString="0" containsBlank="1" containsNumber="1" minValue="144.11050000000003" maxValue="156.477"/>
    </cacheField>
    <cacheField name="EMA 20 DAYS" numFmtId="0">
      <sharedItems containsString="0" containsBlank="1" containsNumber="1" minValue="144.56438095238096" maxValue="156.66504761904764"/>
    </cacheField>
    <cacheField name="Stand_Deviation" numFmtId="0">
      <sharedItems containsString="0" containsBlank="1" containsNumber="1" minValue="2.6301893067750242" maxValue="6.5518547795743753"/>
    </cacheField>
    <cacheField name="Upperbrand" numFmtId="0">
      <sharedItems containsString="0" containsBlank="1" containsNumber="1" minValue="150.54480763461325" maxValue="169.58070955914874"/>
    </cacheField>
    <cacheField name="Lower_Brand" numFmtId="0">
      <sharedItems containsString="0" containsBlank="1" containsNumber="1" minValue="136.18446161419797" maxValue="144.44286338729543"/>
    </cacheField>
    <cacheField name="Return" numFmtId="9">
      <sharedItems containsMixedTypes="1" containsNumber="1" minValue="-3.5064679230415674E-2" maxValue="3.592728317884597E-2"/>
    </cacheField>
  </cacheFields>
  <extLst>
    <ext xmlns:x14="http://schemas.microsoft.com/office/spreadsheetml/2009/9/main" uri="{725AE2AE-9491-48be-B2B4-4EB974FC3084}">
      <x14:pivotCacheDefinition pivotCacheId="4542973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I" refreshedDate="45651.899694791668" createdVersion="8" refreshedVersion="8" minRefreshableVersion="3" recordCount="58" xr:uid="{80773C86-7CA4-46D1-96A4-5B85C4C2FA92}">
  <cacheSource type="worksheet">
    <worksheetSource ref="A1:K59" sheet="Bollinger Bands"/>
  </cacheSource>
  <cacheFields count="11">
    <cacheField name="Date " numFmtId="164">
      <sharedItems containsSemiMixedTypes="0" containsNonDate="0" containsDate="1" containsString="0" minDate="2024-10-01T00:00:00" maxDate="2024-12-25T00:00:00" count="58">
        <d v="2024-12-24T00:00:00"/>
        <d v="2024-12-23T00:00:00"/>
        <d v="2024-12-20T00:00:00"/>
        <d v="2024-12-19T00:00:00"/>
        <d v="2024-12-18T00:00:00"/>
        <d v="2024-12-17T00:00:00"/>
        <d v="2024-12-16T00:00:00"/>
        <d v="2024-12-13T00:00:00"/>
        <d v="2024-12-12T00:00:00"/>
        <d v="2024-12-11T00:00:00"/>
        <d v="2024-12-10T00:00:00"/>
        <d v="2024-12-09T00:00:00"/>
        <d v="2024-12-06T00:00:00"/>
        <d v="2024-12-05T00:00:00"/>
        <d v="2024-12-04T00:00:00"/>
        <d v="2024-12-03T00:00:00"/>
        <d v="2024-12-02T00:00:00"/>
        <d v="2024-11-29T00:00:00"/>
        <d v="2024-11-28T00:00:00"/>
        <d v="2024-11-27T00:00:00"/>
        <d v="2024-11-26T00:00:00"/>
        <d v="2024-11-25T00:00:00"/>
        <d v="2024-11-22T00:00:00"/>
        <d v="2024-11-21T00:00:00"/>
        <d v="2024-11-19T00:00:00"/>
        <d v="2024-11-18T00:00:00"/>
        <d v="2024-11-14T00:00:00"/>
        <d v="2024-11-13T00:00:00"/>
        <d v="2024-11-12T00:00:00"/>
        <d v="2024-11-11T00:00:00"/>
        <d v="2024-11-08T00:00:00"/>
        <d v="2024-11-07T00:00:00"/>
        <d v="2024-11-06T00:00:00"/>
        <d v="2024-11-05T00:00:00"/>
        <d v="2024-11-04T00:00:00"/>
        <d v="2024-11-01T00:00:00"/>
        <d v="2024-10-31T00:00:00"/>
        <d v="2024-10-30T00:00:00"/>
        <d v="2024-10-29T00:00:00"/>
        <d v="2024-10-28T00:00:00"/>
        <d v="2024-10-25T00:00:00"/>
        <d v="2024-10-24T00:00:00"/>
        <d v="2024-10-23T00:00:00"/>
        <d v="2024-10-22T00:00:00"/>
        <d v="2024-10-21T00:00:00"/>
        <d v="2024-10-18T00:00:00"/>
        <d v="2024-10-17T00:00:00"/>
        <d v="2024-10-16T00:00:00"/>
        <d v="2024-10-15T00:00:00"/>
        <d v="2024-10-14T00:00:00"/>
        <d v="2024-10-11T00:00:00"/>
        <d v="2024-10-10T00:00:00"/>
        <d v="2024-10-09T00:00:00"/>
        <d v="2024-10-08T00:00:00"/>
        <d v="2024-10-07T00:00:00"/>
        <d v="2024-10-04T00:00:00"/>
        <d v="2024-10-03T00:00:00"/>
        <d v="2024-10-01T00:00:00"/>
      </sharedItems>
    </cacheField>
    <cacheField name="series " numFmtId="0">
      <sharedItems/>
    </cacheField>
    <cacheField name="OPEN " numFmtId="0">
      <sharedItems containsSemiMixedTypes="0" containsString="0" containsNumber="1" minValue="139.49" maxValue="169.49"/>
    </cacheField>
    <cacheField name="HIGH " numFmtId="0">
      <sharedItems containsSemiMixedTypes="0" containsString="0" containsNumber="1" minValue="140.72999999999999" maxValue="169.99"/>
    </cacheField>
    <cacheField name="LOW " numFmtId="0">
      <sharedItems containsSemiMixedTypes="0" containsString="0" containsNumber="1" minValue="137.25" maxValue="165.1"/>
    </cacheField>
    <cacheField name="VOLUME " numFmtId="0">
      <sharedItems/>
    </cacheField>
    <cacheField name="close " numFmtId="0">
      <sharedItems containsSemiMixedTypes="0" containsString="0" containsNumber="1" minValue="137.97999999999999" maxValue="167.03"/>
    </cacheField>
    <cacheField name="Average" numFmtId="0">
      <sharedItems containsString="0" containsBlank="1" containsNumber="1" minValue="144.11050000000003" maxValue="156.477"/>
    </cacheField>
    <cacheField name="Stand_Deviation" numFmtId="0">
      <sharedItems containsString="0" containsBlank="1" containsNumber="1" minValue="2.6301893067750242" maxValue="6.5518547795743753"/>
    </cacheField>
    <cacheField name="Upperbrand" numFmtId="0">
      <sharedItems containsString="0" containsBlank="1" containsNumber="1" minValue="150.54480763461325" maxValue="169.58070955914874" count="40">
        <m/>
        <n v="152.47616556641827"/>
        <n v="152.15887768094376"/>
        <n v="151.99804703227866"/>
        <n v="151.72337861355004"/>
        <n v="152.10925345754171"/>
        <n v="152.58147431274423"/>
        <n v="152.70989749784752"/>
        <n v="152.9897884137167"/>
        <n v="152.77665645169685"/>
        <n v="151.9411144320681"/>
        <n v="151.09771178802052"/>
        <n v="150.54480763461325"/>
        <n v="150.81445910563997"/>
        <n v="152.12270377703089"/>
        <n v="153.08322342878759"/>
        <n v="153.18448498021391"/>
        <n v="153.60668202685713"/>
        <n v="153.84453838580197"/>
        <n v="154.23652723601876"/>
        <n v="154.77400570444485"/>
        <n v="155.1556961017632"/>
        <n v="155.20382018781862"/>
        <n v="155.50650988370427"/>
        <n v="155.73647361264355"/>
        <n v="155.91738766534795"/>
        <n v="156.65932859486506"/>
        <n v="157.43879106260843"/>
        <n v="156.84414363900765"/>
        <n v="156.52577921910847"/>
        <n v="156.96723191893787"/>
        <n v="157.9691366127046"/>
        <n v="159.60449998640715"/>
        <n v="160.78369060937655"/>
        <n v="161.56735926361327"/>
        <n v="162.44741654414818"/>
        <n v="164.16158982477319"/>
        <n v="166.31873768732495"/>
        <n v="168.0916950963952"/>
        <n v="169.58070955914874"/>
      </sharedItems>
    </cacheField>
    <cacheField name="Lower_Brand" numFmtId="0">
      <sharedItems containsString="0" containsBlank="1" containsNumber="1" minValue="136.18446161419797" maxValue="144.4428633872954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HI" refreshedDate="45651.905655324073" createdVersion="8" refreshedVersion="8" minRefreshableVersion="3" recordCount="58" xr:uid="{781CA92E-EB13-419F-8FA1-A06D7D52548A}">
  <cacheSource type="worksheet">
    <worksheetSource ref="A1:M59" sheet="RSI"/>
  </cacheSource>
  <cacheFields count="13">
    <cacheField name="Date " numFmtId="164">
      <sharedItems containsSemiMixedTypes="0" containsNonDate="0" containsDate="1" containsString="0" minDate="2024-10-01T00:00:00" maxDate="2024-12-25T00:00:00" count="58">
        <d v="2024-12-24T00:00:00"/>
        <d v="2024-12-23T00:00:00"/>
        <d v="2024-12-20T00:00:00"/>
        <d v="2024-12-19T00:00:00"/>
        <d v="2024-12-18T00:00:00"/>
        <d v="2024-12-17T00:00:00"/>
        <d v="2024-12-16T00:00:00"/>
        <d v="2024-12-13T00:00:00"/>
        <d v="2024-12-12T00:00:00"/>
        <d v="2024-12-11T00:00:00"/>
        <d v="2024-12-10T00:00:00"/>
        <d v="2024-12-09T00:00:00"/>
        <d v="2024-12-06T00:00:00"/>
        <d v="2024-12-05T00:00:00"/>
        <d v="2024-12-04T00:00:00"/>
        <d v="2024-12-03T00:00:00"/>
        <d v="2024-12-02T00:00:00"/>
        <d v="2024-11-29T00:00:00"/>
        <d v="2024-11-28T00:00:00"/>
        <d v="2024-11-27T00:00:00"/>
        <d v="2024-11-26T00:00:00"/>
        <d v="2024-11-25T00:00:00"/>
        <d v="2024-11-22T00:00:00"/>
        <d v="2024-11-21T00:00:00"/>
        <d v="2024-11-19T00:00:00"/>
        <d v="2024-11-18T00:00:00"/>
        <d v="2024-11-14T00:00:00"/>
        <d v="2024-11-13T00:00:00"/>
        <d v="2024-11-12T00:00:00"/>
        <d v="2024-11-11T00:00:00"/>
        <d v="2024-11-08T00:00:00"/>
        <d v="2024-11-07T00:00:00"/>
        <d v="2024-11-06T00:00:00"/>
        <d v="2024-11-05T00:00:00"/>
        <d v="2024-11-04T00:00:00"/>
        <d v="2024-11-01T00:00:00"/>
        <d v="2024-10-31T00:00:00"/>
        <d v="2024-10-30T00:00:00"/>
        <d v="2024-10-29T00:00:00"/>
        <d v="2024-10-28T00:00:00"/>
        <d v="2024-10-25T00:00:00"/>
        <d v="2024-10-24T00:00:00"/>
        <d v="2024-10-23T00:00:00"/>
        <d v="2024-10-22T00:00:00"/>
        <d v="2024-10-21T00:00:00"/>
        <d v="2024-10-18T00:00:00"/>
        <d v="2024-10-17T00:00:00"/>
        <d v="2024-10-16T00:00:00"/>
        <d v="2024-10-15T00:00:00"/>
        <d v="2024-10-14T00:00:00"/>
        <d v="2024-10-11T00:00:00"/>
        <d v="2024-10-10T00:00:00"/>
        <d v="2024-10-09T00:00:00"/>
        <d v="2024-10-08T00:00:00"/>
        <d v="2024-10-07T00:00:00"/>
        <d v="2024-10-04T00:00:00"/>
        <d v="2024-10-03T00:00:00"/>
        <d v="2024-10-01T00:00:00"/>
      </sharedItems>
    </cacheField>
    <cacheField name="series " numFmtId="0">
      <sharedItems count="1">
        <s v="EQ"/>
      </sharedItems>
    </cacheField>
    <cacheField name="OPEN " numFmtId="0">
      <sharedItems containsSemiMixedTypes="0" containsString="0" containsNumber="1" minValue="139.49" maxValue="169.49" count="55">
        <n v="141.19999999999999"/>
        <n v="142.44999999999999"/>
        <n v="142.88999999999999"/>
        <n v="141.55000000000001"/>
        <n v="146"/>
        <n v="147.79"/>
        <n v="148.94"/>
        <n v="150"/>
        <n v="150.87"/>
        <n v="150.59"/>
        <n v="150.19"/>
        <n v="148.29"/>
        <n v="147.5"/>
        <n v="146.5"/>
        <n v="147"/>
        <n v="146.75"/>
        <n v="144.11000000000001"/>
        <n v="143.9"/>
        <n v="144"/>
        <n v="144.31"/>
        <n v="144.22"/>
        <n v="144.94"/>
        <n v="140.15"/>
        <n v="139.5"/>
        <n v="142"/>
        <n v="139.49"/>
        <n v="139.71"/>
        <n v="143.6"/>
        <n v="145.65"/>
        <n v="147.57"/>
        <n v="152"/>
        <n v="156.11000000000001"/>
        <n v="154"/>
        <n v="149.66"/>
        <n v="149.08000000000001"/>
        <n v="148.1"/>
        <n v="149.85"/>
        <n v="149"/>
        <n v="149.49"/>
        <n v="150.30000000000001"/>
        <n v="154.9"/>
        <n v="156.1"/>
        <n v="152.4"/>
        <n v="155.65"/>
        <n v="155.19"/>
        <n v="159.5"/>
        <n v="161.88"/>
        <n v="159.30000000000001"/>
        <n v="158.30000000000001"/>
        <n v="159.52000000000001"/>
        <n v="163"/>
        <n v="167.1"/>
        <n v="167"/>
        <n v="165.5"/>
        <n v="169.49"/>
      </sharedItems>
    </cacheField>
    <cacheField name="HIGH " numFmtId="0">
      <sharedItems containsSemiMixedTypes="0" containsString="0" containsNumber="1" minValue="140.72999999999999" maxValue="169.99" count="57">
        <n v="141.5"/>
        <n v="143.80000000000001"/>
        <n v="144.4"/>
        <n v="146.9"/>
        <n v="148.5"/>
        <n v="149.80000000000001"/>
        <n v="150.05000000000001"/>
        <n v="151.63"/>
        <n v="152.11000000000001"/>
        <n v="152.5"/>
        <n v="150.66999999999999"/>
        <n v="148.68"/>
        <n v="147.88"/>
        <n v="147.05000000000001"/>
        <n v="148.19999999999999"/>
        <n v="146.83000000000001"/>
        <n v="145.49"/>
        <n v="145.25"/>
        <n v="144.9"/>
        <n v="145.80000000000001"/>
        <n v="146.15"/>
        <n v="143.19"/>
        <n v="141.6"/>
        <n v="142.49"/>
        <n v="143.25"/>
        <n v="140.72999999999999"/>
        <n v="143.6"/>
        <n v="147.13"/>
        <n v="147.69"/>
        <n v="152"/>
        <n v="156.91999999999999"/>
        <n v="154.94999999999999"/>
        <n v="152.55000000000001"/>
        <n v="150"/>
        <n v="150.25"/>
        <n v="149.94999999999999"/>
        <n v="150.94999999999999"/>
        <n v="150.44999999999999"/>
        <n v="149.72999999999999"/>
        <n v="149.5"/>
        <n v="149.83000000000001"/>
        <n v="151.94999999999999"/>
        <n v="154.9"/>
        <n v="157.93"/>
        <n v="156.19999999999999"/>
        <n v="156.30000000000001"/>
        <n v="156.55000000000001"/>
        <n v="159.53"/>
        <n v="163.38"/>
        <n v="163.78"/>
        <n v="161.18"/>
        <n v="162.19999999999999"/>
        <n v="163.59"/>
        <n v="167.95"/>
        <n v="169.1"/>
        <n v="169.99"/>
        <n v="169.49"/>
      </sharedItems>
    </cacheField>
    <cacheField name="LOW " numFmtId="0">
      <sharedItems containsSemiMixedTypes="0" containsString="0" containsNumber="1" minValue="137.25" maxValue="165.1" count="58">
        <n v="139.25"/>
        <n v="140.61000000000001"/>
        <n v="140"/>
        <n v="141.1"/>
        <n v="143.30000000000001"/>
        <n v="145.33000000000001"/>
        <n v="147.1"/>
        <n v="145.55000000000001"/>
        <n v="148.69999999999999"/>
        <n v="150.06"/>
        <n v="149.31"/>
        <n v="146.63"/>
        <n v="146.6"/>
        <n v="144.80000000000001"/>
        <n v="144"/>
        <n v="146.34"/>
        <n v="143.13999999999999"/>
        <n v="143.05000000000001"/>
        <n v="143.09"/>
        <n v="142.9"/>
        <n v="143.58000000000001"/>
        <n v="142.84"/>
        <n v="139.65"/>
        <n v="137.25"/>
        <n v="139.06"/>
        <n v="138"/>
        <n v="137.5"/>
        <n v="138.6"/>
        <n v="143.6"/>
        <n v="144.1"/>
        <n v="146.94"/>
        <n v="150.19999999999999"/>
        <n v="149.59"/>
        <n v="146.94999999999999"/>
        <n v="145.1"/>
        <n v="149"/>
        <n v="148.19999999999999"/>
        <n v="148.1"/>
        <n v="146.55000000000001"/>
        <n v="144.72999999999999"/>
        <n v="144.43"/>
        <n v="148.01"/>
        <n v="148.05000000000001"/>
        <n v="150.1"/>
        <n v="154.59"/>
        <n v="151.1"/>
        <n v="152.1"/>
        <n v="154.02000000000001"/>
        <n v="155.05000000000001"/>
        <n v="158.04"/>
        <n v="159.19999999999999"/>
        <n v="156.6"/>
        <n v="158.11000000000001"/>
        <n v="156.69999999999999"/>
        <n v="162.33000000000001"/>
        <n v="164"/>
        <n v="164.52"/>
        <n v="165.1"/>
      </sharedItems>
    </cacheField>
    <cacheField name="close " numFmtId="0">
      <sharedItems containsSemiMixedTypes="0" containsString="0" containsNumber="1" minValue="137.97999999999999" maxValue="167.03" count="58">
        <n v="140.38"/>
        <n v="141.71"/>
        <n v="140.68"/>
        <n v="143.26"/>
        <n v="144.46"/>
        <n v="145.68"/>
        <n v="147.79"/>
        <n v="148.94999999999999"/>
        <n v="150.78"/>
        <n v="150.6"/>
        <n v="150.32"/>
        <n v="149.88"/>
        <n v="148.29"/>
        <n v="147.07"/>
        <n v="145.85"/>
        <n v="146.54"/>
        <n v="146.41"/>
        <n v="144.54"/>
        <n v="143.38999999999999"/>
        <n v="144.53"/>
        <n v="144.47"/>
        <n v="143.66999999999999"/>
        <n v="142.78"/>
        <n v="140.22"/>
        <n v="139.46"/>
        <n v="141.21"/>
        <n v="137.97999999999999"/>
        <n v="139.16999999999999"/>
        <n v="144.16999999999999"/>
        <n v="145.01"/>
        <n v="147.57"/>
        <n v="150.94999999999999"/>
        <n v="153.62"/>
        <n v="152.29"/>
        <n v="146.94999999999999"/>
        <n v="149.75"/>
        <n v="148.56"/>
        <n v="148.97"/>
        <n v="150.06"/>
        <n v="149.38"/>
        <n v="145.86000000000001"/>
        <n v="148.97999999999999"/>
        <n v="148.78"/>
        <n v="150.38999999999999"/>
        <n v="155.03"/>
        <n v="155.38999999999999"/>
        <n v="152.4"/>
        <n v="155.24"/>
        <n v="155.63"/>
        <n v="158.32"/>
        <n v="160.66"/>
        <n v="159.72"/>
        <n v="159.06"/>
        <n v="159.52000000000001"/>
        <n v="164.36"/>
        <n v="166.75"/>
        <n v="166.98"/>
        <n v="167.03"/>
      </sharedItems>
    </cacheField>
    <cacheField name="Change" numFmtId="0">
      <sharedItems containsSemiMixedTypes="0" containsString="0" containsNumber="1" minValue="-5.3400000000000034" maxValue="5"/>
    </cacheField>
    <cacheField name="Up" numFmtId="0">
      <sharedItems containsSemiMixedTypes="0" containsString="0" containsNumber="1" minValue="0" maxValue="5" count="33">
        <n v="0"/>
        <n v="1.3300000000000125"/>
        <n v="2.5799999999999841"/>
        <n v="1.2000000000000171"/>
        <n v="1.2199999999999989"/>
        <n v="2.1099999999999852"/>
        <n v="1.1599999999999966"/>
        <n v="1.8300000000000125"/>
        <n v="0.68999999999999773"/>
        <n v="1.1400000000000148"/>
        <n v="1.75"/>
        <n v="1.1899999999999977"/>
        <n v="5"/>
        <n v="0.84000000000000341"/>
        <n v="2.5600000000000023"/>
        <n v="3.3799999999999955"/>
        <n v="2.6700000000000159"/>
        <n v="2.8000000000000114"/>
        <n v="0.40999999999999659"/>
        <n v="1.0900000000000034"/>
        <n v="3.1199999999999761"/>
        <n v="1.6099999999999852"/>
        <n v="4.6400000000000148"/>
        <n v="0.35999999999998522"/>
        <n v="2.8400000000000034"/>
        <n v="0.38999999999998636"/>
        <n v="2.6899999999999977"/>
        <n v="2.3400000000000034"/>
        <n v="0.46000000000000796"/>
        <n v="4.8400000000000034"/>
        <n v="2.3899999999999864"/>
        <n v="0.22999999999998977"/>
        <n v="5.0000000000011369E-2"/>
      </sharedItems>
    </cacheField>
    <cacheField name="Down" numFmtId="0">
      <sharedItems containsSemiMixedTypes="0" containsString="0" containsNumber="1" minValue="0" maxValue="5.3400000000000034" count="25">
        <n v="0"/>
        <n v="1.0300000000000011"/>
        <n v="0.18000000000000682"/>
        <n v="0.28000000000000114"/>
        <n v="0.43999999999999773"/>
        <n v="1.5900000000000034"/>
        <n v="1.2199999999999989"/>
        <n v="0.12999999999999545"/>
        <n v="1.8700000000000045"/>
        <n v="1.1500000000000057"/>
        <n v="6.0000000000002274E-2"/>
        <n v="0.80000000000001137"/>
        <n v="0.88999999999998636"/>
        <n v="2.5600000000000023"/>
        <n v="0.75999999999999091"/>
        <n v="3.2300000000000182"/>
        <n v="1.3300000000000125"/>
        <n v="5.3400000000000034"/>
        <n v="1.1899999999999977"/>
        <n v="0.68000000000000682"/>
        <n v="3.5199999999999818"/>
        <n v="0.19999999999998863"/>
        <n v="2.9899999999999807"/>
        <n v="0.93999999999999773"/>
        <n v="0.65999999999999659"/>
      </sharedItems>
    </cacheField>
    <cacheField name="Avg UP" numFmtId="0">
      <sharedItems containsString="0" containsBlank="1" containsNumber="1" minValue="6.899999999999977E-2" maxValue="1.8440000000000025"/>
    </cacheField>
    <cacheField name="Avg Down" numFmtId="0">
      <sharedItems containsString="0" containsBlank="1" containsNumber="1" minValue="0.19360000000000133" maxValue="1.386000000000005"/>
    </cacheField>
    <cacheField name="RS" numFmtId="0">
      <sharedItems containsString="0" containsBlank="1" containsNumber="1" minValue="0.11461794019933498" maxValue="6.320312500000016"/>
    </cacheField>
    <cacheField name="RSI" numFmtId="0">
      <sharedItems containsString="0" containsBlank="1" containsNumber="1" minValue="10.283159463487294" maxValue="86.339381003201737" count="50">
        <m/>
        <n v="85.515487056710981"/>
        <n v="84.566439775081307"/>
        <n v="81.17665970101271"/>
        <n v="76.364736125812783"/>
        <n v="63.761234526030243"/>
        <n v="55.331815794081578"/>
        <n v="53.158281307381543"/>
        <n v="42.27941176470592"/>
        <n v="28.714676390155034"/>
        <n v="10.283159463487294"/>
        <n v="22.78953922789546"/>
        <n v="22.181818181818258"/>
        <n v="23.19391634981001"/>
        <n v="24.993171264681877"/>
        <n v="21.453692848769194"/>
        <n v="22.333414693678421"/>
        <n v="31.229738491463266"/>
        <n v="25.231360223502705"/>
        <n v="33.197721724979601"/>
        <n v="52.004581901489132"/>
        <n v="51.165501165501155"/>
        <n v="57.400283458189897"/>
        <n v="62.246278755074428"/>
        <n v="65.474397590361434"/>
        <n v="70.013688702794042"/>
        <n v="55.647999999999939"/>
        <n v="57.089783281733695"/>
        <n v="62.627360412987365"/>
        <n v="61.610382361149867"/>
        <n v="55.546578330774835"/>
        <n v="54.922147536799123"/>
        <n v="44.053800970460614"/>
        <n v="43.427735215632289"/>
        <n v="36.294267266679675"/>
        <n v="40.005316321105759"/>
        <n v="64.79901403109595"/>
        <n v="60.195111492281256"/>
        <n v="52.737860430168183"/>
        <n v="57.578823132692712"/>
        <n v="56.289089645587268"/>
        <n v="60.224736396521259"/>
        <n v="77.104405966055253"/>
        <n v="70.547490274219626"/>
        <n v="69.825319308790455"/>
        <n v="68.102849200834029"/>
        <n v="68.416396343261681"/>
        <n v="71.281730425455947"/>
        <n v="86.339381003201737"/>
        <n v="83.949843260188132"/>
      </sharedItems>
    </cacheField>
  </cacheFields>
  <extLst>
    <ext xmlns:x14="http://schemas.microsoft.com/office/spreadsheetml/2009/9/main" uri="{725AE2AE-9491-48be-B2B4-4EB974FC3084}">
      <x14:pivotCacheDefinition pivotCacheId="1132705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1507582125870292E-3"/>
  </r>
  <r>
    <x v="1"/>
    <n v="1.3915344794861799E-2"/>
  </r>
  <r>
    <x v="2"/>
    <n v="1.9363682075988737E-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EQ"/>
    <n v="141.19999999999999"/>
    <n v="141.5"/>
    <n v="139.25"/>
    <x v="0"/>
    <n v="140.38"/>
    <m/>
    <m/>
    <m/>
    <m/>
    <m/>
    <e v="#VALUE!"/>
  </r>
  <r>
    <x v="1"/>
    <s v="EQ"/>
    <n v="142.44999999999999"/>
    <n v="143.80000000000001"/>
    <n v="140.61000000000001"/>
    <x v="1"/>
    <n v="141.71"/>
    <m/>
    <m/>
    <m/>
    <m/>
    <m/>
    <n v="9.4742840860522204E-3"/>
  </r>
  <r>
    <x v="2"/>
    <s v="EQ"/>
    <n v="142.88999999999999"/>
    <n v="144.4"/>
    <n v="140"/>
    <x v="2"/>
    <n v="140.68"/>
    <m/>
    <m/>
    <m/>
    <m/>
    <m/>
    <n v="-7.2683649707148135E-3"/>
  </r>
  <r>
    <x v="3"/>
    <s v="EQ"/>
    <n v="141.55000000000001"/>
    <n v="143.80000000000001"/>
    <n v="141.1"/>
    <x v="3"/>
    <n v="143.26"/>
    <m/>
    <m/>
    <m/>
    <m/>
    <m/>
    <n v="1.8339493886835312E-2"/>
  </r>
  <r>
    <x v="4"/>
    <s v="EQ"/>
    <n v="146"/>
    <n v="146.9"/>
    <n v="143.30000000000001"/>
    <x v="4"/>
    <n v="144.46"/>
    <m/>
    <m/>
    <m/>
    <m/>
    <m/>
    <n v="8.3763786123134398E-3"/>
  </r>
  <r>
    <x v="5"/>
    <s v="EQ"/>
    <n v="147.79"/>
    <n v="148.5"/>
    <n v="145.33000000000001"/>
    <x v="5"/>
    <n v="145.68"/>
    <m/>
    <m/>
    <m/>
    <m/>
    <m/>
    <n v="8.4452443582998526E-3"/>
  </r>
  <r>
    <x v="6"/>
    <s v="EQ"/>
    <n v="148.94"/>
    <n v="149.80000000000001"/>
    <n v="147.1"/>
    <x v="6"/>
    <n v="147.79"/>
    <m/>
    <m/>
    <m/>
    <m/>
    <m/>
    <n v="1.4483800109829748E-2"/>
  </r>
  <r>
    <x v="7"/>
    <s v="EQ"/>
    <n v="150"/>
    <n v="150.05000000000001"/>
    <n v="145.55000000000001"/>
    <x v="7"/>
    <n v="148.94999999999999"/>
    <m/>
    <m/>
    <m/>
    <m/>
    <m/>
    <n v="7.8489748968131323E-3"/>
  </r>
  <r>
    <x v="8"/>
    <s v="EQ"/>
    <n v="150.87"/>
    <n v="151.63"/>
    <n v="148.69999999999999"/>
    <x v="8"/>
    <n v="150.78"/>
    <m/>
    <m/>
    <m/>
    <m/>
    <m/>
    <n v="1.2286002014098685E-2"/>
  </r>
  <r>
    <x v="9"/>
    <s v="EQ"/>
    <n v="150.59"/>
    <n v="152.11000000000001"/>
    <n v="150.06"/>
    <x v="9"/>
    <n v="150.6"/>
    <m/>
    <m/>
    <m/>
    <m/>
    <m/>
    <n v="-1.1937922801432688E-3"/>
  </r>
  <r>
    <x v="10"/>
    <s v="EQ"/>
    <n v="150.19"/>
    <n v="152.5"/>
    <n v="149.31"/>
    <x v="10"/>
    <n v="150.32"/>
    <m/>
    <m/>
    <m/>
    <m/>
    <m/>
    <n v="-1.859229747675939E-3"/>
  </r>
  <r>
    <x v="11"/>
    <s v="EQ"/>
    <n v="148.29"/>
    <n v="150.66999999999999"/>
    <n v="146.63"/>
    <x v="11"/>
    <n v="149.88"/>
    <m/>
    <m/>
    <m/>
    <m/>
    <m/>
    <n v="-2.9270888770622783E-3"/>
  </r>
  <r>
    <x v="12"/>
    <s v="EQ"/>
    <n v="147.5"/>
    <n v="148.68"/>
    <n v="146.6"/>
    <x v="12"/>
    <n v="148.29"/>
    <m/>
    <m/>
    <m/>
    <m/>
    <m/>
    <n v="-1.0608486789431604E-2"/>
  </r>
  <r>
    <x v="13"/>
    <s v="EQ"/>
    <n v="146.5"/>
    <n v="147.88"/>
    <n v="144.80000000000001"/>
    <x v="13"/>
    <n v="147.07"/>
    <m/>
    <m/>
    <m/>
    <m/>
    <m/>
    <n v="-8.2271225301773221E-3"/>
  </r>
  <r>
    <x v="14"/>
    <s v="EQ"/>
    <n v="147"/>
    <n v="147.05000000000001"/>
    <n v="144"/>
    <x v="14"/>
    <n v="145.85"/>
    <m/>
    <m/>
    <m/>
    <m/>
    <m/>
    <n v="-8.2953695519140114E-3"/>
  </r>
  <r>
    <x v="15"/>
    <s v="EQ"/>
    <n v="146.75"/>
    <n v="148.19999999999999"/>
    <n v="146.34"/>
    <x v="15"/>
    <n v="146.54"/>
    <m/>
    <m/>
    <m/>
    <m/>
    <m/>
    <n v="4.7308878985259373E-3"/>
  </r>
  <r>
    <x v="16"/>
    <s v="EQ"/>
    <n v="144.11000000000001"/>
    <n v="146.83000000000001"/>
    <n v="143.13999999999999"/>
    <x v="16"/>
    <n v="146.41"/>
    <m/>
    <m/>
    <m/>
    <m/>
    <m/>
    <n v="-8.871297939129219E-4"/>
  </r>
  <r>
    <x v="17"/>
    <s v="EQ"/>
    <n v="143.9"/>
    <n v="145.49"/>
    <n v="143.05000000000001"/>
    <x v="17"/>
    <n v="144.54"/>
    <m/>
    <m/>
    <m/>
    <m/>
    <m/>
    <n v="-1.277235161532686E-2"/>
  </r>
  <r>
    <x v="18"/>
    <s v="EQ"/>
    <n v="144"/>
    <n v="145.25"/>
    <n v="143.09"/>
    <x v="18"/>
    <n v="143.38999999999999"/>
    <m/>
    <m/>
    <m/>
    <m/>
    <m/>
    <n v="-7.9562750795627579E-3"/>
  </r>
  <r>
    <x v="19"/>
    <s v="EQ"/>
    <n v="144.31"/>
    <n v="144.9"/>
    <n v="142.9"/>
    <x v="19"/>
    <n v="144.53"/>
    <n v="146.05549999999999"/>
    <m/>
    <n v="3.2103327832091417"/>
    <n v="152.47616556641827"/>
    <n v="139.63483443358172"/>
    <n v="7.9503452123579343E-3"/>
  </r>
  <r>
    <x v="20"/>
    <s v="EQ"/>
    <n v="144.22"/>
    <n v="145.80000000000001"/>
    <n v="143.58000000000001"/>
    <x v="20"/>
    <n v="144.47"/>
    <n v="146.25999999999996"/>
    <n v="145.90449999999998"/>
    <n v="2.9494388404718945"/>
    <n v="152.15887768094376"/>
    <n v="140.36112231905616"/>
    <n v="-4.1513872552412234E-4"/>
  </r>
  <r>
    <x v="21"/>
    <s v="EQ"/>
    <n v="144.94"/>
    <n v="146.15"/>
    <n v="142.84"/>
    <x v="21"/>
    <n v="143.66999999999999"/>
    <n v="146.35799999999998"/>
    <n v="146.01333333333329"/>
    <n v="2.8200235161393494"/>
    <n v="151.99804703227866"/>
    <n v="140.71795296772129"/>
    <n v="-5.5374818301378026E-3"/>
  </r>
  <r>
    <x v="22"/>
    <s v="EQ"/>
    <n v="140.15"/>
    <n v="143.19"/>
    <n v="139.65"/>
    <x v="22"/>
    <n v="142.78"/>
    <n v="146.46299999999999"/>
    <n v="146.01723809523807"/>
    <n v="2.6301893067750242"/>
    <n v="151.72337861355004"/>
    <n v="141.20262138644995"/>
    <n v="-6.1947518619056563E-3"/>
  </r>
  <r>
    <x v="23"/>
    <s v="EQ"/>
    <n v="139.5"/>
    <n v="141.6"/>
    <n v="137.25"/>
    <x v="23"/>
    <n v="140.22"/>
    <n v="146.31099999999998"/>
    <n v="145.86842857142855"/>
    <n v="2.8991267287708684"/>
    <n v="152.10925345754171"/>
    <n v="140.51274654245825"/>
    <n v="-1.7929682028295257E-2"/>
  </r>
  <r>
    <x v="24"/>
    <s v="EQ"/>
    <n v="142"/>
    <n v="142.49"/>
    <n v="139.06"/>
    <x v="24"/>
    <n v="139.46"/>
    <n v="146.06099999999998"/>
    <n v="145.65852380952379"/>
    <n v="3.2602371563721344"/>
    <n v="152.58147431274423"/>
    <n v="139.54052568725572"/>
    <n v="-5.4200542005419239E-3"/>
  </r>
  <r>
    <x v="25"/>
    <s v="EQ"/>
    <n v="139.49"/>
    <n v="143.25"/>
    <n v="138"/>
    <x v="25"/>
    <n v="141.21"/>
    <n v="145.83750000000001"/>
    <n v="145.59899999999999"/>
    <n v="3.4361987489237649"/>
    <n v="152.70989749784752"/>
    <n v="138.96510250215249"/>
    <n v="1.2548400975189944E-2"/>
  </r>
  <r>
    <x v="26"/>
    <s v="EQ"/>
    <n v="139.71"/>
    <n v="140.72999999999999"/>
    <n v="137.5"/>
    <x v="26"/>
    <n v="137.97999999999999"/>
    <n v="145.34700000000001"/>
    <n v="145.08916666666667"/>
    <n v="3.8213942068583444"/>
    <n v="152.9897884137167"/>
    <n v="137.70421158628332"/>
    <n v="-2.2873734154804981E-2"/>
  </r>
  <r>
    <x v="27"/>
    <s v="EQ"/>
    <n v="143.6"/>
    <n v="143.6"/>
    <n v="138.6"/>
    <x v="27"/>
    <n v="139.16999999999999"/>
    <n v="144.858"/>
    <n v="144.75871428571429"/>
    <n v="3.9593282258484201"/>
    <n v="152.77665645169685"/>
    <n v="136.93934354830316"/>
    <n v="8.6244383243947453E-3"/>
  </r>
  <r>
    <x v="28"/>
    <s v="EQ"/>
    <n v="145.65"/>
    <n v="147.13"/>
    <n v="143.6"/>
    <x v="28"/>
    <n v="144.16999999999999"/>
    <n v="144.5275"/>
    <n v="144.79247619047621"/>
    <n v="3.7068072160340497"/>
    <n v="151.9411144320681"/>
    <n v="137.1138855679319"/>
    <n v="3.592728317884597E-2"/>
  </r>
  <r>
    <x v="29"/>
    <s v="EQ"/>
    <n v="147.57"/>
    <n v="147.69"/>
    <n v="144.1"/>
    <x v="29"/>
    <n v="145.01"/>
    <n v="144.24799999999999"/>
    <n v="144.57345238095238"/>
    <n v="3.4248558940102622"/>
    <n v="151.09771178802052"/>
    <n v="137.39828821197946"/>
    <n v="5.8264548796560511E-3"/>
  </r>
  <r>
    <x v="30"/>
    <s v="EQ"/>
    <n v="152"/>
    <n v="152"/>
    <n v="146.94"/>
    <x v="30"/>
    <n v="147.57"/>
    <n v="144.11050000000003"/>
    <n v="144.56438095238096"/>
    <n v="3.2171538173066141"/>
    <n v="150.54480763461325"/>
    <n v="137.67619236538681"/>
    <n v="1.765395489966215E-2"/>
  </r>
  <r>
    <x v="31"/>
    <s v="EQ"/>
    <n v="156.11000000000001"/>
    <n v="156.91999999999999"/>
    <n v="150.19999999999999"/>
    <x v="31"/>
    <n v="150.94999999999999"/>
    <n v="144.16400000000002"/>
    <n v="144.76188095238101"/>
    <n v="3.3252295528199785"/>
    <n v="150.81445910563997"/>
    <n v="137.51354089436006"/>
    <n v="2.290438435996478E-2"/>
  </r>
  <r>
    <x v="32"/>
    <s v="EQ"/>
    <n v="154"/>
    <n v="154.94999999999999"/>
    <n v="149.59"/>
    <x v="32"/>
    <n v="153.62"/>
    <n v="144.43049999999999"/>
    <n v="145.06457142857147"/>
    <n v="3.8461018885154488"/>
    <n v="152.12270377703089"/>
    <n v="136.7382962229691"/>
    <n v="1.7687976151043561E-2"/>
  </r>
  <r>
    <x v="33"/>
    <s v="EQ"/>
    <n v="147"/>
    <n v="152.55000000000001"/>
    <n v="146.94999999999999"/>
    <x v="33"/>
    <n v="152.29"/>
    <n v="144.69149999999996"/>
    <n v="145.17902380952381"/>
    <n v="4.1958617143938124"/>
    <n v="153.08322342878759"/>
    <n v="136.29977657121233"/>
    <n v="-8.6577268584820954E-3"/>
  </r>
  <r>
    <x v="34"/>
    <s v="EQ"/>
    <n v="150"/>
    <n v="150"/>
    <n v="145.1"/>
    <x v="34"/>
    <n v="146.94999999999999"/>
    <n v="144.7465"/>
    <n v="144.90659523809518"/>
    <n v="4.2189924901069622"/>
    <n v="153.18448498021391"/>
    <n v="136.30851501978609"/>
    <n v="-3.5064679230415674E-2"/>
  </r>
  <r>
    <x v="35"/>
    <s v="EQ"/>
    <n v="149.66"/>
    <n v="150.25"/>
    <n v="149"/>
    <x v="35"/>
    <n v="149.75"/>
    <n v="144.90699999999998"/>
    <n v="145.2230238095238"/>
    <n v="4.3498410134285663"/>
    <n v="153.60668202685713"/>
    <n v="136.20731797314284"/>
    <n v="1.905410003402519E-2"/>
  </r>
  <r>
    <x v="36"/>
    <s v="EQ"/>
    <n v="149.08000000000001"/>
    <n v="149.94999999999999"/>
    <n v="148.19999999999999"/>
    <x v="36"/>
    <n v="148.56"/>
    <n v="145.01449999999997"/>
    <n v="145.25490476190473"/>
    <n v="4.4150191929010019"/>
    <n v="153.84453838580197"/>
    <n v="136.18446161419797"/>
    <n v="-7.9465776293823343E-3"/>
  </r>
  <r>
    <x v="37"/>
    <s v="EQ"/>
    <n v="148.1"/>
    <n v="150.94999999999999"/>
    <n v="148.1"/>
    <x v="37"/>
    <n v="148.97"/>
    <n v="145.23599999999999"/>
    <n v="145.39121428571426"/>
    <n v="4.5002636180093889"/>
    <n v="154.23652723601876"/>
    <n v="136.23547276398122"/>
    <n v="2.7598276790521403E-3"/>
  </r>
  <r>
    <x v="38"/>
    <s v="EQ"/>
    <n v="149.85"/>
    <n v="150.44999999999999"/>
    <n v="146.55000000000001"/>
    <x v="38"/>
    <n v="150.06"/>
    <n v="145.56949999999998"/>
    <n v="145.69542857142858"/>
    <n v="4.6022528522224277"/>
    <n v="154.77400570444485"/>
    <n v="136.36499429555511"/>
    <n v="7.3169094448546357E-3"/>
  </r>
  <r>
    <x v="39"/>
    <s v="EQ"/>
    <n v="146"/>
    <n v="149.72999999999999"/>
    <n v="144.72999999999999"/>
    <x v="39"/>
    <n v="149.38"/>
    <n v="145.81199999999998"/>
    <n v="145.93240476190473"/>
    <n v="4.6718480508816125"/>
    <n v="155.1556961017632"/>
    <n v="136.46830389823677"/>
    <n v="-4.5315207250433698E-3"/>
  </r>
  <r>
    <x v="40"/>
    <s v="EQ"/>
    <n v="149"/>
    <n v="149.5"/>
    <n v="144.43"/>
    <x v="40"/>
    <n v="145.86000000000001"/>
    <n v="145.88150000000002"/>
    <n v="145.81657142857142"/>
    <n v="4.6611600939093094"/>
    <n v="155.20382018781862"/>
    <n v="136.55917981218141"/>
    <n v="-2.356406480117812E-2"/>
  </r>
  <r>
    <x v="41"/>
    <s v="EQ"/>
    <n v="149.49"/>
    <n v="149.83000000000001"/>
    <n v="148.01"/>
    <x v="41"/>
    <n v="148.97999999999999"/>
    <n v="146.14699999999999"/>
    <n v="146.17659523809527"/>
    <n v="4.679754941852134"/>
    <n v="155.50650988370427"/>
    <n v="136.78749011629571"/>
    <n v="2.1390374331550666E-2"/>
  </r>
  <r>
    <x v="42"/>
    <s v="EQ"/>
    <n v="150.30000000000001"/>
    <n v="151.94999999999999"/>
    <n v="148.05000000000001"/>
    <x v="42"/>
    <n v="148.78"/>
    <n v="146.44700000000003"/>
    <n v="146.39776190476189"/>
    <n v="4.6447368063217533"/>
    <n v="155.73647361264355"/>
    <n v="137.15752638735651"/>
    <n v="-1.3424620754463046E-3"/>
  </r>
  <r>
    <x v="43"/>
    <s v="EQ"/>
    <n v="154.9"/>
    <n v="154.9"/>
    <n v="150.1"/>
    <x v="43"/>
    <n v="150.38999999999999"/>
    <n v="146.9555"/>
    <n v="146.82252380952383"/>
    <n v="4.4809438326739768"/>
    <n v="155.91738766534795"/>
    <n v="137.99361233465206"/>
    <n v="1.0821346955235844E-2"/>
  </r>
  <r>
    <x v="44"/>
    <s v="EQ"/>
    <n v="156.1"/>
    <n v="157.93"/>
    <n v="154.59"/>
    <x v="44"/>
    <n v="155.03"/>
    <n v="147.73400000000001"/>
    <n v="147.72450000000001"/>
    <n v="4.4626642974325277"/>
    <n v="156.65932859486506"/>
    <n v="138.80867140513496"/>
    <n v="3.0853115233725692E-2"/>
  </r>
  <r>
    <x v="45"/>
    <s v="EQ"/>
    <n v="152.4"/>
    <n v="156.19999999999999"/>
    <n v="151.1"/>
    <x v="45"/>
    <n v="155.38999999999999"/>
    <n v="148.44300000000001"/>
    <n v="148.46314285714288"/>
    <n v="4.4978955313042039"/>
    <n v="157.43879106260843"/>
    <n v="139.44720893739159"/>
    <n v="2.3221312004126915E-3"/>
  </r>
  <r>
    <x v="46"/>
    <s v="EQ"/>
    <n v="155.65"/>
    <n v="156.30000000000001"/>
    <n v="152.1"/>
    <x v="46"/>
    <n v="152.4"/>
    <n v="149.16400000000002"/>
    <n v="148.81985714285716"/>
    <n v="3.8400718195038204"/>
    <n v="156.84414363900765"/>
    <n v="141.48385636099238"/>
    <n v="-1.9241907458652285E-2"/>
  </r>
  <r>
    <x v="47"/>
    <s v="EQ"/>
    <n v="155.19"/>
    <n v="156.55000000000001"/>
    <n v="154.02000000000001"/>
    <x v="47"/>
    <n v="155.24"/>
    <n v="149.96750000000003"/>
    <n v="149.74266666666668"/>
    <n v="3.2791396095542167"/>
    <n v="156.52577921910847"/>
    <n v="143.40922078089159"/>
    <n v="1.8635170603674478E-2"/>
  </r>
  <r>
    <x v="48"/>
    <s v="EQ"/>
    <n v="159.5"/>
    <n v="159.53"/>
    <n v="155.05000000000001"/>
    <x v="48"/>
    <n v="155.63"/>
    <n v="150.54050000000001"/>
    <n v="150.50678571428574"/>
    <n v="3.2133659594689314"/>
    <n v="156.96723191893787"/>
    <n v="144.11376808106215"/>
    <n v="2.5122391136305211E-3"/>
  </r>
  <r>
    <x v="49"/>
    <s v="EQ"/>
    <n v="161.88"/>
    <n v="163.38"/>
    <n v="158.04"/>
    <x v="49"/>
    <n v="158.32"/>
    <n v="151.20600000000002"/>
    <n v="151.28140476190478"/>
    <n v="3.3815683063522926"/>
    <n v="157.9691366127046"/>
    <n v="144.44286338729543"/>
    <n v="1.7284585234209393E-2"/>
  </r>
  <r>
    <x v="50"/>
    <s v="EQ"/>
    <n v="159.30000000000001"/>
    <n v="163.78"/>
    <n v="159.19999999999999"/>
    <x v="50"/>
    <n v="160.66"/>
    <n v="151.86050000000003"/>
    <n v="152.10638095238096"/>
    <n v="3.8719999932035658"/>
    <n v="159.60449998640715"/>
    <n v="144.11650001359291"/>
    <n v="1.4780192016169869E-2"/>
  </r>
  <r>
    <x v="51"/>
    <s v="EQ"/>
    <n v="158.30000000000001"/>
    <n v="161.18"/>
    <n v="156.6"/>
    <x v="51"/>
    <n v="159.72"/>
    <n v="152.29900000000004"/>
    <n v="152.60902380952385"/>
    <n v="4.2423453046882589"/>
    <n v="160.78369060937655"/>
    <n v="143.81430939062352"/>
    <n v="-5.8508651811278733E-3"/>
  </r>
  <r>
    <x v="52"/>
    <s v="EQ"/>
    <n v="159.52000000000001"/>
    <n v="162.19999999999999"/>
    <n v="158.11000000000001"/>
    <x v="52"/>
    <n v="159.06"/>
    <n v="152.57100000000003"/>
    <n v="152.94290476190477"/>
    <n v="4.4981796318066261"/>
    <n v="161.56735926361327"/>
    <n v="143.57464073638678"/>
    <n v="-4.1322314049586639E-3"/>
  </r>
  <r>
    <x v="53"/>
    <s v="EQ"/>
    <n v="163"/>
    <n v="163.59"/>
    <n v="156.69999999999999"/>
    <x v="53"/>
    <n v="159.52000000000001"/>
    <n v="152.93249999999998"/>
    <n v="153.23280952380955"/>
    <n v="4.7574582720741043"/>
    <n v="162.44741654414818"/>
    <n v="143.41758345585177"/>
    <n v="2.8919904438577948E-3"/>
  </r>
  <r>
    <x v="54"/>
    <s v="EQ"/>
    <n v="167.1"/>
    <n v="167.95"/>
    <n v="162.33000000000001"/>
    <x v="54"/>
    <n v="164.36"/>
    <n v="153.803"/>
    <n v="154.02083333333331"/>
    <n v="5.1792949123865979"/>
    <n v="164.16158982477319"/>
    <n v="143.44441017522681"/>
    <n v="3.0341023069207607E-2"/>
  </r>
  <r>
    <x v="55"/>
    <s v="EQ"/>
    <n v="167"/>
    <n v="169.1"/>
    <n v="164"/>
    <x v="55"/>
    <n v="166.75"/>
    <n v="154.65299999999999"/>
    <n v="155.03604761904762"/>
    <n v="5.8328688436624763"/>
    <n v="166.31873768732495"/>
    <n v="142.98726231267503"/>
    <n v="1.454125091263081E-2"/>
  </r>
  <r>
    <x v="56"/>
    <s v="EQ"/>
    <n v="165.5"/>
    <n v="169.99"/>
    <n v="164.52"/>
    <x v="56"/>
    <n v="166.98"/>
    <n v="155.57400000000001"/>
    <n v="155.82699999999997"/>
    <n v="6.2588475481975872"/>
    <n v="168.0916950963952"/>
    <n v="143.05630490360483"/>
    <n v="1.3793103448276334E-3"/>
  </r>
  <r>
    <x v="57"/>
    <s v="EQ"/>
    <n v="169.49"/>
    <n v="169.49"/>
    <n v="165.1"/>
    <x v="57"/>
    <n v="167.03"/>
    <n v="156.477"/>
    <n v="156.66504761904764"/>
    <n v="6.5518547795743753"/>
    <n v="169.58070955914874"/>
    <n v="143.37329044085126"/>
    <n v="2.9943705833046508E-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EQ"/>
    <n v="141.19999999999999"/>
    <n v="141.5"/>
    <n v="139.25"/>
    <s v="2,58,82,917"/>
    <n v="140.38"/>
    <m/>
    <m/>
    <x v="0"/>
    <m/>
  </r>
  <r>
    <x v="1"/>
    <s v="EQ"/>
    <n v="142.44999999999999"/>
    <n v="143.80000000000001"/>
    <n v="140.61000000000001"/>
    <s v="2,75,14,178"/>
    <n v="141.71"/>
    <m/>
    <m/>
    <x v="0"/>
    <m/>
  </r>
  <r>
    <x v="2"/>
    <s v="EQ"/>
    <n v="142.88999999999999"/>
    <n v="144.4"/>
    <n v="140"/>
    <s v="4,65,03,449"/>
    <n v="140.68"/>
    <m/>
    <m/>
    <x v="0"/>
    <m/>
  </r>
  <r>
    <x v="3"/>
    <s v="EQ"/>
    <n v="141.55000000000001"/>
    <n v="143.80000000000001"/>
    <n v="141.1"/>
    <s v="2,71,04,579"/>
    <n v="143.26"/>
    <m/>
    <m/>
    <x v="0"/>
    <m/>
  </r>
  <r>
    <x v="4"/>
    <s v="EQ"/>
    <n v="146"/>
    <n v="146.9"/>
    <n v="143.30000000000001"/>
    <s v="1,98,50,229"/>
    <n v="144.46"/>
    <m/>
    <m/>
    <x v="0"/>
    <m/>
  </r>
  <r>
    <x v="5"/>
    <s v="EQ"/>
    <n v="147.79"/>
    <n v="148.5"/>
    <n v="145.33000000000001"/>
    <s v="2,71,10,781"/>
    <n v="145.68"/>
    <m/>
    <m/>
    <x v="0"/>
    <m/>
  </r>
  <r>
    <x v="6"/>
    <s v="EQ"/>
    <n v="148.94"/>
    <n v="149.80000000000001"/>
    <n v="147.1"/>
    <s v="2,26,34,773"/>
    <n v="147.79"/>
    <m/>
    <m/>
    <x v="0"/>
    <m/>
  </r>
  <r>
    <x v="7"/>
    <s v="EQ"/>
    <n v="150"/>
    <n v="150.05000000000001"/>
    <n v="145.55000000000001"/>
    <s v="3,97,01,388"/>
    <n v="148.94999999999999"/>
    <m/>
    <m/>
    <x v="0"/>
    <m/>
  </r>
  <r>
    <x v="8"/>
    <s v="EQ"/>
    <n v="150.87"/>
    <n v="151.63"/>
    <n v="148.69999999999999"/>
    <s v="2,57,61,723"/>
    <n v="150.78"/>
    <m/>
    <m/>
    <x v="0"/>
    <m/>
  </r>
  <r>
    <x v="9"/>
    <s v="EQ"/>
    <n v="150.59"/>
    <n v="152.11000000000001"/>
    <n v="150.06"/>
    <s v="2,04,99,709"/>
    <n v="150.6"/>
    <m/>
    <m/>
    <x v="0"/>
    <m/>
  </r>
  <r>
    <x v="10"/>
    <s v="EQ"/>
    <n v="150.19"/>
    <n v="152.5"/>
    <n v="149.31"/>
    <s v="3,62,78,104"/>
    <n v="150.32"/>
    <m/>
    <m/>
    <x v="0"/>
    <m/>
  </r>
  <r>
    <x v="11"/>
    <s v="EQ"/>
    <n v="148.29"/>
    <n v="150.66999999999999"/>
    <n v="146.63"/>
    <s v="3,90,59,139"/>
    <n v="149.88"/>
    <m/>
    <m/>
    <x v="0"/>
    <m/>
  </r>
  <r>
    <x v="12"/>
    <s v="EQ"/>
    <n v="147.5"/>
    <n v="148.68"/>
    <n v="146.6"/>
    <s v="3,06,04,899"/>
    <n v="148.29"/>
    <m/>
    <m/>
    <x v="0"/>
    <m/>
  </r>
  <r>
    <x v="13"/>
    <s v="EQ"/>
    <n v="146.5"/>
    <n v="147.88"/>
    <n v="144.80000000000001"/>
    <s v="3,63,28,245"/>
    <n v="147.07"/>
    <m/>
    <m/>
    <x v="0"/>
    <m/>
  </r>
  <r>
    <x v="14"/>
    <s v="EQ"/>
    <n v="147"/>
    <n v="147.05000000000001"/>
    <n v="144"/>
    <s v="3,85,37,808"/>
    <n v="145.85"/>
    <m/>
    <m/>
    <x v="0"/>
    <m/>
  </r>
  <r>
    <x v="15"/>
    <s v="EQ"/>
    <n v="146.75"/>
    <n v="148.19999999999999"/>
    <n v="146.34"/>
    <s v="3,55,27,228"/>
    <n v="146.54"/>
    <m/>
    <m/>
    <x v="0"/>
    <m/>
  </r>
  <r>
    <x v="16"/>
    <s v="EQ"/>
    <n v="144.11000000000001"/>
    <n v="146.83000000000001"/>
    <n v="143.13999999999999"/>
    <s v="2,38,40,351"/>
    <n v="146.41"/>
    <m/>
    <m/>
    <x v="0"/>
    <m/>
  </r>
  <r>
    <x v="17"/>
    <s v="EQ"/>
    <n v="143.9"/>
    <n v="145.49"/>
    <n v="143.05000000000001"/>
    <s v="2,97,42,979"/>
    <n v="144.54"/>
    <m/>
    <m/>
    <x v="0"/>
    <m/>
  </r>
  <r>
    <x v="18"/>
    <s v="EQ"/>
    <n v="144"/>
    <n v="145.25"/>
    <n v="143.09"/>
    <s v="3,09,47,861"/>
    <n v="143.38999999999999"/>
    <m/>
    <m/>
    <x v="0"/>
    <m/>
  </r>
  <r>
    <x v="19"/>
    <s v="EQ"/>
    <n v="144.31"/>
    <n v="144.9"/>
    <n v="142.9"/>
    <s v="2,48,95,631"/>
    <n v="144.53"/>
    <n v="146.05549999999999"/>
    <n v="3.2103327832091417"/>
    <x v="1"/>
    <n v="139.63483443358172"/>
  </r>
  <r>
    <x v="20"/>
    <s v="EQ"/>
    <n v="144.22"/>
    <n v="145.80000000000001"/>
    <n v="143.58000000000001"/>
    <s v="2,56,08,469"/>
    <n v="144.47"/>
    <n v="146.25999999999996"/>
    <n v="2.9494388404718945"/>
    <x v="2"/>
    <n v="140.36112231905616"/>
  </r>
  <r>
    <x v="21"/>
    <s v="EQ"/>
    <n v="144.94"/>
    <n v="146.15"/>
    <n v="142.84"/>
    <s v="5,38,83,890"/>
    <n v="143.66999999999999"/>
    <n v="146.35799999999998"/>
    <n v="2.8200235161393494"/>
    <x v="3"/>
    <n v="140.71795296772129"/>
  </r>
  <r>
    <x v="22"/>
    <s v="EQ"/>
    <n v="140.15"/>
    <n v="143.19"/>
    <n v="139.65"/>
    <s v="4,37,10,169"/>
    <n v="142.78"/>
    <n v="146.46299999999999"/>
    <n v="2.6301893067750242"/>
    <x v="4"/>
    <n v="141.20262138644995"/>
  </r>
  <r>
    <x v="23"/>
    <s v="EQ"/>
    <n v="139.5"/>
    <n v="141.6"/>
    <n v="137.25"/>
    <s v="5,83,98,744"/>
    <n v="140.22"/>
    <n v="146.31099999999998"/>
    <n v="2.8991267287708684"/>
    <x v="5"/>
    <n v="140.51274654245825"/>
  </r>
  <r>
    <x v="24"/>
    <s v="EQ"/>
    <n v="142"/>
    <n v="142.49"/>
    <n v="139.06"/>
    <s v="3,76,11,903"/>
    <n v="139.46"/>
    <n v="146.06099999999998"/>
    <n v="3.2602371563721344"/>
    <x v="6"/>
    <n v="139.54052568725572"/>
  </r>
  <r>
    <x v="25"/>
    <s v="EQ"/>
    <n v="139.49"/>
    <n v="143.25"/>
    <n v="138"/>
    <s v="4,02,33,848"/>
    <n v="141.21"/>
    <n v="145.83750000000001"/>
    <n v="3.4361987489237649"/>
    <x v="7"/>
    <n v="138.96510250215249"/>
  </r>
  <r>
    <x v="26"/>
    <s v="EQ"/>
    <n v="139.71"/>
    <n v="140.72999999999999"/>
    <n v="137.5"/>
    <s v="3,63,45,184"/>
    <n v="137.97999999999999"/>
    <n v="145.34700000000001"/>
    <n v="3.8213942068583444"/>
    <x v="8"/>
    <n v="137.70421158628332"/>
  </r>
  <r>
    <x v="27"/>
    <s v="EQ"/>
    <n v="143.6"/>
    <n v="143.6"/>
    <n v="138.6"/>
    <s v="5,76,09,083"/>
    <n v="139.16999999999999"/>
    <n v="144.858"/>
    <n v="3.9593282258484201"/>
    <x v="9"/>
    <n v="136.93934354830316"/>
  </r>
  <r>
    <x v="28"/>
    <s v="EQ"/>
    <n v="145.65"/>
    <n v="147.13"/>
    <n v="143.6"/>
    <s v="2,88,61,672"/>
    <n v="144.16999999999999"/>
    <n v="144.5275"/>
    <n v="3.7068072160340497"/>
    <x v="10"/>
    <n v="137.1138855679319"/>
  </r>
  <r>
    <x v="29"/>
    <s v="EQ"/>
    <n v="147.57"/>
    <n v="147.69"/>
    <n v="144.1"/>
    <s v="4,74,97,863"/>
    <n v="145.01"/>
    <n v="144.24799999999999"/>
    <n v="3.4248558940102622"/>
    <x v="11"/>
    <n v="137.39828821197946"/>
  </r>
  <r>
    <x v="30"/>
    <s v="EQ"/>
    <n v="152"/>
    <n v="152"/>
    <n v="146.94"/>
    <s v="6,19,80,989"/>
    <n v="147.57"/>
    <n v="144.11050000000003"/>
    <n v="3.2171538173066141"/>
    <x v="12"/>
    <n v="137.67619236538681"/>
  </r>
  <r>
    <x v="31"/>
    <s v="EQ"/>
    <n v="156.11000000000001"/>
    <n v="156.91999999999999"/>
    <n v="150.19999999999999"/>
    <s v="8,82,54,789"/>
    <n v="150.94999999999999"/>
    <n v="144.16400000000002"/>
    <n v="3.3252295528199785"/>
    <x v="13"/>
    <n v="137.51354089436006"/>
  </r>
  <r>
    <x v="32"/>
    <s v="EQ"/>
    <n v="154"/>
    <n v="154.94999999999999"/>
    <n v="149.59"/>
    <s v="4,89,28,986"/>
    <n v="153.62"/>
    <n v="144.43049999999999"/>
    <n v="3.8461018885154488"/>
    <x v="14"/>
    <n v="136.7382962229691"/>
  </r>
  <r>
    <x v="33"/>
    <s v="EQ"/>
    <n v="147"/>
    <n v="152.55000000000001"/>
    <n v="146.94999999999999"/>
    <s v="4,27,72,283"/>
    <n v="152.29"/>
    <n v="144.69149999999996"/>
    <n v="4.1958617143938124"/>
    <x v="15"/>
    <n v="136.29977657121233"/>
  </r>
  <r>
    <x v="34"/>
    <s v="EQ"/>
    <n v="150"/>
    <n v="150"/>
    <n v="145.1"/>
    <s v="2,55,71,021"/>
    <n v="146.94999999999999"/>
    <n v="144.7465"/>
    <n v="4.2189924901069622"/>
    <x v="16"/>
    <n v="136.30851501978609"/>
  </r>
  <r>
    <x v="35"/>
    <s v="EQ"/>
    <n v="149.66"/>
    <n v="150.25"/>
    <n v="149"/>
    <s v="51,06,804"/>
    <n v="149.75"/>
    <n v="144.90699999999998"/>
    <n v="4.3498410134285663"/>
    <x v="17"/>
    <n v="136.20731797314284"/>
  </r>
  <r>
    <x v="36"/>
    <s v="EQ"/>
    <n v="149.08000000000001"/>
    <n v="149.94999999999999"/>
    <n v="148.19999999999999"/>
    <s v="2,63,83,702"/>
    <n v="148.56"/>
    <n v="145.01449999999997"/>
    <n v="4.4150191929010019"/>
    <x v="18"/>
    <n v="136.18446161419797"/>
  </r>
  <r>
    <x v="37"/>
    <s v="EQ"/>
    <n v="148.1"/>
    <n v="150.94999999999999"/>
    <n v="148.1"/>
    <s v="2,13,62,130"/>
    <n v="148.97"/>
    <n v="145.23599999999999"/>
    <n v="4.5002636180093889"/>
    <x v="19"/>
    <n v="136.23547276398122"/>
  </r>
  <r>
    <x v="38"/>
    <s v="EQ"/>
    <n v="149.85"/>
    <n v="150.44999999999999"/>
    <n v="146.55000000000001"/>
    <s v="3,22,58,407"/>
    <n v="150.06"/>
    <n v="145.56949999999998"/>
    <n v="4.6022528522224277"/>
    <x v="20"/>
    <n v="136.36499429555511"/>
  </r>
  <r>
    <x v="39"/>
    <s v="EQ"/>
    <n v="146"/>
    <n v="149.72999999999999"/>
    <n v="144.72999999999999"/>
    <s v="2,83,86,897"/>
    <n v="149.38"/>
    <n v="145.81199999999998"/>
    <n v="4.6718480508816125"/>
    <x v="21"/>
    <n v="136.46830389823677"/>
  </r>
  <r>
    <x v="40"/>
    <s v="EQ"/>
    <n v="149"/>
    <n v="149.5"/>
    <n v="144.43"/>
    <s v="3,97,30,802"/>
    <n v="145.86000000000001"/>
    <n v="145.88150000000002"/>
    <n v="4.6611600939093094"/>
    <x v="22"/>
    <n v="136.55917981218141"/>
  </r>
  <r>
    <x v="41"/>
    <s v="EQ"/>
    <n v="149.49"/>
    <n v="149.83000000000001"/>
    <n v="148.01"/>
    <s v="2,21,15,070"/>
    <n v="148.97999999999999"/>
    <n v="146.14699999999999"/>
    <n v="4.679754941852134"/>
    <x v="23"/>
    <n v="136.78749011629571"/>
  </r>
  <r>
    <x v="42"/>
    <s v="EQ"/>
    <n v="150.30000000000001"/>
    <n v="151.94999999999999"/>
    <n v="148.05000000000001"/>
    <s v="4,21,07,893"/>
    <n v="148.78"/>
    <n v="146.44700000000003"/>
    <n v="4.6447368063217533"/>
    <x v="24"/>
    <n v="137.15752638735651"/>
  </r>
  <r>
    <x v="43"/>
    <s v="EQ"/>
    <n v="154.9"/>
    <n v="154.9"/>
    <n v="150.1"/>
    <s v="3,90,79,846"/>
    <n v="150.38999999999999"/>
    <n v="146.9555"/>
    <n v="4.4809438326739768"/>
    <x v="25"/>
    <n v="137.99361233465206"/>
  </r>
  <r>
    <x v="44"/>
    <s v="EQ"/>
    <n v="156.1"/>
    <n v="157.93"/>
    <n v="154.59"/>
    <s v="2,57,99,090"/>
    <n v="155.03"/>
    <n v="147.73400000000001"/>
    <n v="4.4626642974325277"/>
    <x v="26"/>
    <n v="138.80867140513496"/>
  </r>
  <r>
    <x v="45"/>
    <s v="EQ"/>
    <n v="152.4"/>
    <n v="156.19999999999999"/>
    <n v="151.1"/>
    <s v="3,47,50,795"/>
    <n v="155.38999999999999"/>
    <n v="148.44300000000001"/>
    <n v="4.4978955313042039"/>
    <x v="27"/>
    <n v="139.44720893739159"/>
  </r>
  <r>
    <x v="46"/>
    <s v="EQ"/>
    <n v="155.65"/>
    <n v="156.30000000000001"/>
    <n v="152.1"/>
    <s v="2,84,04,223"/>
    <n v="152.4"/>
    <n v="149.16400000000002"/>
    <n v="3.8400718195038204"/>
    <x v="28"/>
    <n v="141.48385636099238"/>
  </r>
  <r>
    <x v="47"/>
    <s v="EQ"/>
    <n v="155.19"/>
    <n v="156.55000000000001"/>
    <n v="154.02000000000001"/>
    <s v="2,85,18,262"/>
    <n v="155.24"/>
    <n v="149.96750000000003"/>
    <n v="3.2791396095542167"/>
    <x v="29"/>
    <n v="143.40922078089159"/>
  </r>
  <r>
    <x v="48"/>
    <s v="EQ"/>
    <n v="159.5"/>
    <n v="159.53"/>
    <n v="155.05000000000001"/>
    <s v="3,89,64,393"/>
    <n v="155.63"/>
    <n v="150.54050000000001"/>
    <n v="3.2133659594689314"/>
    <x v="30"/>
    <n v="144.11376808106215"/>
  </r>
  <r>
    <x v="49"/>
    <s v="EQ"/>
    <n v="161.88"/>
    <n v="163.38"/>
    <n v="158.04"/>
    <s v="3,55,66,857"/>
    <n v="158.32"/>
    <n v="151.20600000000002"/>
    <n v="3.3815683063522926"/>
    <x v="31"/>
    <n v="144.44286338729543"/>
  </r>
  <r>
    <x v="50"/>
    <s v="EQ"/>
    <n v="159.30000000000001"/>
    <n v="163.78"/>
    <n v="159.19999999999999"/>
    <s v="5,32,63,433"/>
    <n v="160.66"/>
    <n v="151.86050000000003"/>
    <n v="3.8719999932035658"/>
    <x v="32"/>
    <n v="144.11650001359291"/>
  </r>
  <r>
    <x v="51"/>
    <s v="EQ"/>
    <n v="158.30000000000001"/>
    <n v="161.18"/>
    <n v="156.6"/>
    <s v="4,65,07,936"/>
    <n v="159.72"/>
    <n v="152.29900000000004"/>
    <n v="4.2423453046882589"/>
    <x v="33"/>
    <n v="143.81430939062352"/>
  </r>
  <r>
    <x v="52"/>
    <s v="EQ"/>
    <n v="159.52000000000001"/>
    <n v="162.19999999999999"/>
    <n v="158.11000000000001"/>
    <s v="4,27,66,218"/>
    <n v="159.06"/>
    <n v="152.57100000000003"/>
    <n v="4.4981796318066261"/>
    <x v="34"/>
    <n v="143.57464073638678"/>
  </r>
  <r>
    <x v="53"/>
    <s v="EQ"/>
    <n v="163"/>
    <n v="163.59"/>
    <n v="156.69999999999999"/>
    <s v="7,49,56,764"/>
    <n v="159.52000000000001"/>
    <n v="152.93249999999998"/>
    <n v="4.7574582720741043"/>
    <x v="35"/>
    <n v="143.41758345585177"/>
  </r>
  <r>
    <x v="54"/>
    <s v="EQ"/>
    <n v="167.1"/>
    <n v="167.95"/>
    <n v="162.33000000000001"/>
    <s v="4,87,75,098"/>
    <n v="164.36"/>
    <n v="153.803"/>
    <n v="5.1792949123865979"/>
    <x v="36"/>
    <n v="143.44441017522681"/>
  </r>
  <r>
    <x v="55"/>
    <s v="EQ"/>
    <n v="167"/>
    <n v="169.1"/>
    <n v="164"/>
    <s v="5,38,80,875"/>
    <n v="166.75"/>
    <n v="154.65299999999999"/>
    <n v="5.8328688436624763"/>
    <x v="37"/>
    <n v="142.98726231267503"/>
  </r>
  <r>
    <x v="56"/>
    <s v="EQ"/>
    <n v="165.5"/>
    <n v="169.99"/>
    <n v="164.52"/>
    <s v="7,59,59,797"/>
    <n v="166.98"/>
    <n v="155.57400000000001"/>
    <n v="6.2588475481975872"/>
    <x v="38"/>
    <n v="143.05630490360483"/>
  </r>
  <r>
    <x v="57"/>
    <s v="EQ"/>
    <n v="169.49"/>
    <n v="169.49"/>
    <n v="165.1"/>
    <s v="5,07,61,579"/>
    <n v="167.03"/>
    <n v="156.477"/>
    <n v="6.5518547795743753"/>
    <x v="39"/>
    <n v="143.373290440851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x v="0"/>
    <x v="0"/>
    <x v="0"/>
    <n v="0"/>
    <x v="0"/>
    <x v="0"/>
    <m/>
    <m/>
    <m/>
    <x v="0"/>
  </r>
  <r>
    <x v="1"/>
    <x v="0"/>
    <x v="1"/>
    <x v="1"/>
    <x v="1"/>
    <x v="1"/>
    <n v="1.3300000000000125"/>
    <x v="1"/>
    <x v="0"/>
    <m/>
    <m/>
    <m/>
    <x v="0"/>
  </r>
  <r>
    <x v="2"/>
    <x v="0"/>
    <x v="2"/>
    <x v="2"/>
    <x v="2"/>
    <x v="2"/>
    <n v="-1.0300000000000011"/>
    <x v="0"/>
    <x v="1"/>
    <m/>
    <m/>
    <m/>
    <x v="0"/>
  </r>
  <r>
    <x v="3"/>
    <x v="0"/>
    <x v="3"/>
    <x v="1"/>
    <x v="3"/>
    <x v="3"/>
    <n v="2.5799999999999841"/>
    <x v="2"/>
    <x v="0"/>
    <m/>
    <m/>
    <m/>
    <x v="0"/>
  </r>
  <r>
    <x v="4"/>
    <x v="0"/>
    <x v="4"/>
    <x v="3"/>
    <x v="4"/>
    <x v="4"/>
    <n v="1.2000000000000171"/>
    <x v="3"/>
    <x v="0"/>
    <m/>
    <m/>
    <m/>
    <x v="0"/>
  </r>
  <r>
    <x v="5"/>
    <x v="0"/>
    <x v="5"/>
    <x v="4"/>
    <x v="5"/>
    <x v="5"/>
    <n v="1.2199999999999989"/>
    <x v="4"/>
    <x v="0"/>
    <m/>
    <m/>
    <m/>
    <x v="0"/>
  </r>
  <r>
    <x v="6"/>
    <x v="0"/>
    <x v="6"/>
    <x v="5"/>
    <x v="6"/>
    <x v="6"/>
    <n v="2.1099999999999852"/>
    <x v="5"/>
    <x v="0"/>
    <m/>
    <m/>
    <m/>
    <x v="0"/>
  </r>
  <r>
    <x v="7"/>
    <x v="0"/>
    <x v="7"/>
    <x v="6"/>
    <x v="7"/>
    <x v="7"/>
    <n v="1.1599999999999966"/>
    <x v="6"/>
    <x v="0"/>
    <m/>
    <m/>
    <m/>
    <x v="0"/>
  </r>
  <r>
    <x v="8"/>
    <x v="0"/>
    <x v="8"/>
    <x v="7"/>
    <x v="8"/>
    <x v="8"/>
    <n v="1.8300000000000125"/>
    <x v="7"/>
    <x v="0"/>
    <m/>
    <m/>
    <m/>
    <x v="0"/>
  </r>
  <r>
    <x v="9"/>
    <x v="0"/>
    <x v="9"/>
    <x v="8"/>
    <x v="9"/>
    <x v="9"/>
    <n v="-0.18000000000000682"/>
    <x v="0"/>
    <x v="2"/>
    <n v="1.1430000000000007"/>
    <n v="0.19360000000000133"/>
    <n v="5.9039256198346735"/>
    <x v="1"/>
  </r>
  <r>
    <x v="10"/>
    <x v="0"/>
    <x v="10"/>
    <x v="9"/>
    <x v="10"/>
    <x v="10"/>
    <n v="-0.28000000000000114"/>
    <x v="0"/>
    <x v="3"/>
    <n v="1.1430000000000007"/>
    <n v="0.20860000000000128"/>
    <n v="5.4793863854266238"/>
    <x v="2"/>
  </r>
  <r>
    <x v="11"/>
    <x v="0"/>
    <x v="11"/>
    <x v="10"/>
    <x v="11"/>
    <x v="11"/>
    <n v="-0.43999999999999773"/>
    <x v="0"/>
    <x v="4"/>
    <n v="1.0099999999999993"/>
    <n v="0.23419999999999966"/>
    <n v="4.312553373185315"/>
    <x v="3"/>
  </r>
  <r>
    <x v="12"/>
    <x v="0"/>
    <x v="12"/>
    <x v="11"/>
    <x v="12"/>
    <x v="12"/>
    <n v="-1.5900000000000034"/>
    <x v="0"/>
    <x v="5"/>
    <n v="1.0099999999999993"/>
    <n v="0.31259999999999988"/>
    <n v="3.2309660908509268"/>
    <x v="4"/>
  </r>
  <r>
    <x v="13"/>
    <x v="0"/>
    <x v="13"/>
    <x v="12"/>
    <x v="13"/>
    <x v="13"/>
    <n v="-1.2199999999999989"/>
    <x v="0"/>
    <x v="6"/>
    <n v="0.752000000000001"/>
    <n v="0.42739999999999956"/>
    <n v="1.7594759007955119"/>
    <x v="5"/>
  </r>
  <r>
    <x v="14"/>
    <x v="0"/>
    <x v="14"/>
    <x v="13"/>
    <x v="14"/>
    <x v="14"/>
    <n v="-1.2199999999999989"/>
    <x v="0"/>
    <x v="6"/>
    <n v="0.63199999999999934"/>
    <n v="0.51019999999999988"/>
    <n v="1.2387299098392777"/>
    <x v="6"/>
  </r>
  <r>
    <x v="15"/>
    <x v="0"/>
    <x v="15"/>
    <x v="14"/>
    <x v="15"/>
    <x v="15"/>
    <n v="0.68999999999999773"/>
    <x v="8"/>
    <x v="0"/>
    <n v="0.57899999999999918"/>
    <n v="0.51019999999999976"/>
    <n v="1.1348490787926293"/>
    <x v="7"/>
  </r>
  <r>
    <x v="16"/>
    <x v="0"/>
    <x v="16"/>
    <x v="15"/>
    <x v="16"/>
    <x v="16"/>
    <n v="-0.12999999999999545"/>
    <x v="0"/>
    <x v="7"/>
    <n v="0.36800000000000066"/>
    <n v="0.50240000000000007"/>
    <n v="0.73248407643312219"/>
    <x v="8"/>
  </r>
  <r>
    <x v="17"/>
    <x v="0"/>
    <x v="17"/>
    <x v="16"/>
    <x v="17"/>
    <x v="17"/>
    <n v="-1.8700000000000045"/>
    <x v="0"/>
    <x v="8"/>
    <n v="0.252000000000001"/>
    <n v="0.6256000000000006"/>
    <n v="0.40281329923273779"/>
    <x v="9"/>
  </r>
  <r>
    <x v="18"/>
    <x v="0"/>
    <x v="18"/>
    <x v="17"/>
    <x v="18"/>
    <x v="18"/>
    <n v="-1.1500000000000057"/>
    <x v="0"/>
    <x v="9"/>
    <n v="6.899999999999977E-2"/>
    <n v="0.60200000000000098"/>
    <n v="0.11461794019933498"/>
    <x v="10"/>
  </r>
  <r>
    <x v="19"/>
    <x v="0"/>
    <x v="19"/>
    <x v="18"/>
    <x v="19"/>
    <x v="19"/>
    <n v="1.1400000000000148"/>
    <x v="9"/>
    <x v="0"/>
    <n v="0.18300000000000125"/>
    <n v="0.62000000000000166"/>
    <n v="0.29516129032258187"/>
    <x v="11"/>
  </r>
  <r>
    <x v="20"/>
    <x v="0"/>
    <x v="20"/>
    <x v="19"/>
    <x v="20"/>
    <x v="20"/>
    <n v="-6.0000000000002274E-2"/>
    <x v="0"/>
    <x v="10"/>
    <n v="0.18300000000000125"/>
    <n v="0.64200000000000157"/>
    <n v="0.28504672897196387"/>
    <x v="12"/>
  </r>
  <r>
    <x v="21"/>
    <x v="0"/>
    <x v="21"/>
    <x v="20"/>
    <x v="21"/>
    <x v="21"/>
    <n v="-0.80000000000001137"/>
    <x v="0"/>
    <x v="11"/>
    <n v="0.18300000000000125"/>
    <n v="0.60600000000000021"/>
    <n v="0.30198019801980391"/>
    <x v="13"/>
  </r>
  <r>
    <x v="22"/>
    <x v="0"/>
    <x v="22"/>
    <x v="21"/>
    <x v="22"/>
    <x v="22"/>
    <n v="-0.88999999999998636"/>
    <x v="0"/>
    <x v="12"/>
    <n v="0.18300000000000125"/>
    <n v="0.54920000000000069"/>
    <n v="0.33321194464676079"/>
    <x v="14"/>
  </r>
  <r>
    <x v="23"/>
    <x v="0"/>
    <x v="23"/>
    <x v="22"/>
    <x v="23"/>
    <x v="23"/>
    <n v="-2.5600000000000023"/>
    <x v="0"/>
    <x v="13"/>
    <n v="0.18300000000000125"/>
    <n v="0.66999999999999882"/>
    <n v="0.27313432835821128"/>
    <x v="15"/>
  </r>
  <r>
    <x v="24"/>
    <x v="0"/>
    <x v="24"/>
    <x v="23"/>
    <x v="24"/>
    <x v="24"/>
    <n v="-0.75999999999999091"/>
    <x v="0"/>
    <x v="14"/>
    <n v="0.18300000000000125"/>
    <n v="0.63639999999999985"/>
    <n v="0.28755499685732444"/>
    <x v="16"/>
  </r>
  <r>
    <x v="25"/>
    <x v="0"/>
    <x v="25"/>
    <x v="24"/>
    <x v="25"/>
    <x v="25"/>
    <n v="1.75"/>
    <x v="10"/>
    <x v="0"/>
    <n v="0.28900000000000148"/>
    <n v="0.63639999999999985"/>
    <n v="0.45411690760528212"/>
    <x v="17"/>
  </r>
  <r>
    <x v="26"/>
    <x v="0"/>
    <x v="26"/>
    <x v="25"/>
    <x v="26"/>
    <x v="26"/>
    <n v="-3.2300000000000182"/>
    <x v="0"/>
    <x v="15"/>
    <n v="0.28900000000000148"/>
    <n v="0.85640000000000449"/>
    <n v="0.33745913124708077"/>
    <x v="18"/>
  </r>
  <r>
    <x v="27"/>
    <x v="0"/>
    <x v="27"/>
    <x v="26"/>
    <x v="27"/>
    <x v="27"/>
    <n v="1.1899999999999977"/>
    <x v="11"/>
    <x v="0"/>
    <n v="0.40800000000000125"/>
    <n v="0.82100000000000439"/>
    <n v="0.49695493300852506"/>
    <x v="19"/>
  </r>
  <r>
    <x v="28"/>
    <x v="0"/>
    <x v="28"/>
    <x v="27"/>
    <x v="28"/>
    <x v="28"/>
    <n v="5"/>
    <x v="12"/>
    <x v="0"/>
    <n v="0.90800000000000125"/>
    <n v="0.83800000000000063"/>
    <n v="1.0835322195704065"/>
    <x v="20"/>
  </r>
  <r>
    <x v="29"/>
    <x v="0"/>
    <x v="29"/>
    <x v="28"/>
    <x v="29"/>
    <x v="29"/>
    <n v="0.84000000000000341"/>
    <x v="13"/>
    <x v="0"/>
    <n v="0.87800000000000011"/>
    <n v="0.83800000000000063"/>
    <n v="1.0477326968973741"/>
    <x v="21"/>
  </r>
  <r>
    <x v="30"/>
    <x v="0"/>
    <x v="30"/>
    <x v="29"/>
    <x v="30"/>
    <x v="30"/>
    <n v="2.5600000000000023"/>
    <x v="14"/>
    <x v="0"/>
    <n v="1.1340000000000003"/>
    <n v="0.84160000000000079"/>
    <n v="1.3474334600760447"/>
    <x v="22"/>
  </r>
  <r>
    <x v="31"/>
    <x v="0"/>
    <x v="31"/>
    <x v="30"/>
    <x v="31"/>
    <x v="31"/>
    <n v="3.3799999999999955"/>
    <x v="15"/>
    <x v="0"/>
    <n v="1.472"/>
    <n v="0.8927999999999997"/>
    <n v="1.6487455197132621"/>
    <x v="23"/>
  </r>
  <r>
    <x v="32"/>
    <x v="0"/>
    <x v="32"/>
    <x v="31"/>
    <x v="32"/>
    <x v="32"/>
    <n v="2.6700000000000159"/>
    <x v="16"/>
    <x v="0"/>
    <n v="1.7390000000000014"/>
    <n v="0.91700000000000159"/>
    <n v="1.8964013086150473"/>
    <x v="24"/>
  </r>
  <r>
    <x v="33"/>
    <x v="0"/>
    <x v="14"/>
    <x v="32"/>
    <x v="33"/>
    <x v="33"/>
    <n v="-1.3300000000000125"/>
    <x v="0"/>
    <x v="16"/>
    <n v="1.7390000000000014"/>
    <n v="0.7448000000000029"/>
    <n v="2.3348549946294237"/>
    <x v="25"/>
  </r>
  <r>
    <x v="34"/>
    <x v="0"/>
    <x v="7"/>
    <x v="33"/>
    <x v="34"/>
    <x v="34"/>
    <n v="-5.3400000000000034"/>
    <x v="0"/>
    <x v="17"/>
    <n v="1.7390000000000014"/>
    <n v="1.386000000000005"/>
    <n v="1.2546897546897513"/>
    <x v="26"/>
  </r>
  <r>
    <x v="35"/>
    <x v="0"/>
    <x v="33"/>
    <x v="34"/>
    <x v="35"/>
    <x v="35"/>
    <n v="2.8000000000000114"/>
    <x v="17"/>
    <x v="0"/>
    <n v="1.8440000000000025"/>
    <n v="1.386000000000005"/>
    <n v="1.3304473304473274"/>
    <x v="27"/>
  </r>
  <r>
    <x v="36"/>
    <x v="0"/>
    <x v="34"/>
    <x v="35"/>
    <x v="36"/>
    <x v="36"/>
    <n v="-1.1899999999999977"/>
    <x v="0"/>
    <x v="18"/>
    <n v="1.8440000000000025"/>
    <n v="1.1004000000000018"/>
    <n v="1.675754271174118"/>
    <x v="28"/>
  </r>
  <r>
    <x v="37"/>
    <x v="0"/>
    <x v="35"/>
    <x v="36"/>
    <x v="37"/>
    <x v="37"/>
    <n v="0.40999999999999659"/>
    <x v="18"/>
    <x v="0"/>
    <n v="1.7660000000000025"/>
    <n v="1.1004000000000018"/>
    <n v="1.6048709560159937"/>
    <x v="29"/>
  </r>
  <r>
    <x v="38"/>
    <x v="0"/>
    <x v="36"/>
    <x v="37"/>
    <x v="38"/>
    <x v="38"/>
    <n v="1.0900000000000034"/>
    <x v="19"/>
    <x v="0"/>
    <n v="1.3750000000000029"/>
    <n v="1.1004000000000018"/>
    <n v="1.249545619774628"/>
    <x v="30"/>
  </r>
  <r>
    <x v="39"/>
    <x v="0"/>
    <x v="4"/>
    <x v="38"/>
    <x v="39"/>
    <x v="39"/>
    <n v="-0.68000000000000682"/>
    <x v="0"/>
    <x v="19"/>
    <n v="1.2910000000000026"/>
    <n v="1.0596000000000019"/>
    <n v="1.2183842959607403"/>
    <x v="31"/>
  </r>
  <r>
    <x v="40"/>
    <x v="0"/>
    <x v="37"/>
    <x v="39"/>
    <x v="40"/>
    <x v="40"/>
    <n v="-3.5199999999999818"/>
    <x v="0"/>
    <x v="20"/>
    <n v="1.0350000000000024"/>
    <n v="1.3143999999999991"/>
    <n v="0.78743152769324642"/>
    <x v="32"/>
  </r>
  <r>
    <x v="41"/>
    <x v="0"/>
    <x v="38"/>
    <x v="40"/>
    <x v="41"/>
    <x v="41"/>
    <n v="3.1199999999999761"/>
    <x v="20"/>
    <x v="0"/>
    <n v="1.0090000000000003"/>
    <n v="1.3143999999999991"/>
    <n v="0.76765063907486386"/>
    <x v="33"/>
  </r>
  <r>
    <x v="42"/>
    <x v="0"/>
    <x v="39"/>
    <x v="41"/>
    <x v="42"/>
    <x v="42"/>
    <n v="-0.19999999999998863"/>
    <x v="0"/>
    <x v="21"/>
    <n v="0.74199999999999877"/>
    <n v="1.3024"/>
    <n v="0.56971744471744379"/>
    <x v="34"/>
  </r>
  <r>
    <x v="43"/>
    <x v="0"/>
    <x v="40"/>
    <x v="42"/>
    <x v="43"/>
    <x v="43"/>
    <n v="1.6099999999999852"/>
    <x v="21"/>
    <x v="0"/>
    <n v="0.90299999999999725"/>
    <n v="1.3541999999999981"/>
    <n v="0.6668143553389444"/>
    <x v="35"/>
  </r>
  <r>
    <x v="44"/>
    <x v="0"/>
    <x v="41"/>
    <x v="43"/>
    <x v="44"/>
    <x v="44"/>
    <n v="4.6400000000000148"/>
    <x v="22"/>
    <x v="0"/>
    <n v="1.3669999999999987"/>
    <n v="0.74259999999999882"/>
    <n v="1.8408295179100469"/>
    <x v="36"/>
  </r>
  <r>
    <x v="45"/>
    <x v="0"/>
    <x v="42"/>
    <x v="44"/>
    <x v="45"/>
    <x v="45"/>
    <n v="0.35999999999998522"/>
    <x v="23"/>
    <x v="0"/>
    <n v="1.1229999999999962"/>
    <n v="0.74259999999999882"/>
    <n v="1.5122542418529463"/>
    <x v="37"/>
  </r>
  <r>
    <x v="46"/>
    <x v="0"/>
    <x v="43"/>
    <x v="45"/>
    <x v="46"/>
    <x v="46"/>
    <n v="-2.9899999999999807"/>
    <x v="0"/>
    <x v="22"/>
    <n v="1.1229999999999962"/>
    <n v="1.006399999999994"/>
    <n v="1.1158585055643908"/>
    <x v="38"/>
  </r>
  <r>
    <x v="47"/>
    <x v="0"/>
    <x v="44"/>
    <x v="46"/>
    <x v="47"/>
    <x v="47"/>
    <n v="2.8400000000000034"/>
    <x v="24"/>
    <x v="0"/>
    <n v="1.3659999999999968"/>
    <n v="1.006399999999994"/>
    <n v="1.3573131955484945"/>
    <x v="39"/>
  </r>
  <r>
    <x v="48"/>
    <x v="0"/>
    <x v="45"/>
    <x v="47"/>
    <x v="48"/>
    <x v="48"/>
    <n v="0.38999999999998636"/>
    <x v="25"/>
    <x v="0"/>
    <n v="1.2959999999999952"/>
    <n v="1.006399999999994"/>
    <n v="1.2877583465818789"/>
    <x v="40"/>
  </r>
  <r>
    <x v="49"/>
    <x v="0"/>
    <x v="46"/>
    <x v="48"/>
    <x v="49"/>
    <x v="49"/>
    <n v="2.6899999999999977"/>
    <x v="26"/>
    <x v="0"/>
    <n v="1.5649999999999948"/>
    <n v="1.0335999999999945"/>
    <n v="1.5141253869969071"/>
    <x v="41"/>
  </r>
  <r>
    <x v="50"/>
    <x v="0"/>
    <x v="47"/>
    <x v="49"/>
    <x v="50"/>
    <x v="50"/>
    <n v="2.3400000000000034"/>
    <x v="27"/>
    <x v="0"/>
    <n v="1.7989999999999953"/>
    <n v="0.5341999999999969"/>
    <n v="3.3676525645825639"/>
    <x v="42"/>
  </r>
  <r>
    <x v="51"/>
    <x v="0"/>
    <x v="48"/>
    <x v="50"/>
    <x v="51"/>
    <x v="51"/>
    <n v="-0.93999999999999773"/>
    <x v="0"/>
    <x v="23"/>
    <n v="1.4869999999999977"/>
    <n v="0.62079999999999702"/>
    <n v="2.3952963917525851"/>
    <x v="43"/>
  </r>
  <r>
    <x v="52"/>
    <x v="0"/>
    <x v="49"/>
    <x v="51"/>
    <x v="52"/>
    <x v="52"/>
    <n v="-0.65999999999999659"/>
    <x v="0"/>
    <x v="24"/>
    <n v="1.4869999999999977"/>
    <n v="0.64259999999999651"/>
    <n v="2.3140367258014405"/>
    <x v="44"/>
  </r>
  <r>
    <x v="53"/>
    <x v="0"/>
    <x v="50"/>
    <x v="52"/>
    <x v="53"/>
    <x v="53"/>
    <n v="0.46000000000000796"/>
    <x v="28"/>
    <x v="0"/>
    <n v="1.3719999999999999"/>
    <n v="0.64259999999999651"/>
    <n v="2.1350762527233229"/>
    <x v="45"/>
  </r>
  <r>
    <x v="54"/>
    <x v="0"/>
    <x v="51"/>
    <x v="53"/>
    <x v="54"/>
    <x v="54"/>
    <n v="4.8400000000000034"/>
    <x v="29"/>
    <x v="0"/>
    <n v="1.3919999999999988"/>
    <n v="0.64259999999999651"/>
    <n v="2.1661998132586469"/>
    <x v="46"/>
  </r>
  <r>
    <x v="55"/>
    <x v="0"/>
    <x v="52"/>
    <x v="54"/>
    <x v="55"/>
    <x v="55"/>
    <n v="2.3899999999999864"/>
    <x v="30"/>
    <x v="0"/>
    <n v="1.5949999999999989"/>
    <n v="0.64259999999999651"/>
    <n v="2.4821039526921997"/>
    <x v="47"/>
  </r>
  <r>
    <x v="56"/>
    <x v="0"/>
    <x v="53"/>
    <x v="55"/>
    <x v="56"/>
    <x v="56"/>
    <n v="0.22999999999998977"/>
    <x v="31"/>
    <x v="0"/>
    <n v="1.6179999999999979"/>
    <n v="0.25599999999999901"/>
    <n v="6.320312500000016"/>
    <x v="48"/>
  </r>
  <r>
    <x v="57"/>
    <x v="0"/>
    <x v="54"/>
    <x v="56"/>
    <x v="57"/>
    <x v="57"/>
    <n v="5.0000000000011369E-2"/>
    <x v="32"/>
    <x v="0"/>
    <n v="1.3389999999999986"/>
    <n v="0.25599999999999901"/>
    <n v="5.230468750000015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A6E043-5B43-4277-9CF1-07332A200A3F}" name="Line_char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Q60" firstHeaderRow="0" firstDataRow="1" firstDataCol="1"/>
  <pivotFields count="13">
    <pivotField axis="axisRow" numFmtId="164" showAll="0">
      <items count="59">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2">
    <i>
      <x/>
    </i>
    <i i="1">
      <x v="1"/>
    </i>
  </colItems>
  <dataFields count="2">
    <dataField name="Sum of close " fld="6" baseField="0" baseItem="0"/>
    <dataField name="Sum of SMA 20 DAYS" fld="7"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0C215-83D6-4EF1-ABBD-8BD74410F7EF}" name="Stock_Char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1:S60" firstHeaderRow="0" firstDataRow="1" firstDataCol="1"/>
  <pivotFields count="13">
    <pivotField axis="axisRow" numFmtId="164" showAll="0">
      <items count="59">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4">
    <i>
      <x/>
    </i>
    <i i="1">
      <x v="1"/>
    </i>
    <i i="2">
      <x v="2"/>
    </i>
    <i i="3">
      <x v="3"/>
    </i>
  </colItems>
  <dataFields count="4">
    <dataField name="Sum of OPEN " fld="2" baseField="0" baseItem="0"/>
    <dataField name="Sum of HIGH " fld="3" baseField="0" baseItem="0"/>
    <dataField name="Sum of LOW " fld="4" baseField="0" baseItem="0"/>
    <dataField name="Sum of close " fld="6" baseField="0" baseItem="0"/>
  </dataFields>
  <chartFormats count="4">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43C03-7171-44FD-9983-D2999391C414}" name="pie_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Q5" firstHeaderRow="1" firstDataRow="1" firstDataCol="1"/>
  <pivotFields count="2">
    <pivotField axis="axisRow" showAll="0">
      <items count="4">
        <item x="0"/>
        <item x="1"/>
        <item x="2"/>
        <item t="default"/>
      </items>
    </pivotField>
    <pivotField dataField="1" numFmtId="10" showAll="0"/>
  </pivotFields>
  <rowFields count="1">
    <field x="0"/>
  </rowFields>
  <rowItems count="4">
    <i>
      <x/>
    </i>
    <i>
      <x v="1"/>
    </i>
    <i>
      <x v="2"/>
    </i>
    <i t="grand">
      <x/>
    </i>
  </rowItems>
  <colItems count="1">
    <i/>
  </colItems>
  <dataFields count="1">
    <dataField name="Sum of Percentage" fld="1" baseField="0" baseItem="0" numFmtId="1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F2065-8F41-48D9-848B-01F6855683CE}" name="Bollinger_Charts"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Q60" firstHeaderRow="0" firstDataRow="1" firstDataCol="1"/>
  <pivotFields count="11">
    <pivotField axis="axisRow" numFmtId="164" showAll="0">
      <items count="59">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dataField="1" showAll="0"/>
    <pivotField dataField="1" showAll="0">
      <items count="41">
        <item x="12"/>
        <item x="13"/>
        <item x="11"/>
        <item x="4"/>
        <item x="10"/>
        <item x="3"/>
        <item x="5"/>
        <item x="14"/>
        <item x="2"/>
        <item x="1"/>
        <item x="6"/>
        <item x="7"/>
        <item x="9"/>
        <item x="8"/>
        <item x="15"/>
        <item x="16"/>
        <item x="17"/>
        <item x="18"/>
        <item x="19"/>
        <item x="20"/>
        <item x="21"/>
        <item x="22"/>
        <item x="23"/>
        <item x="24"/>
        <item x="25"/>
        <item x="29"/>
        <item x="26"/>
        <item x="28"/>
        <item x="30"/>
        <item x="27"/>
        <item x="31"/>
        <item x="32"/>
        <item x="33"/>
        <item x="34"/>
        <item x="35"/>
        <item x="36"/>
        <item x="37"/>
        <item x="38"/>
        <item x="39"/>
        <item x="0"/>
        <item t="default"/>
      </items>
    </pivotField>
    <pivotField dataField="1"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3">
    <i>
      <x/>
    </i>
    <i i="1">
      <x v="1"/>
    </i>
    <i i="2">
      <x v="2"/>
    </i>
  </colItems>
  <dataFields count="3">
    <dataField name="Sum of Lower_Brand" fld="10" baseField="0" baseItem="0"/>
    <dataField name="Sum of Upperbrand" fld="9" baseField="0" baseItem="0"/>
    <dataField name="Sum of Stand_Deviatio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37AFF2-5F94-4131-B6E7-BAAFA208F6E1}" name="Bar_chart"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O2:P61" firstHeaderRow="1" firstDataRow="1" firstDataCol="1"/>
  <pivotFields count="13">
    <pivotField axis="axisRow" numFmtId="164" showAll="0" sortType="ascending">
      <items count="59">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56">
        <item x="25"/>
        <item x="23"/>
        <item x="26"/>
        <item x="22"/>
        <item x="0"/>
        <item x="3"/>
        <item x="24"/>
        <item x="1"/>
        <item x="2"/>
        <item x="27"/>
        <item x="17"/>
        <item x="18"/>
        <item x="16"/>
        <item x="20"/>
        <item x="19"/>
        <item x="21"/>
        <item x="28"/>
        <item x="4"/>
        <item x="13"/>
        <item x="15"/>
        <item x="14"/>
        <item x="12"/>
        <item x="29"/>
        <item x="5"/>
        <item x="35"/>
        <item x="11"/>
        <item x="6"/>
        <item x="37"/>
        <item x="34"/>
        <item x="38"/>
        <item x="33"/>
        <item x="36"/>
        <item x="7"/>
        <item x="10"/>
        <item x="39"/>
        <item x="9"/>
        <item x="8"/>
        <item x="30"/>
        <item x="42"/>
        <item x="32"/>
        <item x="40"/>
        <item x="44"/>
        <item x="43"/>
        <item x="41"/>
        <item x="31"/>
        <item x="48"/>
        <item x="47"/>
        <item x="45"/>
        <item x="49"/>
        <item x="46"/>
        <item x="50"/>
        <item x="53"/>
        <item x="52"/>
        <item x="51"/>
        <item x="54"/>
        <item t="default"/>
      </items>
    </pivotField>
    <pivotField showAll="0">
      <items count="58">
        <item x="25"/>
        <item x="0"/>
        <item x="22"/>
        <item x="23"/>
        <item x="21"/>
        <item x="24"/>
        <item x="26"/>
        <item x="1"/>
        <item x="2"/>
        <item x="18"/>
        <item x="17"/>
        <item x="16"/>
        <item x="19"/>
        <item x="20"/>
        <item x="15"/>
        <item x="3"/>
        <item x="13"/>
        <item x="27"/>
        <item x="28"/>
        <item x="12"/>
        <item x="14"/>
        <item x="4"/>
        <item x="11"/>
        <item x="39"/>
        <item x="38"/>
        <item x="5"/>
        <item x="40"/>
        <item x="35"/>
        <item x="33"/>
        <item x="6"/>
        <item x="34"/>
        <item x="37"/>
        <item x="10"/>
        <item x="36"/>
        <item x="7"/>
        <item x="41"/>
        <item x="29"/>
        <item x="8"/>
        <item x="9"/>
        <item x="32"/>
        <item x="42"/>
        <item x="31"/>
        <item x="44"/>
        <item x="45"/>
        <item x="46"/>
        <item x="30"/>
        <item x="43"/>
        <item x="47"/>
        <item x="50"/>
        <item x="51"/>
        <item x="48"/>
        <item x="52"/>
        <item x="49"/>
        <item x="53"/>
        <item x="54"/>
        <item x="56"/>
        <item x="55"/>
        <item t="default"/>
      </items>
    </pivotField>
    <pivotField showAll="0">
      <items count="59">
        <item x="23"/>
        <item x="26"/>
        <item x="25"/>
        <item x="27"/>
        <item x="24"/>
        <item x="0"/>
        <item x="22"/>
        <item x="2"/>
        <item x="1"/>
        <item x="3"/>
        <item x="21"/>
        <item x="19"/>
        <item x="17"/>
        <item x="18"/>
        <item x="16"/>
        <item x="4"/>
        <item x="20"/>
        <item x="28"/>
        <item x="14"/>
        <item x="29"/>
        <item x="40"/>
        <item x="39"/>
        <item x="13"/>
        <item x="34"/>
        <item x="5"/>
        <item x="7"/>
        <item x="15"/>
        <item x="38"/>
        <item x="12"/>
        <item x="11"/>
        <item x="30"/>
        <item x="33"/>
        <item x="6"/>
        <item x="41"/>
        <item x="42"/>
        <item x="37"/>
        <item x="36"/>
        <item x="8"/>
        <item x="35"/>
        <item x="10"/>
        <item x="32"/>
        <item x="9"/>
        <item x="43"/>
        <item x="31"/>
        <item x="45"/>
        <item x="46"/>
        <item x="47"/>
        <item x="44"/>
        <item x="48"/>
        <item x="51"/>
        <item x="53"/>
        <item x="49"/>
        <item x="52"/>
        <item x="50"/>
        <item x="54"/>
        <item x="55"/>
        <item x="56"/>
        <item x="57"/>
        <item t="default"/>
      </items>
    </pivotField>
    <pivotField showAll="0">
      <items count="59">
        <item x="26"/>
        <item x="27"/>
        <item x="24"/>
        <item x="23"/>
        <item x="0"/>
        <item x="2"/>
        <item x="25"/>
        <item x="1"/>
        <item x="22"/>
        <item x="3"/>
        <item x="18"/>
        <item x="21"/>
        <item x="28"/>
        <item x="4"/>
        <item x="20"/>
        <item x="19"/>
        <item x="17"/>
        <item x="29"/>
        <item x="5"/>
        <item x="14"/>
        <item x="40"/>
        <item x="16"/>
        <item x="15"/>
        <item x="34"/>
        <item x="13"/>
        <item x="30"/>
        <item x="6"/>
        <item x="12"/>
        <item x="36"/>
        <item x="42"/>
        <item x="7"/>
        <item x="37"/>
        <item x="41"/>
        <item x="39"/>
        <item x="35"/>
        <item x="11"/>
        <item x="38"/>
        <item x="10"/>
        <item x="43"/>
        <item x="9"/>
        <item x="8"/>
        <item x="31"/>
        <item x="33"/>
        <item x="46"/>
        <item x="32"/>
        <item x="44"/>
        <item x="47"/>
        <item x="45"/>
        <item x="48"/>
        <item x="49"/>
        <item x="52"/>
        <item x="53"/>
        <item x="51"/>
        <item x="50"/>
        <item x="54"/>
        <item x="55"/>
        <item x="56"/>
        <item x="57"/>
        <item t="default"/>
      </items>
    </pivotField>
    <pivotField showAll="0"/>
    <pivotField showAll="0">
      <items count="34">
        <item x="0"/>
        <item x="32"/>
        <item x="31"/>
        <item x="23"/>
        <item x="25"/>
        <item x="18"/>
        <item x="28"/>
        <item x="8"/>
        <item x="13"/>
        <item x="19"/>
        <item x="9"/>
        <item x="6"/>
        <item x="11"/>
        <item x="3"/>
        <item x="4"/>
        <item x="1"/>
        <item x="21"/>
        <item x="10"/>
        <item x="7"/>
        <item x="5"/>
        <item x="27"/>
        <item x="30"/>
        <item x="14"/>
        <item x="2"/>
        <item x="16"/>
        <item x="26"/>
        <item x="17"/>
        <item x="24"/>
        <item x="20"/>
        <item x="15"/>
        <item x="22"/>
        <item x="29"/>
        <item x="12"/>
        <item t="default"/>
      </items>
    </pivotField>
    <pivotField showAll="0">
      <items count="26">
        <item x="0"/>
        <item x="10"/>
        <item x="7"/>
        <item x="2"/>
        <item x="21"/>
        <item x="3"/>
        <item x="4"/>
        <item x="24"/>
        <item x="19"/>
        <item x="14"/>
        <item x="11"/>
        <item x="12"/>
        <item x="23"/>
        <item x="1"/>
        <item x="9"/>
        <item x="18"/>
        <item x="6"/>
        <item x="16"/>
        <item x="5"/>
        <item x="8"/>
        <item x="13"/>
        <item x="22"/>
        <item x="15"/>
        <item x="20"/>
        <item x="17"/>
        <item t="default"/>
      </items>
    </pivotField>
    <pivotField showAll="0"/>
    <pivotField showAll="0"/>
    <pivotField showAll="0"/>
    <pivotField dataField="1" showAll="0">
      <items count="51">
        <item x="10"/>
        <item x="15"/>
        <item x="12"/>
        <item x="16"/>
        <item x="11"/>
        <item x="13"/>
        <item x="14"/>
        <item x="18"/>
        <item x="9"/>
        <item x="17"/>
        <item x="19"/>
        <item x="34"/>
        <item x="35"/>
        <item x="8"/>
        <item x="33"/>
        <item x="32"/>
        <item x="21"/>
        <item x="20"/>
        <item x="38"/>
        <item x="7"/>
        <item x="31"/>
        <item x="6"/>
        <item x="30"/>
        <item x="26"/>
        <item x="40"/>
        <item x="27"/>
        <item x="22"/>
        <item x="39"/>
        <item x="37"/>
        <item x="41"/>
        <item x="29"/>
        <item x="23"/>
        <item x="28"/>
        <item x="5"/>
        <item x="36"/>
        <item x="24"/>
        <item x="45"/>
        <item x="46"/>
        <item x="44"/>
        <item x="25"/>
        <item x="43"/>
        <item x="47"/>
        <item x="4"/>
        <item x="42"/>
        <item x="3"/>
        <item x="49"/>
        <item x="2"/>
        <item x="1"/>
        <item x="48"/>
        <item x="0"/>
        <item t="default"/>
      </items>
    </pivotField>
  </pivotFields>
  <rowFields count="1">
    <field x="0"/>
  </rowFields>
  <rowItems count="59">
    <i>
      <x v="50"/>
    </i>
    <i>
      <x v="56"/>
    </i>
    <i>
      <x v="51"/>
    </i>
    <i>
      <x v="57"/>
    </i>
    <i>
      <x v="52"/>
    </i>
    <i>
      <x v="49"/>
    </i>
    <i>
      <x v="53"/>
    </i>
    <i>
      <x v="55"/>
    </i>
    <i>
      <x v="54"/>
    </i>
    <i>
      <x v="39"/>
    </i>
    <i>
      <x v="34"/>
    </i>
    <i>
      <x v="37"/>
    </i>
    <i>
      <x v="33"/>
    </i>
    <i>
      <x v="38"/>
    </i>
    <i>
      <x v="36"/>
    </i>
    <i>
      <x v="35"/>
    </i>
    <i>
      <x v="31"/>
    </i>
    <i>
      <x v="40"/>
    </i>
    <i>
      <x v="32"/>
    </i>
    <i>
      <x v="30"/>
    </i>
    <i>
      <x v="15"/>
    </i>
    <i>
      <x v="14"/>
    </i>
    <i>
      <x v="41"/>
    </i>
    <i>
      <x v="16"/>
    </i>
    <i>
      <x v="17"/>
    </i>
    <i>
      <x v="28"/>
    </i>
    <i>
      <x v="29"/>
    </i>
    <i>
      <x v="11"/>
    </i>
    <i>
      <x v="42"/>
    </i>
    <i>
      <x v="18"/>
    </i>
    <i>
      <x v="43"/>
    </i>
    <i>
      <x v="19"/>
    </i>
    <i>
      <x v="23"/>
    </i>
    <i>
      <x v="9"/>
    </i>
    <i>
      <x v="22"/>
    </i>
    <i>
      <x v="27"/>
    </i>
    <i>
      <x v="10"/>
    </i>
    <i>
      <x v="12"/>
    </i>
    <i>
      <x v="8"/>
    </i>
    <i>
      <x v="20"/>
    </i>
    <i>
      <x v="26"/>
    </i>
    <i>
      <x v="21"/>
    </i>
    <i>
      <x v="44"/>
    </i>
    <i>
      <x v="13"/>
    </i>
    <i>
      <x v="25"/>
    </i>
    <i>
      <x v="4"/>
    </i>
    <i>
      <x v="3"/>
    </i>
    <i>
      <x v="5"/>
    </i>
    <i>
      <x v="24"/>
    </i>
    <i>
      <x v="6"/>
    </i>
    <i>
      <x v="2"/>
    </i>
    <i>
      <x v="45"/>
    </i>
    <i>
      <x v="7"/>
    </i>
    <i>
      <x v="46"/>
    </i>
    <i>
      <x/>
    </i>
    <i>
      <x v="47"/>
    </i>
    <i>
      <x v="48"/>
    </i>
    <i>
      <x v="1"/>
    </i>
    <i t="grand">
      <x/>
    </i>
  </rowItems>
  <colItems count="1">
    <i/>
  </colItems>
  <dataFields count="1">
    <dataField name="Sum of RSI" fld="12" baseField="0" baseItem="0"/>
  </dataFields>
  <chartFormats count="5">
    <chartFormat chart="9"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99EDF76-545A-4507-B686-9639030C03F2}" sourceName="Date ">
  <pivotTables>
    <pivotTable tabId="6" name="Bar_chart"/>
  </pivotTables>
  <data>
    <tabular pivotCacheId="1132705177">
      <items count="58">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nd="1"/>
        <i x="7" s="1" nd="1"/>
        <i x="6" s="1" nd="1"/>
        <i x="5" s="1" nd="1"/>
        <i x="4" s="1" nd="1"/>
        <i x="3" s="1" nd="1"/>
        <i x="2"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 xr10:uid="{7028ED9C-3236-4E34-A420-87B1480C3998}" cache="Slicer_Date" caption="Date "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364CE3-5268-44B2-BA4F-F2F4068E3EF9}" name="Table6" displayName="Table6" ref="A1:M59" totalsRowShown="0">
  <autoFilter ref="A1:M59" xr:uid="{49364CE3-5268-44B2-BA4F-F2F4068E3EF9}"/>
  <tableColumns count="13">
    <tableColumn id="1" xr3:uid="{A4DE16A4-25DA-4A27-973C-6ED1586574E3}" name="Date " dataDxfId="1"/>
    <tableColumn id="2" xr3:uid="{E0C97083-8F81-409A-8841-978A84B581EE}" name="series "/>
    <tableColumn id="3" xr3:uid="{44BB953F-71C0-4EB9-AEA2-1DAE0876179F}" name="OPEN "/>
    <tableColumn id="4" xr3:uid="{765B7CF8-7846-4167-B9BB-C59763A27265}" name="HIGH "/>
    <tableColumn id="5" xr3:uid="{E509A04E-6139-40A0-BB1B-19377F0B30C5}" name="LOW "/>
    <tableColumn id="6" xr3:uid="{7D3A407A-745D-4DD0-84C0-5439F3D12667}" name="VOLUME "/>
    <tableColumn id="7" xr3:uid="{48E5B449-EA9E-47BE-AA6E-7DCA40173564}" name="close "/>
    <tableColumn id="8" xr3:uid="{711A2608-F187-4A21-B6E7-BE2D7C32ECB1}" name="SMA 20 DAYS"/>
    <tableColumn id="9" xr3:uid="{2FD37520-E4DF-459B-A30F-41ABADA0C975}" name="EMA 20 DAYS"/>
    <tableColumn id="10" xr3:uid="{1046203C-0A8B-4337-B668-02641370DA47}" name="Stand_Deviation"/>
    <tableColumn id="11" xr3:uid="{1EEA4287-931D-4909-9F40-7618E00A3F73}" name="Upperbrand"/>
    <tableColumn id="12" xr3:uid="{5BACD43A-7A3A-4995-A70F-3457D6FDD64A}" name="Lower_Brand"/>
    <tableColumn id="13" xr3:uid="{40120F6F-FA37-44FA-A4FE-793C38BEAC0F}" name="Return" dataCellStyle="Percent">
      <calculatedColumnFormula>(Table6[[#This Row],[close ]]/G1)-1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34E935-01F7-4DAC-A2C6-0FC98E436862}" name="Table62" displayName="Table62" ref="A1:M59" totalsRowShown="0">
  <autoFilter ref="A1:M59" xr:uid="{49364CE3-5268-44B2-BA4F-F2F4068E3EF9}"/>
  <tableColumns count="13">
    <tableColumn id="1" xr3:uid="{924DF31B-12B0-41C0-BF29-957FB3107E2E}" name="Date " dataDxfId="0"/>
    <tableColumn id="2" xr3:uid="{B81E96E2-25C7-4BF8-B54A-FE33D50A4D36}" name="series "/>
    <tableColumn id="3" xr3:uid="{1E1970CD-CA9F-431F-87FE-C40673E9E547}" name="OPEN "/>
    <tableColumn id="4" xr3:uid="{BC6043EE-BDD9-40F6-BE0A-3E7B2DF0B583}" name="HIGH "/>
    <tableColumn id="5" xr3:uid="{6A6D35B0-9F58-4E45-8C7C-A2AFB1E91A3A}" name="LOW "/>
    <tableColumn id="6" xr3:uid="{D20BE4F0-63C8-4D1B-BB74-26985FF382A0}" name="VOLUME "/>
    <tableColumn id="7" xr3:uid="{835DE999-3781-42C6-A758-6F7A25F45BF6}" name="close "/>
    <tableColumn id="8" xr3:uid="{60307469-4223-4C32-96DE-29D0CA9B631F}" name="SMA 20 DAYS"/>
    <tableColumn id="9" xr3:uid="{EA685435-27D3-4C4F-B5A4-5793E2E51F4B}" name="EMA 20 DAYS"/>
    <tableColumn id="10" xr3:uid="{1A754DC4-512B-4641-9A62-8B5FFE8D4BC1}" name="Stand_Deviation"/>
    <tableColumn id="11" xr3:uid="{A8EB664D-A1CB-4866-9D6B-1C7E62E72CF8}" name="Upperbrand"/>
    <tableColumn id="12" xr3:uid="{0D693F90-3AE0-483D-9453-74E5EA10434F}" name="Lower_Brand"/>
    <tableColumn id="13" xr3:uid="{54593E7C-91F3-48A6-AC57-0A64C2FB5EF8}" name="Return" dataCellStyle="Percent">
      <calculatedColumnFormula>(Table62[[#This Row],[close ]]/G1)-1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1C60CB-7B24-4E2D-AEE5-1C55612A8E61}" name="Table4" displayName="Table4" ref="A1:H59" totalsRowShown="0">
  <autoFilter ref="A1:H59" xr:uid="{EC1C60CB-7B24-4E2D-AEE5-1C55612A8E61}"/>
  <tableColumns count="8">
    <tableColumn id="1" xr3:uid="{9AE2AF81-ABC0-43AA-A5FE-76F8C74A6042}" name="Date " dataDxfId="3"/>
    <tableColumn id="2" xr3:uid="{5C06D6C0-614D-4998-A0F6-4BC1B5FDB203}" name="series "/>
    <tableColumn id="3" xr3:uid="{38EE5613-A4CA-4FB1-88AF-47EDBA57782B}" name="OPEN "/>
    <tableColumn id="4" xr3:uid="{9208BB1B-AFBF-44B6-99A4-5DF9E12A1B6E}" name="HIGH "/>
    <tableColumn id="5" xr3:uid="{27264F8D-90BA-4936-AB21-6ECA0BB868DD}" name="LOW "/>
    <tableColumn id="6" xr3:uid="{30D9A752-DA97-4E3A-826D-5A1A60C1397A}" name="VOLUME "/>
    <tableColumn id="7" xr3:uid="{C6058131-692B-4C51-8290-8E4635067D2D}" name="close "/>
    <tableColumn id="8" xr3:uid="{8B1E107D-6A38-4D93-AB8D-E3AF70B4A269}" name="Return" dataDxfId="2" dataCellStyle="Percent">
      <calculatedColumnFormula>(G2/G1)-1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showGridLines="0" showRowColHeaders="0" tabSelected="1" workbookViewId="0">
      <selection activeCell="G1" sqref="G1"/>
    </sheetView>
    <sheetView tabSelected="1" workbookViewId="1">
      <selection activeCell="G16" sqref="G16"/>
    </sheetView>
  </sheetViews>
  <sheetFormatPr defaultRowHeight="13.8" x14ac:dyDescent="0.25"/>
  <cols>
    <col min="1" max="1" width="5.69921875" customWidth="1"/>
    <col min="7" max="7" width="11.59765625" customWidth="1"/>
    <col min="8" max="8" width="11.796875" customWidth="1"/>
    <col min="9" max="9" width="11.09765625" customWidth="1"/>
    <col min="10" max="10" width="14.296875" customWidth="1"/>
  </cols>
  <sheetData>
    <row r="1" spans="1:11" s="8" customFormat="1" ht="50.4" customHeight="1" x14ac:dyDescent="0.25">
      <c r="A1" s="9" t="s">
        <v>98</v>
      </c>
      <c r="B1" s="9"/>
      <c r="C1" s="9"/>
      <c r="D1" s="9"/>
      <c r="E1" s="9"/>
      <c r="F1" s="9"/>
      <c r="G1" s="9"/>
      <c r="H1" s="9"/>
      <c r="I1" s="9"/>
      <c r="J1" s="9"/>
    </row>
    <row r="14" spans="1:11" x14ac:dyDescent="0.25">
      <c r="H14" t="s">
        <v>93</v>
      </c>
      <c r="I14" t="s">
        <v>10</v>
      </c>
      <c r="J14" t="s">
        <v>99</v>
      </c>
      <c r="K14" t="s">
        <v>8</v>
      </c>
    </row>
    <row r="15" spans="1:11" x14ac:dyDescent="0.25">
      <c r="H15" s="1">
        <f>IF('Bollinger Bands'!N2="","",'Bollinger Bands'!N2)</f>
        <v>45566</v>
      </c>
    </row>
    <row r="16" spans="1:11" x14ac:dyDescent="0.25">
      <c r="H16" s="1">
        <f>IF('Bollinger Bands'!N3="","",'Bollinger Bands'!N3)</f>
        <v>45568</v>
      </c>
    </row>
    <row r="17" spans="8:8" x14ac:dyDescent="0.25">
      <c r="H17" s="1">
        <f>IF('Bollinger Bands'!N4="","",'Bollinger Bands'!N4)</f>
        <v>45569</v>
      </c>
    </row>
    <row r="18" spans="8:8" x14ac:dyDescent="0.25">
      <c r="H18" s="1">
        <f>IF('Bollinger Bands'!N5="","",'Bollinger Bands'!N5)</f>
        <v>45572</v>
      </c>
    </row>
    <row r="19" spans="8:8" x14ac:dyDescent="0.25">
      <c r="H19" s="1">
        <f>IF('Bollinger Bands'!N6="","",'Bollinger Bands'!N6)</f>
        <v>45573</v>
      </c>
    </row>
    <row r="20" spans="8:8" x14ac:dyDescent="0.25">
      <c r="H20" s="1">
        <f>IF('Bollinger Bands'!N7="","",'Bollinger Bands'!N7)</f>
        <v>45574</v>
      </c>
    </row>
    <row r="21" spans="8:8" x14ac:dyDescent="0.25">
      <c r="H21" s="1">
        <f>IF('Bollinger Bands'!N8="","",'Bollinger Bands'!N8)</f>
        <v>45575</v>
      </c>
    </row>
    <row r="22" spans="8:8" x14ac:dyDescent="0.25">
      <c r="H22" s="1">
        <f>IF('Bollinger Bands'!N9="","",'Bollinger Bands'!N9)</f>
        <v>45576</v>
      </c>
    </row>
    <row r="23" spans="8:8" x14ac:dyDescent="0.25">
      <c r="H23" s="1">
        <f>IF('Bollinger Bands'!N10="","",'Bollinger Bands'!N10)</f>
        <v>45579</v>
      </c>
    </row>
    <row r="24" spans="8:8" x14ac:dyDescent="0.25">
      <c r="H24" s="1">
        <f>IF('Bollinger Bands'!N11="","",'Bollinger Bands'!N11)</f>
        <v>45580</v>
      </c>
    </row>
    <row r="25" spans="8:8" x14ac:dyDescent="0.25">
      <c r="H25" s="1">
        <f>IF('Bollinger Bands'!N12="","",'Bollinger Bands'!N12)</f>
        <v>45581</v>
      </c>
    </row>
    <row r="26" spans="8:8" x14ac:dyDescent="0.25">
      <c r="H26" s="1">
        <f>IF('Bollinger Bands'!N13="","",'Bollinger Bands'!N13)</f>
        <v>45582</v>
      </c>
    </row>
    <row r="27" spans="8:8" x14ac:dyDescent="0.25">
      <c r="H27" s="1">
        <f>IF('Bollinger Bands'!N14="","",'Bollinger Bands'!N14)</f>
        <v>45583</v>
      </c>
    </row>
    <row r="28" spans="8:8" x14ac:dyDescent="0.25">
      <c r="H28" s="1">
        <f>IF('Bollinger Bands'!N15="","",'Bollinger Bands'!N15)</f>
        <v>45586</v>
      </c>
    </row>
    <row r="29" spans="8:8" x14ac:dyDescent="0.25">
      <c r="H29" s="1">
        <f>IF('Bollinger Bands'!N16="","",'Bollinger Bands'!N16)</f>
        <v>45587</v>
      </c>
    </row>
    <row r="30" spans="8:8" x14ac:dyDescent="0.25">
      <c r="H30" s="1">
        <f>IF('Bollinger Bands'!N17="","",'Bollinger Bands'!N17)</f>
        <v>45588</v>
      </c>
    </row>
    <row r="31" spans="8:8" x14ac:dyDescent="0.25">
      <c r="H31" s="1">
        <f>IF('Bollinger Bands'!N18="","",'Bollinger Bands'!N18)</f>
        <v>45589</v>
      </c>
    </row>
    <row r="32" spans="8:8" x14ac:dyDescent="0.25">
      <c r="H32" s="1">
        <f>IF('Bollinger Bands'!N19="","",'Bollinger Bands'!N19)</f>
        <v>45590</v>
      </c>
    </row>
    <row r="33" spans="8:8" x14ac:dyDescent="0.25">
      <c r="H33" s="1">
        <f>IF('Bollinger Bands'!N20="","",'Bollinger Bands'!N20)</f>
        <v>45593</v>
      </c>
    </row>
    <row r="34" spans="8:8" x14ac:dyDescent="0.25">
      <c r="H34" s="1">
        <f>IF('Bollinger Bands'!N21="","",'Bollinger Bands'!N21)</f>
        <v>45594</v>
      </c>
    </row>
  </sheetData>
  <sheetProtection formatCells="0" formatColumns="0" formatRows="0" insertColumns="0" insertRows="0" insertHyperlinks="0" deleteColumns="0" deleteRows="0" sort="0" autoFilter="0" pivotTables="0"/>
  <pageMargins left="0.7" right="0.7" top="0.75" bottom="0.75" header="0.3" footer="0.3"/>
  <pageSetup paperSize="3" orientation="landscape" r:id="rId1"/>
  <drawing r:id="rId2"/>
  <extLst>
    <ext xmlns:x14="http://schemas.microsoft.com/office/spreadsheetml/2009/9/main" uri="{05C60535-1F16-4fd2-B633-F4F36F0B64E0}">
      <x14:sparklineGroups xmlns:xm="http://schemas.microsoft.com/office/excel/2006/main">
        <x14:sparklineGroup type="stacked" displayEmptyCellsAs="gap" negative="1" xr2:uid="{223E9D01-8ACC-4784-8D20-9EFD28C655F7}">
          <x14:colorSeries theme="5"/>
          <x14:colorNegative theme="5"/>
          <x14:colorAxis rgb="FF000000"/>
          <x14:colorMarkers theme="4" tint="-0.499984740745262"/>
          <x14:colorFirst theme="4" tint="0.39997558519241921"/>
          <x14:colorLast theme="4" tint="0.39997558519241921"/>
          <x14:colorHigh theme="4"/>
          <x14:colorLow theme="4"/>
          <x14:sparklines>
            <x14:sparkline>
              <xm:f>'Bollinger Bands'!Q2:Q40</xm:f>
              <xm:sqref>K15</xm:sqref>
            </x14:sparkline>
            <x14:sparkline>
              <xm:f>'Bollinger Bands'!Q3:Q41</xm:f>
              <xm:sqref>K16</xm:sqref>
            </x14:sparkline>
            <x14:sparkline>
              <xm:f>'Bollinger Bands'!Q4:Q42</xm:f>
              <xm:sqref>K17</xm:sqref>
            </x14:sparkline>
            <x14:sparkline>
              <xm:f>'Bollinger Bands'!Q5:Q43</xm:f>
              <xm:sqref>K18</xm:sqref>
            </x14:sparkline>
            <x14:sparkline>
              <xm:f>'Bollinger Bands'!Q6:Q44</xm:f>
              <xm:sqref>K19</xm:sqref>
            </x14:sparkline>
            <x14:sparkline>
              <xm:f>'Bollinger Bands'!Q7:Q45</xm:f>
              <xm:sqref>K20</xm:sqref>
            </x14:sparkline>
            <x14:sparkline>
              <xm:f>'Bollinger Bands'!Q8:Q46</xm:f>
              <xm:sqref>K21</xm:sqref>
            </x14:sparkline>
            <x14:sparkline>
              <xm:f>'Bollinger Bands'!Q9:Q47</xm:f>
              <xm:sqref>K22</xm:sqref>
            </x14:sparkline>
            <x14:sparkline>
              <xm:f>'Bollinger Bands'!Q10:Q48</xm:f>
              <xm:sqref>K23</xm:sqref>
            </x14:sparkline>
            <x14:sparkline>
              <xm:f>'Bollinger Bands'!Q11:Q49</xm:f>
              <xm:sqref>K24</xm:sqref>
            </x14:sparkline>
            <x14:sparkline>
              <xm:f>'Bollinger Bands'!Q12:Q50</xm:f>
              <xm:sqref>K25</xm:sqref>
            </x14:sparkline>
            <x14:sparkline>
              <xm:f>'Bollinger Bands'!Q13:Q51</xm:f>
              <xm:sqref>K26</xm:sqref>
            </x14:sparkline>
            <x14:sparkline>
              <xm:f>'Bollinger Bands'!Q14:Q52</xm:f>
              <xm:sqref>K27</xm:sqref>
            </x14:sparkline>
            <x14:sparkline>
              <xm:f>'Bollinger Bands'!Q15:Q53</xm:f>
              <xm:sqref>K28</xm:sqref>
            </x14:sparkline>
            <x14:sparkline>
              <xm:f>'Bollinger Bands'!Q16:Q54</xm:f>
              <xm:sqref>K29</xm:sqref>
            </x14:sparkline>
            <x14:sparkline>
              <xm:f>'Bollinger Bands'!Q17:Q55</xm:f>
              <xm:sqref>K30</xm:sqref>
            </x14:sparkline>
            <x14:sparkline>
              <xm:f>'Bollinger Bands'!Q18:Q56</xm:f>
              <xm:sqref>K31</xm:sqref>
            </x14:sparkline>
            <x14:sparkline>
              <xm:f>'Bollinger Bands'!Q19:Q57</xm:f>
              <xm:sqref>K32</xm:sqref>
            </x14:sparkline>
            <x14:sparkline>
              <xm:f>'Bollinger Bands'!Q20:Q58</xm:f>
              <xm:sqref>K33</xm:sqref>
            </x14:sparkline>
            <x14:sparkline>
              <xm:f>'Bollinger Bands'!Q21:Q59</xm:f>
              <xm:sqref>K34</xm:sqref>
            </x14:sparkline>
          </x14:sparklines>
        </x14:sparklineGroup>
        <x14:sparklineGroup type="column" displayEmptyCellsAs="gap" xr2:uid="{207EB4A0-14B6-43A0-9D17-7AE5FEC14439}">
          <x14:colorSeries rgb="FF376092"/>
          <x14:colorNegative rgb="FFD00000"/>
          <x14:colorAxis rgb="FF000000"/>
          <x14:colorMarkers rgb="FFD00000"/>
          <x14:colorFirst rgb="FFD00000"/>
          <x14:colorLast rgb="FFD00000"/>
          <x14:colorHigh rgb="FFD00000"/>
          <x14:colorLow rgb="FFD00000"/>
          <x14:sparklines>
            <x14:sparkline>
              <xm:f>'Bollinger Bands'!P2:P40</xm:f>
              <xm:sqref>J15</xm:sqref>
            </x14:sparkline>
            <x14:sparkline>
              <xm:f>'Bollinger Bands'!P3:P41</xm:f>
              <xm:sqref>J16</xm:sqref>
            </x14:sparkline>
            <x14:sparkline>
              <xm:f>'Bollinger Bands'!P4:P42</xm:f>
              <xm:sqref>J17</xm:sqref>
            </x14:sparkline>
            <x14:sparkline>
              <xm:f>'Bollinger Bands'!P5:P43</xm:f>
              <xm:sqref>J18</xm:sqref>
            </x14:sparkline>
            <x14:sparkline>
              <xm:f>'Bollinger Bands'!P6:P44</xm:f>
              <xm:sqref>J19</xm:sqref>
            </x14:sparkline>
            <x14:sparkline>
              <xm:f>'Bollinger Bands'!P7:P45</xm:f>
              <xm:sqref>J20</xm:sqref>
            </x14:sparkline>
            <x14:sparkline>
              <xm:f>'Bollinger Bands'!P8:P46</xm:f>
              <xm:sqref>J21</xm:sqref>
            </x14:sparkline>
            <x14:sparkline>
              <xm:f>'Bollinger Bands'!P9:P47</xm:f>
              <xm:sqref>J22</xm:sqref>
            </x14:sparkline>
            <x14:sparkline>
              <xm:f>'Bollinger Bands'!P10:P48</xm:f>
              <xm:sqref>J23</xm:sqref>
            </x14:sparkline>
            <x14:sparkline>
              <xm:f>'Bollinger Bands'!P11:P49</xm:f>
              <xm:sqref>J24</xm:sqref>
            </x14:sparkline>
            <x14:sparkline>
              <xm:f>'Bollinger Bands'!P12:P50</xm:f>
              <xm:sqref>J25</xm:sqref>
            </x14:sparkline>
            <x14:sparkline>
              <xm:f>'Bollinger Bands'!P13:P51</xm:f>
              <xm:sqref>J26</xm:sqref>
            </x14:sparkline>
            <x14:sparkline>
              <xm:f>'Bollinger Bands'!P14:P52</xm:f>
              <xm:sqref>J27</xm:sqref>
            </x14:sparkline>
            <x14:sparkline>
              <xm:f>'Bollinger Bands'!P15:P53</xm:f>
              <xm:sqref>J28</xm:sqref>
            </x14:sparkline>
            <x14:sparkline>
              <xm:f>'Bollinger Bands'!P16:P54</xm:f>
              <xm:sqref>J29</xm:sqref>
            </x14:sparkline>
            <x14:sparkline>
              <xm:f>'Bollinger Bands'!P17:P55</xm:f>
              <xm:sqref>J30</xm:sqref>
            </x14:sparkline>
            <x14:sparkline>
              <xm:f>'Bollinger Bands'!P18:P56</xm:f>
              <xm:sqref>J31</xm:sqref>
            </x14:sparkline>
            <x14:sparkline>
              <xm:f>'Bollinger Bands'!P19:P57</xm:f>
              <xm:sqref>J32</xm:sqref>
            </x14:sparkline>
            <x14:sparkline>
              <xm:f>'Bollinger Bands'!P20:P58</xm:f>
              <xm:sqref>J33</xm:sqref>
            </x14:sparkline>
            <x14:sparkline>
              <xm:f>'Bollinger Bands'!P21:P59</xm:f>
              <xm:sqref>J34</xm:sqref>
            </x14:sparkline>
          </x14:sparklines>
        </x14:sparklineGroup>
        <x14:sparklineGroup displayEmptyCellsAs="gap" xr2:uid="{265DA678-1471-4BD0-AD9C-7E8FA9A78121}">
          <x14:colorSeries theme="5" tint="-0.249977111117893"/>
          <x14:colorNegative rgb="FFD00000"/>
          <x14:colorAxis rgb="FF000000"/>
          <x14:colorMarkers rgb="FFD00000"/>
          <x14:colorFirst rgb="FFD00000"/>
          <x14:colorLast rgb="FFD00000"/>
          <x14:colorHigh rgb="FFD00000"/>
          <x14:colorLow rgb="FFD00000"/>
          <x14:sparklines>
            <x14:sparkline>
              <xm:f>'Bollinger Bands'!O2:O40</xm:f>
              <xm:sqref>I15</xm:sqref>
            </x14:sparkline>
            <x14:sparkline>
              <xm:f>'Bollinger Bands'!O3:O41</xm:f>
              <xm:sqref>I16</xm:sqref>
            </x14:sparkline>
            <x14:sparkline>
              <xm:f>'Bollinger Bands'!O4:O42</xm:f>
              <xm:sqref>I17</xm:sqref>
            </x14:sparkline>
            <x14:sparkline>
              <xm:f>'Bollinger Bands'!O5:O43</xm:f>
              <xm:sqref>I18</xm:sqref>
            </x14:sparkline>
            <x14:sparkline>
              <xm:f>'Bollinger Bands'!O6:O44</xm:f>
              <xm:sqref>I19</xm:sqref>
            </x14:sparkline>
            <x14:sparkline>
              <xm:f>'Bollinger Bands'!O7:O45</xm:f>
              <xm:sqref>I20</xm:sqref>
            </x14:sparkline>
            <x14:sparkline>
              <xm:f>'Bollinger Bands'!O8:O46</xm:f>
              <xm:sqref>I21</xm:sqref>
            </x14:sparkline>
            <x14:sparkline>
              <xm:f>'Bollinger Bands'!O9:O47</xm:f>
              <xm:sqref>I22</xm:sqref>
            </x14:sparkline>
            <x14:sparkline>
              <xm:f>'Bollinger Bands'!O10:O48</xm:f>
              <xm:sqref>I23</xm:sqref>
            </x14:sparkline>
            <x14:sparkline>
              <xm:f>'Bollinger Bands'!O11:O49</xm:f>
              <xm:sqref>I24</xm:sqref>
            </x14:sparkline>
            <x14:sparkline>
              <xm:f>'Bollinger Bands'!O12:O50</xm:f>
              <xm:sqref>I25</xm:sqref>
            </x14:sparkline>
            <x14:sparkline>
              <xm:f>'Bollinger Bands'!O13:O51</xm:f>
              <xm:sqref>I26</xm:sqref>
            </x14:sparkline>
            <x14:sparkline>
              <xm:f>'Bollinger Bands'!O14:O52</xm:f>
              <xm:sqref>I27</xm:sqref>
            </x14:sparkline>
            <x14:sparkline>
              <xm:f>'Bollinger Bands'!O15:O53</xm:f>
              <xm:sqref>I28</xm:sqref>
            </x14:sparkline>
            <x14:sparkline>
              <xm:f>'Bollinger Bands'!O16:O54</xm:f>
              <xm:sqref>I29</xm:sqref>
            </x14:sparkline>
            <x14:sparkline>
              <xm:f>'Bollinger Bands'!O17:O55</xm:f>
              <xm:sqref>I30</xm:sqref>
            </x14:sparkline>
            <x14:sparkline>
              <xm:f>'Bollinger Bands'!O18:O56</xm:f>
              <xm:sqref>I31</xm:sqref>
            </x14:sparkline>
            <x14:sparkline>
              <xm:f>'Bollinger Bands'!O19:O57</xm:f>
              <xm:sqref>I32</xm:sqref>
            </x14:sparkline>
            <x14:sparkline>
              <xm:f>'Bollinger Bands'!O20:O58</xm:f>
              <xm:sqref>I33</xm:sqref>
            </x14:sparkline>
            <x14:sparkline>
              <xm:f>'Bollinger Bands'!O21:O59</xm:f>
              <xm:sqref>I34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A879-0D22-4428-91BD-F269CC3BA701}">
  <dimension ref="A1:Q60"/>
  <sheetViews>
    <sheetView topLeftCell="K1" workbookViewId="0">
      <selection activeCell="V16" sqref="V16"/>
    </sheetView>
    <sheetView workbookViewId="1"/>
  </sheetViews>
  <sheetFormatPr defaultRowHeight="14.4" x14ac:dyDescent="0.25"/>
  <cols>
    <col min="1" max="1" width="11.59765625" customWidth="1"/>
    <col min="2" max="2" width="8" customWidth="1"/>
    <col min="3" max="3" width="8.09765625" customWidth="1"/>
    <col min="4" max="4" width="7.5" customWidth="1"/>
    <col min="5" max="5" width="7.19921875" customWidth="1"/>
    <col min="6" max="6" width="10.796875" customWidth="1"/>
    <col min="7" max="7" width="7.5" customWidth="1"/>
    <col min="8" max="9" width="14.19921875" customWidth="1"/>
    <col min="10" max="10" width="16.69921875" customWidth="1"/>
    <col min="11" max="11" width="13.09765625" customWidth="1"/>
    <col min="12" max="12" width="14" customWidth="1"/>
    <col min="13" max="13" width="12.5" style="5" customWidth="1"/>
    <col min="14" max="15" width="12.5" customWidth="1"/>
    <col min="16" max="16" width="12.09765625" customWidth="1"/>
    <col min="17" max="17" width="19" customWidth="1"/>
  </cols>
  <sheetData>
    <row r="1" spans="1:17" ht="13.8" x14ac:dyDescent="0.25">
      <c r="A1" t="s">
        <v>0</v>
      </c>
      <c r="B1" t="s">
        <v>1</v>
      </c>
      <c r="C1" t="s">
        <v>2</v>
      </c>
      <c r="D1" t="s">
        <v>3</v>
      </c>
      <c r="E1" t="s">
        <v>4</v>
      </c>
      <c r="F1" t="s">
        <v>5</v>
      </c>
      <c r="G1" t="s">
        <v>6</v>
      </c>
      <c r="H1" t="s">
        <v>7</v>
      </c>
      <c r="I1" t="s">
        <v>70</v>
      </c>
      <c r="J1" t="s">
        <v>8</v>
      </c>
      <c r="K1" t="s">
        <v>9</v>
      </c>
      <c r="L1" t="s">
        <v>10</v>
      </c>
      <c r="M1" s="5" t="s">
        <v>85</v>
      </c>
      <c r="O1" s="2" t="s">
        <v>79</v>
      </c>
      <c r="P1" t="s">
        <v>81</v>
      </c>
      <c r="Q1" t="s">
        <v>89</v>
      </c>
    </row>
    <row r="2" spans="1:17" ht="13.8" x14ac:dyDescent="0.25">
      <c r="A2" s="1">
        <v>45650</v>
      </c>
      <c r="B2" t="s">
        <v>11</v>
      </c>
      <c r="C2">
        <v>141.19999999999999</v>
      </c>
      <c r="D2">
        <v>141.5</v>
      </c>
      <c r="E2">
        <v>139.25</v>
      </c>
      <c r="F2" t="s">
        <v>12</v>
      </c>
      <c r="G2">
        <v>140.38</v>
      </c>
      <c r="M2" s="5" t="e">
        <f>(Table6[[#This Row],[close ]]/G1)-1</f>
        <v>#VALUE!</v>
      </c>
      <c r="O2" s="3">
        <v>45566</v>
      </c>
      <c r="P2">
        <v>167.03</v>
      </c>
      <c r="Q2">
        <v>156.477</v>
      </c>
    </row>
    <row r="3" spans="1:17" ht="13.8" x14ac:dyDescent="0.25">
      <c r="A3" s="1">
        <v>45649</v>
      </c>
      <c r="B3" t="s">
        <v>11</v>
      </c>
      <c r="C3">
        <v>142.44999999999999</v>
      </c>
      <c r="D3">
        <v>143.80000000000001</v>
      </c>
      <c r="E3">
        <v>140.61000000000001</v>
      </c>
      <c r="F3" t="s">
        <v>13</v>
      </c>
      <c r="G3">
        <v>141.71</v>
      </c>
      <c r="M3" s="5">
        <f>(Table6[[#This Row],[close ]]/G2)-1</f>
        <v>9.4742840860522204E-3</v>
      </c>
      <c r="O3" s="3">
        <v>45568</v>
      </c>
      <c r="P3">
        <v>166.98</v>
      </c>
      <c r="Q3">
        <v>155.57400000000001</v>
      </c>
    </row>
    <row r="4" spans="1:17" ht="13.8" x14ac:dyDescent="0.25">
      <c r="A4" s="1">
        <v>45646</v>
      </c>
      <c r="B4" t="s">
        <v>11</v>
      </c>
      <c r="C4">
        <v>142.88999999999999</v>
      </c>
      <c r="D4">
        <v>144.4</v>
      </c>
      <c r="E4">
        <v>140</v>
      </c>
      <c r="F4" t="s">
        <v>14</v>
      </c>
      <c r="G4">
        <v>140.68</v>
      </c>
      <c r="M4" s="5">
        <f>(Table6[[#This Row],[close ]]/G3)-1</f>
        <v>-7.2683649707148135E-3</v>
      </c>
      <c r="O4" s="3">
        <v>45569</v>
      </c>
      <c r="P4">
        <v>166.75</v>
      </c>
      <c r="Q4">
        <v>154.65299999999999</v>
      </c>
    </row>
    <row r="5" spans="1:17" ht="13.8" x14ac:dyDescent="0.25">
      <c r="A5" s="1">
        <v>45645</v>
      </c>
      <c r="B5" t="s">
        <v>11</v>
      </c>
      <c r="C5">
        <v>141.55000000000001</v>
      </c>
      <c r="D5">
        <v>143.80000000000001</v>
      </c>
      <c r="E5">
        <v>141.1</v>
      </c>
      <c r="F5" t="s">
        <v>15</v>
      </c>
      <c r="G5">
        <v>143.26</v>
      </c>
      <c r="M5" s="5">
        <f>(Table6[[#This Row],[close ]]/G4)-1</f>
        <v>1.8339493886835312E-2</v>
      </c>
      <c r="O5" s="3">
        <v>45572</v>
      </c>
      <c r="P5">
        <v>164.36</v>
      </c>
      <c r="Q5">
        <v>153.803</v>
      </c>
    </row>
    <row r="6" spans="1:17" ht="13.8" x14ac:dyDescent="0.25">
      <c r="A6" s="1">
        <v>45644</v>
      </c>
      <c r="B6" t="s">
        <v>11</v>
      </c>
      <c r="C6">
        <v>146</v>
      </c>
      <c r="D6">
        <v>146.9</v>
      </c>
      <c r="E6">
        <v>143.30000000000001</v>
      </c>
      <c r="F6" t="s">
        <v>16</v>
      </c>
      <c r="G6">
        <v>144.46</v>
      </c>
      <c r="M6" s="5">
        <f>(Table6[[#This Row],[close ]]/G5)-1</f>
        <v>8.3763786123134398E-3</v>
      </c>
      <c r="O6" s="3">
        <v>45573</v>
      </c>
      <c r="P6">
        <v>159.52000000000001</v>
      </c>
      <c r="Q6">
        <v>152.93249999999998</v>
      </c>
    </row>
    <row r="7" spans="1:17" ht="13.8" x14ac:dyDescent="0.25">
      <c r="A7" s="1">
        <v>45643</v>
      </c>
      <c r="B7" t="s">
        <v>11</v>
      </c>
      <c r="C7">
        <v>147.79</v>
      </c>
      <c r="D7">
        <v>148.5</v>
      </c>
      <c r="E7">
        <v>145.33000000000001</v>
      </c>
      <c r="F7" t="s">
        <v>17</v>
      </c>
      <c r="G7">
        <v>145.68</v>
      </c>
      <c r="M7" s="5">
        <f>(Table6[[#This Row],[close ]]/G6)-1</f>
        <v>8.4452443582998526E-3</v>
      </c>
      <c r="O7" s="3">
        <v>45574</v>
      </c>
      <c r="P7">
        <v>159.06</v>
      </c>
      <c r="Q7">
        <v>152.57100000000003</v>
      </c>
    </row>
    <row r="8" spans="1:17" ht="13.8" x14ac:dyDescent="0.25">
      <c r="A8" s="1">
        <v>45642</v>
      </c>
      <c r="B8" t="s">
        <v>11</v>
      </c>
      <c r="C8">
        <v>148.94</v>
      </c>
      <c r="D8">
        <v>149.80000000000001</v>
      </c>
      <c r="E8">
        <v>147.1</v>
      </c>
      <c r="F8" t="s">
        <v>18</v>
      </c>
      <c r="G8">
        <v>147.79</v>
      </c>
      <c r="M8" s="5">
        <f>(Table6[[#This Row],[close ]]/G7)-1</f>
        <v>1.4483800109829748E-2</v>
      </c>
      <c r="O8" s="3">
        <v>45575</v>
      </c>
      <c r="P8">
        <v>159.72</v>
      </c>
      <c r="Q8">
        <v>152.29900000000004</v>
      </c>
    </row>
    <row r="9" spans="1:17" ht="13.8" x14ac:dyDescent="0.25">
      <c r="A9" s="1">
        <v>45639</v>
      </c>
      <c r="B9" t="s">
        <v>11</v>
      </c>
      <c r="C9">
        <v>150</v>
      </c>
      <c r="D9">
        <v>150.05000000000001</v>
      </c>
      <c r="E9">
        <v>145.55000000000001</v>
      </c>
      <c r="F9" t="s">
        <v>19</v>
      </c>
      <c r="G9">
        <v>148.94999999999999</v>
      </c>
      <c r="M9" s="5">
        <f>(Table6[[#This Row],[close ]]/G8)-1</f>
        <v>7.8489748968131323E-3</v>
      </c>
      <c r="O9" s="3">
        <v>45576</v>
      </c>
      <c r="P9">
        <v>160.66</v>
      </c>
      <c r="Q9">
        <v>151.86050000000003</v>
      </c>
    </row>
    <row r="10" spans="1:17" ht="13.8" x14ac:dyDescent="0.25">
      <c r="A10" s="1">
        <v>45638</v>
      </c>
      <c r="B10" t="s">
        <v>11</v>
      </c>
      <c r="C10">
        <v>150.87</v>
      </c>
      <c r="D10">
        <v>151.63</v>
      </c>
      <c r="E10">
        <v>148.69999999999999</v>
      </c>
      <c r="F10" t="s">
        <v>20</v>
      </c>
      <c r="G10">
        <v>150.78</v>
      </c>
      <c r="M10" s="5">
        <f>(Table6[[#This Row],[close ]]/G9)-1</f>
        <v>1.2286002014098685E-2</v>
      </c>
      <c r="O10" s="3">
        <v>45579</v>
      </c>
      <c r="P10">
        <v>158.32</v>
      </c>
      <c r="Q10">
        <v>151.20600000000002</v>
      </c>
    </row>
    <row r="11" spans="1:17" ht="13.8" x14ac:dyDescent="0.25">
      <c r="A11" s="1">
        <v>45637</v>
      </c>
      <c r="B11" t="s">
        <v>11</v>
      </c>
      <c r="C11">
        <v>150.59</v>
      </c>
      <c r="D11">
        <v>152.11000000000001</v>
      </c>
      <c r="E11">
        <v>150.06</v>
      </c>
      <c r="F11" t="s">
        <v>21</v>
      </c>
      <c r="G11">
        <v>150.6</v>
      </c>
      <c r="M11" s="5">
        <f>(Table6[[#This Row],[close ]]/G10)-1</f>
        <v>-1.1937922801432688E-3</v>
      </c>
      <c r="O11" s="3">
        <v>45580</v>
      </c>
      <c r="P11">
        <v>155.63</v>
      </c>
      <c r="Q11">
        <v>150.54050000000001</v>
      </c>
    </row>
    <row r="12" spans="1:17" ht="13.8" x14ac:dyDescent="0.25">
      <c r="A12" s="1">
        <v>45636</v>
      </c>
      <c r="B12" t="s">
        <v>11</v>
      </c>
      <c r="C12">
        <v>150.19</v>
      </c>
      <c r="D12">
        <v>152.5</v>
      </c>
      <c r="E12">
        <v>149.31</v>
      </c>
      <c r="F12" t="s">
        <v>22</v>
      </c>
      <c r="G12">
        <v>150.32</v>
      </c>
      <c r="M12" s="5">
        <f>(Table6[[#This Row],[close ]]/G11)-1</f>
        <v>-1.859229747675939E-3</v>
      </c>
      <c r="O12" s="3">
        <v>45581</v>
      </c>
      <c r="P12">
        <v>155.24</v>
      </c>
      <c r="Q12">
        <v>149.96750000000003</v>
      </c>
    </row>
    <row r="13" spans="1:17" ht="13.8" x14ac:dyDescent="0.25">
      <c r="A13" s="1">
        <v>45635</v>
      </c>
      <c r="B13" t="s">
        <v>11</v>
      </c>
      <c r="C13">
        <v>148.29</v>
      </c>
      <c r="D13">
        <v>150.66999999999999</v>
      </c>
      <c r="E13">
        <v>146.63</v>
      </c>
      <c r="F13" t="s">
        <v>23</v>
      </c>
      <c r="G13">
        <v>149.88</v>
      </c>
      <c r="M13" s="5">
        <f>(Table6[[#This Row],[close ]]/G12)-1</f>
        <v>-2.9270888770622783E-3</v>
      </c>
      <c r="O13" s="3">
        <v>45582</v>
      </c>
      <c r="P13">
        <v>152.4</v>
      </c>
      <c r="Q13">
        <v>149.16400000000002</v>
      </c>
    </row>
    <row r="14" spans="1:17" ht="13.8" x14ac:dyDescent="0.25">
      <c r="A14" s="1">
        <v>45632</v>
      </c>
      <c r="B14" t="s">
        <v>11</v>
      </c>
      <c r="C14">
        <v>147.5</v>
      </c>
      <c r="D14">
        <v>148.68</v>
      </c>
      <c r="E14">
        <v>146.6</v>
      </c>
      <c r="F14" t="s">
        <v>24</v>
      </c>
      <c r="G14">
        <v>148.29</v>
      </c>
      <c r="M14" s="5">
        <f>(Table6[[#This Row],[close ]]/G13)-1</f>
        <v>-1.0608486789431604E-2</v>
      </c>
      <c r="O14" s="3">
        <v>45583</v>
      </c>
      <c r="P14">
        <v>155.38999999999999</v>
      </c>
      <c r="Q14">
        <v>148.44300000000001</v>
      </c>
    </row>
    <row r="15" spans="1:17" ht="13.8" x14ac:dyDescent="0.25">
      <c r="A15" s="1">
        <v>45631</v>
      </c>
      <c r="B15" t="s">
        <v>11</v>
      </c>
      <c r="C15">
        <v>146.5</v>
      </c>
      <c r="D15">
        <v>147.88</v>
      </c>
      <c r="E15">
        <v>144.80000000000001</v>
      </c>
      <c r="F15" t="s">
        <v>25</v>
      </c>
      <c r="G15">
        <v>147.07</v>
      </c>
      <c r="M15" s="5">
        <f>(Table6[[#This Row],[close ]]/G14)-1</f>
        <v>-8.2271225301773221E-3</v>
      </c>
      <c r="O15" s="3">
        <v>45586</v>
      </c>
      <c r="P15">
        <v>155.03</v>
      </c>
      <c r="Q15">
        <v>147.73400000000001</v>
      </c>
    </row>
    <row r="16" spans="1:17" ht="13.8" x14ac:dyDescent="0.25">
      <c r="A16" s="1">
        <v>45630</v>
      </c>
      <c r="B16" t="s">
        <v>11</v>
      </c>
      <c r="C16">
        <v>147</v>
      </c>
      <c r="D16">
        <v>147.05000000000001</v>
      </c>
      <c r="E16">
        <v>144</v>
      </c>
      <c r="F16" t="s">
        <v>26</v>
      </c>
      <c r="G16">
        <v>145.85</v>
      </c>
      <c r="M16" s="5">
        <f>(Table6[[#This Row],[close ]]/G15)-1</f>
        <v>-8.2953695519140114E-3</v>
      </c>
      <c r="O16" s="3">
        <v>45587</v>
      </c>
      <c r="P16">
        <v>150.38999999999999</v>
      </c>
      <c r="Q16">
        <v>146.9555</v>
      </c>
    </row>
    <row r="17" spans="1:17" ht="13.8" x14ac:dyDescent="0.25">
      <c r="A17" s="1">
        <v>45629</v>
      </c>
      <c r="B17" t="s">
        <v>11</v>
      </c>
      <c r="C17">
        <v>146.75</v>
      </c>
      <c r="D17">
        <v>148.19999999999999</v>
      </c>
      <c r="E17">
        <v>146.34</v>
      </c>
      <c r="F17" t="s">
        <v>27</v>
      </c>
      <c r="G17">
        <v>146.54</v>
      </c>
      <c r="M17" s="5">
        <f>(Table6[[#This Row],[close ]]/G16)-1</f>
        <v>4.7308878985259373E-3</v>
      </c>
      <c r="O17" s="3">
        <v>45588</v>
      </c>
      <c r="P17">
        <v>148.78</v>
      </c>
      <c r="Q17">
        <v>146.44700000000003</v>
      </c>
    </row>
    <row r="18" spans="1:17" ht="13.8" x14ac:dyDescent="0.25">
      <c r="A18" s="1">
        <v>45628</v>
      </c>
      <c r="B18" t="s">
        <v>11</v>
      </c>
      <c r="C18">
        <v>144.11000000000001</v>
      </c>
      <c r="D18">
        <v>146.83000000000001</v>
      </c>
      <c r="E18">
        <v>143.13999999999999</v>
      </c>
      <c r="F18" t="s">
        <v>28</v>
      </c>
      <c r="G18">
        <v>146.41</v>
      </c>
      <c r="M18" s="5">
        <f>(Table6[[#This Row],[close ]]/G17)-1</f>
        <v>-8.871297939129219E-4</v>
      </c>
      <c r="O18" s="3">
        <v>45589</v>
      </c>
      <c r="P18">
        <v>148.97999999999999</v>
      </c>
      <c r="Q18">
        <v>146.14699999999999</v>
      </c>
    </row>
    <row r="19" spans="1:17" ht="13.8" x14ac:dyDescent="0.25">
      <c r="A19" s="1">
        <v>45625</v>
      </c>
      <c r="B19" t="s">
        <v>11</v>
      </c>
      <c r="C19">
        <v>143.9</v>
      </c>
      <c r="D19">
        <v>145.49</v>
      </c>
      <c r="E19">
        <v>143.05000000000001</v>
      </c>
      <c r="F19" t="s">
        <v>29</v>
      </c>
      <c r="G19">
        <v>144.54</v>
      </c>
      <c r="M19" s="5">
        <f>(Table6[[#This Row],[close ]]/G18)-1</f>
        <v>-1.277235161532686E-2</v>
      </c>
      <c r="O19" s="3">
        <v>45590</v>
      </c>
      <c r="P19">
        <v>145.86000000000001</v>
      </c>
      <c r="Q19">
        <v>145.88150000000002</v>
      </c>
    </row>
    <row r="20" spans="1:17" ht="13.8" x14ac:dyDescent="0.25">
      <c r="A20" s="1">
        <v>45624</v>
      </c>
      <c r="B20" t="s">
        <v>11</v>
      </c>
      <c r="C20">
        <v>144</v>
      </c>
      <c r="D20">
        <v>145.25</v>
      </c>
      <c r="E20">
        <v>143.09</v>
      </c>
      <c r="F20" t="s">
        <v>30</v>
      </c>
      <c r="G20">
        <v>143.38999999999999</v>
      </c>
      <c r="M20" s="5">
        <f>(Table6[[#This Row],[close ]]/G19)-1</f>
        <v>-7.9562750795627579E-3</v>
      </c>
      <c r="O20" s="3">
        <v>45593</v>
      </c>
      <c r="P20">
        <v>149.38</v>
      </c>
      <c r="Q20">
        <v>145.81199999999998</v>
      </c>
    </row>
    <row r="21" spans="1:17" ht="13.8" x14ac:dyDescent="0.25">
      <c r="A21" s="1">
        <v>45623</v>
      </c>
      <c r="B21" t="s">
        <v>11</v>
      </c>
      <c r="C21">
        <v>144.31</v>
      </c>
      <c r="D21">
        <v>144.9</v>
      </c>
      <c r="E21">
        <v>142.9</v>
      </c>
      <c r="F21" t="s">
        <v>31</v>
      </c>
      <c r="G21">
        <v>144.53</v>
      </c>
      <c r="H21">
        <v>146.05549999999999</v>
      </c>
      <c r="J21">
        <v>3.2103327832091417</v>
      </c>
      <c r="K21">
        <v>152.47616556641827</v>
      </c>
      <c r="L21">
        <v>139.63483443358172</v>
      </c>
      <c r="M21" s="5">
        <f>(Table6[[#This Row],[close ]]/G20)-1</f>
        <v>7.9503452123579343E-3</v>
      </c>
      <c r="O21" s="3">
        <v>45594</v>
      </c>
      <c r="P21">
        <v>150.06</v>
      </c>
      <c r="Q21">
        <v>145.56949999999998</v>
      </c>
    </row>
    <row r="22" spans="1:17" ht="13.8" x14ac:dyDescent="0.25">
      <c r="A22" s="1">
        <v>45622</v>
      </c>
      <c r="B22" t="s">
        <v>11</v>
      </c>
      <c r="C22">
        <v>144.22</v>
      </c>
      <c r="D22">
        <v>145.80000000000001</v>
      </c>
      <c r="E22">
        <v>143.58000000000001</v>
      </c>
      <c r="F22" t="s">
        <v>32</v>
      </c>
      <c r="G22">
        <v>144.47</v>
      </c>
      <c r="H22">
        <v>146.25999999999996</v>
      </c>
      <c r="I22">
        <v>145.90449999999998</v>
      </c>
      <c r="J22">
        <v>2.9494388404718945</v>
      </c>
      <c r="K22">
        <v>152.15887768094376</v>
      </c>
      <c r="L22">
        <v>140.36112231905616</v>
      </c>
      <c r="M22" s="5">
        <f>(Table6[[#This Row],[close ]]/G21)-1</f>
        <v>-4.1513872552412234E-4</v>
      </c>
      <c r="O22" s="3">
        <v>45595</v>
      </c>
      <c r="P22">
        <v>148.97</v>
      </c>
      <c r="Q22">
        <v>145.23599999999999</v>
      </c>
    </row>
    <row r="23" spans="1:17" ht="13.8" x14ac:dyDescent="0.25">
      <c r="A23" s="1">
        <v>45621</v>
      </c>
      <c r="B23" t="s">
        <v>11</v>
      </c>
      <c r="C23">
        <v>144.94</v>
      </c>
      <c r="D23">
        <v>146.15</v>
      </c>
      <c r="E23">
        <v>142.84</v>
      </c>
      <c r="F23" t="s">
        <v>33</v>
      </c>
      <c r="G23">
        <v>143.66999999999999</v>
      </c>
      <c r="H23">
        <v>146.35799999999998</v>
      </c>
      <c r="I23">
        <v>146.01333333333329</v>
      </c>
      <c r="J23">
        <v>2.8200235161393494</v>
      </c>
      <c r="K23">
        <v>151.99804703227866</v>
      </c>
      <c r="L23">
        <v>140.71795296772129</v>
      </c>
      <c r="M23" s="5">
        <f>(Table6[[#This Row],[close ]]/G22)-1</f>
        <v>-5.5374818301378026E-3</v>
      </c>
      <c r="O23" s="3">
        <v>45596</v>
      </c>
      <c r="P23">
        <v>148.56</v>
      </c>
      <c r="Q23">
        <v>145.01449999999997</v>
      </c>
    </row>
    <row r="24" spans="1:17" ht="13.8" x14ac:dyDescent="0.25">
      <c r="A24" s="1">
        <v>45618</v>
      </c>
      <c r="B24" t="s">
        <v>11</v>
      </c>
      <c r="C24">
        <v>140.15</v>
      </c>
      <c r="D24">
        <v>143.19</v>
      </c>
      <c r="E24">
        <v>139.65</v>
      </c>
      <c r="F24" t="s">
        <v>34</v>
      </c>
      <c r="G24">
        <v>142.78</v>
      </c>
      <c r="H24">
        <v>146.46299999999999</v>
      </c>
      <c r="I24">
        <v>146.01723809523807</v>
      </c>
      <c r="J24">
        <v>2.6301893067750242</v>
      </c>
      <c r="K24">
        <v>151.72337861355004</v>
      </c>
      <c r="L24">
        <v>141.20262138644995</v>
      </c>
      <c r="M24" s="5">
        <f>(Table6[[#This Row],[close ]]/G23)-1</f>
        <v>-6.1947518619056563E-3</v>
      </c>
      <c r="O24" s="3">
        <v>45597</v>
      </c>
      <c r="P24">
        <v>149.75</v>
      </c>
      <c r="Q24">
        <v>144.90699999999998</v>
      </c>
    </row>
    <row r="25" spans="1:17" ht="13.8" x14ac:dyDescent="0.25">
      <c r="A25" s="1">
        <v>45617</v>
      </c>
      <c r="B25" t="s">
        <v>11</v>
      </c>
      <c r="C25">
        <v>139.5</v>
      </c>
      <c r="D25">
        <v>141.6</v>
      </c>
      <c r="E25">
        <v>137.25</v>
      </c>
      <c r="F25" t="s">
        <v>35</v>
      </c>
      <c r="G25">
        <v>140.22</v>
      </c>
      <c r="H25">
        <v>146.31099999999998</v>
      </c>
      <c r="I25">
        <v>145.86842857142855</v>
      </c>
      <c r="J25">
        <v>2.8991267287708684</v>
      </c>
      <c r="K25">
        <v>152.10925345754171</v>
      </c>
      <c r="L25">
        <v>140.51274654245825</v>
      </c>
      <c r="M25" s="5">
        <f>(Table6[[#This Row],[close ]]/G24)-1</f>
        <v>-1.7929682028295257E-2</v>
      </c>
      <c r="O25" s="3">
        <v>45600</v>
      </c>
      <c r="P25">
        <v>146.94999999999999</v>
      </c>
      <c r="Q25">
        <v>144.7465</v>
      </c>
    </row>
    <row r="26" spans="1:17" ht="13.8" x14ac:dyDescent="0.25">
      <c r="A26" s="1">
        <v>45615</v>
      </c>
      <c r="B26" t="s">
        <v>11</v>
      </c>
      <c r="C26">
        <v>142</v>
      </c>
      <c r="D26">
        <v>142.49</v>
      </c>
      <c r="E26">
        <v>139.06</v>
      </c>
      <c r="F26" t="s">
        <v>36</v>
      </c>
      <c r="G26">
        <v>139.46</v>
      </c>
      <c r="H26">
        <v>146.06099999999998</v>
      </c>
      <c r="I26">
        <v>145.65852380952379</v>
      </c>
      <c r="J26">
        <v>3.2602371563721344</v>
      </c>
      <c r="K26">
        <v>152.58147431274423</v>
      </c>
      <c r="L26">
        <v>139.54052568725572</v>
      </c>
      <c r="M26" s="5">
        <f>(Table6[[#This Row],[close ]]/G25)-1</f>
        <v>-5.4200542005419239E-3</v>
      </c>
      <c r="O26" s="3">
        <v>45601</v>
      </c>
      <c r="P26">
        <v>152.29</v>
      </c>
      <c r="Q26">
        <v>144.69149999999996</v>
      </c>
    </row>
    <row r="27" spans="1:17" ht="13.8" x14ac:dyDescent="0.25">
      <c r="A27" s="1">
        <v>45614</v>
      </c>
      <c r="B27" t="s">
        <v>11</v>
      </c>
      <c r="C27">
        <v>139.49</v>
      </c>
      <c r="D27">
        <v>143.25</v>
      </c>
      <c r="E27">
        <v>138</v>
      </c>
      <c r="F27" t="s">
        <v>37</v>
      </c>
      <c r="G27">
        <v>141.21</v>
      </c>
      <c r="H27">
        <v>145.83750000000001</v>
      </c>
      <c r="I27">
        <v>145.59899999999999</v>
      </c>
      <c r="J27">
        <v>3.4361987489237649</v>
      </c>
      <c r="K27">
        <v>152.70989749784752</v>
      </c>
      <c r="L27">
        <v>138.96510250215249</v>
      </c>
      <c r="M27" s="5">
        <f>(Table6[[#This Row],[close ]]/G26)-1</f>
        <v>1.2548400975189944E-2</v>
      </c>
      <c r="O27" s="3">
        <v>45602</v>
      </c>
      <c r="P27">
        <v>153.62</v>
      </c>
      <c r="Q27">
        <v>144.43049999999999</v>
      </c>
    </row>
    <row r="28" spans="1:17" ht="13.8" x14ac:dyDescent="0.25">
      <c r="A28" s="1">
        <v>45610</v>
      </c>
      <c r="B28" t="s">
        <v>11</v>
      </c>
      <c r="C28">
        <v>139.71</v>
      </c>
      <c r="D28">
        <v>140.72999999999999</v>
      </c>
      <c r="E28">
        <v>137.5</v>
      </c>
      <c r="F28" t="s">
        <v>38</v>
      </c>
      <c r="G28">
        <v>137.97999999999999</v>
      </c>
      <c r="H28">
        <v>145.34700000000001</v>
      </c>
      <c r="I28">
        <v>145.08916666666667</v>
      </c>
      <c r="J28">
        <v>3.8213942068583444</v>
      </c>
      <c r="K28">
        <v>152.9897884137167</v>
      </c>
      <c r="L28">
        <v>137.70421158628332</v>
      </c>
      <c r="M28" s="5">
        <f>(Table6[[#This Row],[close ]]/G27)-1</f>
        <v>-2.2873734154804981E-2</v>
      </c>
      <c r="O28" s="3">
        <v>45603</v>
      </c>
      <c r="P28">
        <v>150.94999999999999</v>
      </c>
      <c r="Q28">
        <v>144.16400000000002</v>
      </c>
    </row>
    <row r="29" spans="1:17" ht="13.8" x14ac:dyDescent="0.25">
      <c r="A29" s="1">
        <v>45609</v>
      </c>
      <c r="B29" t="s">
        <v>11</v>
      </c>
      <c r="C29">
        <v>143.6</v>
      </c>
      <c r="D29">
        <v>143.6</v>
      </c>
      <c r="E29">
        <v>138.6</v>
      </c>
      <c r="F29" t="s">
        <v>39</v>
      </c>
      <c r="G29">
        <v>139.16999999999999</v>
      </c>
      <c r="H29">
        <v>144.858</v>
      </c>
      <c r="I29">
        <v>144.75871428571429</v>
      </c>
      <c r="J29">
        <v>3.9593282258484201</v>
      </c>
      <c r="K29">
        <v>152.77665645169685</v>
      </c>
      <c r="L29">
        <v>136.93934354830316</v>
      </c>
      <c r="M29" s="5">
        <f>(Table6[[#This Row],[close ]]/G28)-1</f>
        <v>8.6244383243947453E-3</v>
      </c>
      <c r="O29" s="3">
        <v>45604</v>
      </c>
      <c r="P29">
        <v>147.57</v>
      </c>
      <c r="Q29">
        <v>144.11050000000003</v>
      </c>
    </row>
    <row r="30" spans="1:17" ht="13.8" x14ac:dyDescent="0.25">
      <c r="A30" s="1">
        <v>45608</v>
      </c>
      <c r="B30" t="s">
        <v>11</v>
      </c>
      <c r="C30">
        <v>145.65</v>
      </c>
      <c r="D30">
        <v>147.13</v>
      </c>
      <c r="E30">
        <v>143.6</v>
      </c>
      <c r="F30" t="s">
        <v>40</v>
      </c>
      <c r="G30">
        <v>144.16999999999999</v>
      </c>
      <c r="H30">
        <v>144.5275</v>
      </c>
      <c r="I30">
        <v>144.79247619047621</v>
      </c>
      <c r="J30">
        <v>3.7068072160340497</v>
      </c>
      <c r="K30">
        <v>151.9411144320681</v>
      </c>
      <c r="L30">
        <v>137.1138855679319</v>
      </c>
      <c r="M30" s="5">
        <f>(Table6[[#This Row],[close ]]/G29)-1</f>
        <v>3.592728317884597E-2</v>
      </c>
      <c r="O30" s="3">
        <v>45607</v>
      </c>
      <c r="P30">
        <v>145.01</v>
      </c>
      <c r="Q30">
        <v>144.24799999999999</v>
      </c>
    </row>
    <row r="31" spans="1:17" ht="13.8" x14ac:dyDescent="0.25">
      <c r="A31" s="1">
        <v>45607</v>
      </c>
      <c r="B31" t="s">
        <v>11</v>
      </c>
      <c r="C31">
        <v>147.57</v>
      </c>
      <c r="D31">
        <v>147.69</v>
      </c>
      <c r="E31">
        <v>144.1</v>
      </c>
      <c r="F31" t="s">
        <v>41</v>
      </c>
      <c r="G31">
        <v>145.01</v>
      </c>
      <c r="H31">
        <v>144.24799999999999</v>
      </c>
      <c r="I31">
        <v>144.57345238095238</v>
      </c>
      <c r="J31">
        <v>3.4248558940102622</v>
      </c>
      <c r="K31">
        <v>151.09771178802052</v>
      </c>
      <c r="L31">
        <v>137.39828821197946</v>
      </c>
      <c r="M31" s="5">
        <f>(Table6[[#This Row],[close ]]/G30)-1</f>
        <v>5.8264548796560511E-3</v>
      </c>
      <c r="O31" s="3">
        <v>45608</v>
      </c>
      <c r="P31">
        <v>144.16999999999999</v>
      </c>
      <c r="Q31">
        <v>144.5275</v>
      </c>
    </row>
    <row r="32" spans="1:17" ht="13.8" x14ac:dyDescent="0.25">
      <c r="A32" s="1">
        <v>45604</v>
      </c>
      <c r="B32" t="s">
        <v>11</v>
      </c>
      <c r="C32">
        <v>152</v>
      </c>
      <c r="D32">
        <v>152</v>
      </c>
      <c r="E32">
        <v>146.94</v>
      </c>
      <c r="F32" t="s">
        <v>42</v>
      </c>
      <c r="G32">
        <v>147.57</v>
      </c>
      <c r="H32">
        <v>144.11050000000003</v>
      </c>
      <c r="I32">
        <v>144.56438095238096</v>
      </c>
      <c r="J32">
        <v>3.2171538173066141</v>
      </c>
      <c r="K32">
        <v>150.54480763461325</v>
      </c>
      <c r="L32">
        <v>137.67619236538681</v>
      </c>
      <c r="M32" s="5">
        <f>(Table6[[#This Row],[close ]]/G31)-1</f>
        <v>1.765395489966215E-2</v>
      </c>
      <c r="O32" s="3">
        <v>45609</v>
      </c>
      <c r="P32">
        <v>139.16999999999999</v>
      </c>
      <c r="Q32">
        <v>144.858</v>
      </c>
    </row>
    <row r="33" spans="1:17" ht="13.8" x14ac:dyDescent="0.25">
      <c r="A33" s="1">
        <v>45603</v>
      </c>
      <c r="B33" t="s">
        <v>11</v>
      </c>
      <c r="C33">
        <v>156.11000000000001</v>
      </c>
      <c r="D33">
        <v>156.91999999999999</v>
      </c>
      <c r="E33">
        <v>150.19999999999999</v>
      </c>
      <c r="F33" t="s">
        <v>43</v>
      </c>
      <c r="G33">
        <v>150.94999999999999</v>
      </c>
      <c r="H33">
        <v>144.16400000000002</v>
      </c>
      <c r="I33">
        <v>144.76188095238101</v>
      </c>
      <c r="J33">
        <v>3.3252295528199785</v>
      </c>
      <c r="K33">
        <v>150.81445910563997</v>
      </c>
      <c r="L33">
        <v>137.51354089436006</v>
      </c>
      <c r="M33" s="5">
        <f>(Table6[[#This Row],[close ]]/G32)-1</f>
        <v>2.290438435996478E-2</v>
      </c>
      <c r="O33" s="3">
        <v>45610</v>
      </c>
      <c r="P33">
        <v>137.97999999999999</v>
      </c>
      <c r="Q33">
        <v>145.34700000000001</v>
      </c>
    </row>
    <row r="34" spans="1:17" ht="13.8" x14ac:dyDescent="0.25">
      <c r="A34" s="1">
        <v>45602</v>
      </c>
      <c r="B34" t="s">
        <v>11</v>
      </c>
      <c r="C34">
        <v>154</v>
      </c>
      <c r="D34">
        <v>154.94999999999999</v>
      </c>
      <c r="E34">
        <v>149.59</v>
      </c>
      <c r="F34" t="s">
        <v>44</v>
      </c>
      <c r="G34">
        <v>153.62</v>
      </c>
      <c r="H34">
        <v>144.43049999999999</v>
      </c>
      <c r="I34">
        <v>145.06457142857147</v>
      </c>
      <c r="J34">
        <v>3.8461018885154488</v>
      </c>
      <c r="K34">
        <v>152.12270377703089</v>
      </c>
      <c r="L34">
        <v>136.7382962229691</v>
      </c>
      <c r="M34" s="5">
        <f>(Table6[[#This Row],[close ]]/G33)-1</f>
        <v>1.7687976151043561E-2</v>
      </c>
      <c r="O34" s="3">
        <v>45614</v>
      </c>
      <c r="P34">
        <v>141.21</v>
      </c>
      <c r="Q34">
        <v>145.83750000000001</v>
      </c>
    </row>
    <row r="35" spans="1:17" ht="13.8" x14ac:dyDescent="0.25">
      <c r="A35" s="1">
        <v>45601</v>
      </c>
      <c r="B35" t="s">
        <v>11</v>
      </c>
      <c r="C35">
        <v>147</v>
      </c>
      <c r="D35">
        <v>152.55000000000001</v>
      </c>
      <c r="E35">
        <v>146.94999999999999</v>
      </c>
      <c r="F35" t="s">
        <v>45</v>
      </c>
      <c r="G35">
        <v>152.29</v>
      </c>
      <c r="H35">
        <v>144.69149999999996</v>
      </c>
      <c r="I35">
        <v>145.17902380952381</v>
      </c>
      <c r="J35">
        <v>4.1958617143938124</v>
      </c>
      <c r="K35">
        <v>153.08322342878759</v>
      </c>
      <c r="L35">
        <v>136.29977657121233</v>
      </c>
      <c r="M35" s="5">
        <f>(Table6[[#This Row],[close ]]/G34)-1</f>
        <v>-8.6577268584820954E-3</v>
      </c>
      <c r="O35" s="3">
        <v>45615</v>
      </c>
      <c r="P35">
        <v>139.46</v>
      </c>
      <c r="Q35">
        <v>146.06099999999998</v>
      </c>
    </row>
    <row r="36" spans="1:17" ht="13.8" x14ac:dyDescent="0.25">
      <c r="A36" s="1">
        <v>45600</v>
      </c>
      <c r="B36" t="s">
        <v>11</v>
      </c>
      <c r="C36">
        <v>150</v>
      </c>
      <c r="D36">
        <v>150</v>
      </c>
      <c r="E36">
        <v>145.1</v>
      </c>
      <c r="F36" t="s">
        <v>46</v>
      </c>
      <c r="G36">
        <v>146.94999999999999</v>
      </c>
      <c r="H36">
        <v>144.7465</v>
      </c>
      <c r="I36">
        <v>144.90659523809518</v>
      </c>
      <c r="J36">
        <v>4.2189924901069622</v>
      </c>
      <c r="K36">
        <v>153.18448498021391</v>
      </c>
      <c r="L36">
        <v>136.30851501978609</v>
      </c>
      <c r="M36" s="5">
        <f>(Table6[[#This Row],[close ]]/G35)-1</f>
        <v>-3.5064679230415674E-2</v>
      </c>
      <c r="O36" s="3">
        <v>45617</v>
      </c>
      <c r="P36">
        <v>140.22</v>
      </c>
      <c r="Q36">
        <v>146.31099999999998</v>
      </c>
    </row>
    <row r="37" spans="1:17" ht="13.8" x14ac:dyDescent="0.25">
      <c r="A37" s="1">
        <v>45597</v>
      </c>
      <c r="B37" t="s">
        <v>11</v>
      </c>
      <c r="C37">
        <v>149.66</v>
      </c>
      <c r="D37">
        <v>150.25</v>
      </c>
      <c r="E37">
        <v>149</v>
      </c>
      <c r="F37" t="s">
        <v>47</v>
      </c>
      <c r="G37">
        <v>149.75</v>
      </c>
      <c r="H37">
        <v>144.90699999999998</v>
      </c>
      <c r="I37">
        <v>145.2230238095238</v>
      </c>
      <c r="J37">
        <v>4.3498410134285663</v>
      </c>
      <c r="K37">
        <v>153.60668202685713</v>
      </c>
      <c r="L37">
        <v>136.20731797314284</v>
      </c>
      <c r="M37" s="5">
        <f>(Table6[[#This Row],[close ]]/G36)-1</f>
        <v>1.905410003402519E-2</v>
      </c>
      <c r="O37" s="3">
        <v>45618</v>
      </c>
      <c r="P37">
        <v>142.78</v>
      </c>
      <c r="Q37">
        <v>146.46299999999999</v>
      </c>
    </row>
    <row r="38" spans="1:17" ht="13.8" x14ac:dyDescent="0.25">
      <c r="A38" s="1">
        <v>45596</v>
      </c>
      <c r="B38" t="s">
        <v>11</v>
      </c>
      <c r="C38">
        <v>149.08000000000001</v>
      </c>
      <c r="D38">
        <v>149.94999999999999</v>
      </c>
      <c r="E38">
        <v>148.19999999999999</v>
      </c>
      <c r="F38" t="s">
        <v>48</v>
      </c>
      <c r="G38">
        <v>148.56</v>
      </c>
      <c r="H38">
        <v>145.01449999999997</v>
      </c>
      <c r="I38">
        <v>145.25490476190473</v>
      </c>
      <c r="J38">
        <v>4.4150191929010019</v>
      </c>
      <c r="K38">
        <v>153.84453838580197</v>
      </c>
      <c r="L38">
        <v>136.18446161419797</v>
      </c>
      <c r="M38" s="5">
        <f>(Table6[[#This Row],[close ]]/G37)-1</f>
        <v>-7.9465776293823343E-3</v>
      </c>
      <c r="O38" s="3">
        <v>45621</v>
      </c>
      <c r="P38">
        <v>143.66999999999999</v>
      </c>
      <c r="Q38">
        <v>146.35799999999998</v>
      </c>
    </row>
    <row r="39" spans="1:17" ht="13.8" x14ac:dyDescent="0.25">
      <c r="A39" s="1">
        <v>45595</v>
      </c>
      <c r="B39" t="s">
        <v>11</v>
      </c>
      <c r="C39">
        <v>148.1</v>
      </c>
      <c r="D39">
        <v>150.94999999999999</v>
      </c>
      <c r="E39">
        <v>148.1</v>
      </c>
      <c r="F39" t="s">
        <v>49</v>
      </c>
      <c r="G39">
        <v>148.97</v>
      </c>
      <c r="H39">
        <v>145.23599999999999</v>
      </c>
      <c r="I39">
        <v>145.39121428571426</v>
      </c>
      <c r="J39">
        <v>4.5002636180093889</v>
      </c>
      <c r="K39">
        <v>154.23652723601876</v>
      </c>
      <c r="L39">
        <v>136.23547276398122</v>
      </c>
      <c r="M39" s="5">
        <f>(Table6[[#This Row],[close ]]/G38)-1</f>
        <v>2.7598276790521403E-3</v>
      </c>
      <c r="O39" s="3">
        <v>45622</v>
      </c>
      <c r="P39">
        <v>144.47</v>
      </c>
      <c r="Q39">
        <v>146.25999999999996</v>
      </c>
    </row>
    <row r="40" spans="1:17" ht="13.8" x14ac:dyDescent="0.25">
      <c r="A40" s="1">
        <v>45594</v>
      </c>
      <c r="B40" t="s">
        <v>11</v>
      </c>
      <c r="C40">
        <v>149.85</v>
      </c>
      <c r="D40">
        <v>150.44999999999999</v>
      </c>
      <c r="E40">
        <v>146.55000000000001</v>
      </c>
      <c r="F40" t="s">
        <v>50</v>
      </c>
      <c r="G40">
        <v>150.06</v>
      </c>
      <c r="H40">
        <v>145.56949999999998</v>
      </c>
      <c r="I40">
        <v>145.69542857142858</v>
      </c>
      <c r="J40">
        <v>4.6022528522224277</v>
      </c>
      <c r="K40">
        <v>154.77400570444485</v>
      </c>
      <c r="L40">
        <v>136.36499429555511</v>
      </c>
      <c r="M40" s="5">
        <f>(Table6[[#This Row],[close ]]/G39)-1</f>
        <v>7.3169094448546357E-3</v>
      </c>
      <c r="O40" s="3">
        <v>45623</v>
      </c>
      <c r="P40">
        <v>144.53</v>
      </c>
      <c r="Q40">
        <v>146.05549999999999</v>
      </c>
    </row>
    <row r="41" spans="1:17" ht="13.8" x14ac:dyDescent="0.25">
      <c r="A41" s="1">
        <v>45593</v>
      </c>
      <c r="B41" t="s">
        <v>11</v>
      </c>
      <c r="C41">
        <v>146</v>
      </c>
      <c r="D41">
        <v>149.72999999999999</v>
      </c>
      <c r="E41">
        <v>144.72999999999999</v>
      </c>
      <c r="F41" t="s">
        <v>51</v>
      </c>
      <c r="G41">
        <v>149.38</v>
      </c>
      <c r="H41">
        <v>145.81199999999998</v>
      </c>
      <c r="I41">
        <v>145.93240476190473</v>
      </c>
      <c r="J41">
        <v>4.6718480508816125</v>
      </c>
      <c r="K41">
        <v>155.1556961017632</v>
      </c>
      <c r="L41">
        <v>136.46830389823677</v>
      </c>
      <c r="M41" s="5">
        <f>(Table6[[#This Row],[close ]]/G40)-1</f>
        <v>-4.5315207250433698E-3</v>
      </c>
      <c r="O41" s="3">
        <v>45624</v>
      </c>
      <c r="P41">
        <v>143.38999999999999</v>
      </c>
    </row>
    <row r="42" spans="1:17" ht="13.8" x14ac:dyDescent="0.25">
      <c r="A42" s="1">
        <v>45590</v>
      </c>
      <c r="B42" t="s">
        <v>11</v>
      </c>
      <c r="C42">
        <v>149</v>
      </c>
      <c r="D42">
        <v>149.5</v>
      </c>
      <c r="E42">
        <v>144.43</v>
      </c>
      <c r="F42" t="s">
        <v>52</v>
      </c>
      <c r="G42">
        <v>145.86000000000001</v>
      </c>
      <c r="H42">
        <v>145.88150000000002</v>
      </c>
      <c r="I42">
        <v>145.81657142857142</v>
      </c>
      <c r="J42">
        <v>4.6611600939093094</v>
      </c>
      <c r="K42">
        <v>155.20382018781862</v>
      </c>
      <c r="L42">
        <v>136.55917981218141</v>
      </c>
      <c r="M42" s="5">
        <f>(Table6[[#This Row],[close ]]/G41)-1</f>
        <v>-2.356406480117812E-2</v>
      </c>
      <c r="O42" s="3">
        <v>45625</v>
      </c>
      <c r="P42">
        <v>144.54</v>
      </c>
    </row>
    <row r="43" spans="1:17" ht="13.8" x14ac:dyDescent="0.25">
      <c r="A43" s="1">
        <v>45589</v>
      </c>
      <c r="B43" t="s">
        <v>11</v>
      </c>
      <c r="C43">
        <v>149.49</v>
      </c>
      <c r="D43">
        <v>149.83000000000001</v>
      </c>
      <c r="E43">
        <v>148.01</v>
      </c>
      <c r="F43" t="s">
        <v>53</v>
      </c>
      <c r="G43">
        <v>148.97999999999999</v>
      </c>
      <c r="H43">
        <v>146.14699999999999</v>
      </c>
      <c r="I43">
        <v>146.17659523809527</v>
      </c>
      <c r="J43">
        <v>4.679754941852134</v>
      </c>
      <c r="K43">
        <v>155.50650988370427</v>
      </c>
      <c r="L43">
        <v>136.78749011629571</v>
      </c>
      <c r="M43" s="5">
        <f>(Table6[[#This Row],[close ]]/G42)-1</f>
        <v>2.1390374331550666E-2</v>
      </c>
      <c r="O43" s="3">
        <v>45628</v>
      </c>
      <c r="P43">
        <v>146.41</v>
      </c>
    </row>
    <row r="44" spans="1:17" ht="13.8" x14ac:dyDescent="0.25">
      <c r="A44" s="1">
        <v>45588</v>
      </c>
      <c r="B44" t="s">
        <v>11</v>
      </c>
      <c r="C44">
        <v>150.30000000000001</v>
      </c>
      <c r="D44">
        <v>151.94999999999999</v>
      </c>
      <c r="E44">
        <v>148.05000000000001</v>
      </c>
      <c r="F44" t="s">
        <v>54</v>
      </c>
      <c r="G44">
        <v>148.78</v>
      </c>
      <c r="H44">
        <v>146.44700000000003</v>
      </c>
      <c r="I44">
        <v>146.39776190476189</v>
      </c>
      <c r="J44">
        <v>4.6447368063217533</v>
      </c>
      <c r="K44">
        <v>155.73647361264355</v>
      </c>
      <c r="L44">
        <v>137.15752638735651</v>
      </c>
      <c r="M44" s="5">
        <f>(Table6[[#This Row],[close ]]/G43)-1</f>
        <v>-1.3424620754463046E-3</v>
      </c>
      <c r="O44" s="3">
        <v>45629</v>
      </c>
      <c r="P44">
        <v>146.54</v>
      </c>
    </row>
    <row r="45" spans="1:17" ht="13.8" x14ac:dyDescent="0.25">
      <c r="A45" s="1">
        <v>45587</v>
      </c>
      <c r="B45" t="s">
        <v>11</v>
      </c>
      <c r="C45">
        <v>154.9</v>
      </c>
      <c r="D45">
        <v>154.9</v>
      </c>
      <c r="E45">
        <v>150.1</v>
      </c>
      <c r="F45" t="s">
        <v>55</v>
      </c>
      <c r="G45">
        <v>150.38999999999999</v>
      </c>
      <c r="H45">
        <v>146.9555</v>
      </c>
      <c r="I45">
        <v>146.82252380952383</v>
      </c>
      <c r="J45">
        <v>4.4809438326739768</v>
      </c>
      <c r="K45">
        <v>155.91738766534795</v>
      </c>
      <c r="L45">
        <v>137.99361233465206</v>
      </c>
      <c r="M45" s="5">
        <f>(Table6[[#This Row],[close ]]/G44)-1</f>
        <v>1.0821346955235844E-2</v>
      </c>
      <c r="O45" s="3">
        <v>45630</v>
      </c>
      <c r="P45">
        <v>145.85</v>
      </c>
    </row>
    <row r="46" spans="1:17" ht="13.8" x14ac:dyDescent="0.25">
      <c r="A46" s="1">
        <v>45586</v>
      </c>
      <c r="B46" t="s">
        <v>11</v>
      </c>
      <c r="C46">
        <v>156.1</v>
      </c>
      <c r="D46">
        <v>157.93</v>
      </c>
      <c r="E46">
        <v>154.59</v>
      </c>
      <c r="F46" t="s">
        <v>56</v>
      </c>
      <c r="G46">
        <v>155.03</v>
      </c>
      <c r="H46">
        <v>147.73400000000001</v>
      </c>
      <c r="I46">
        <v>147.72450000000001</v>
      </c>
      <c r="J46">
        <v>4.4626642974325277</v>
      </c>
      <c r="K46">
        <v>156.65932859486506</v>
      </c>
      <c r="L46">
        <v>138.80867140513496</v>
      </c>
      <c r="M46" s="5">
        <f>(Table6[[#This Row],[close ]]/G45)-1</f>
        <v>3.0853115233725692E-2</v>
      </c>
      <c r="O46" s="3">
        <v>45631</v>
      </c>
      <c r="P46">
        <v>147.07</v>
      </c>
    </row>
    <row r="47" spans="1:17" ht="13.8" x14ac:dyDescent="0.25">
      <c r="A47" s="1">
        <v>45583</v>
      </c>
      <c r="B47" t="s">
        <v>11</v>
      </c>
      <c r="C47">
        <v>152.4</v>
      </c>
      <c r="D47">
        <v>156.19999999999999</v>
      </c>
      <c r="E47">
        <v>151.1</v>
      </c>
      <c r="F47" t="s">
        <v>57</v>
      </c>
      <c r="G47">
        <v>155.38999999999999</v>
      </c>
      <c r="H47">
        <v>148.44300000000001</v>
      </c>
      <c r="I47">
        <v>148.46314285714288</v>
      </c>
      <c r="J47">
        <v>4.4978955313042039</v>
      </c>
      <c r="K47">
        <v>157.43879106260843</v>
      </c>
      <c r="L47">
        <v>139.44720893739159</v>
      </c>
      <c r="M47" s="5">
        <f>(Table6[[#This Row],[close ]]/G46)-1</f>
        <v>2.3221312004126915E-3</v>
      </c>
      <c r="O47" s="3">
        <v>45632</v>
      </c>
      <c r="P47">
        <v>148.29</v>
      </c>
    </row>
    <row r="48" spans="1:17" ht="13.8" x14ac:dyDescent="0.25">
      <c r="A48" s="1">
        <v>45582</v>
      </c>
      <c r="B48" t="s">
        <v>11</v>
      </c>
      <c r="C48">
        <v>155.65</v>
      </c>
      <c r="D48">
        <v>156.30000000000001</v>
      </c>
      <c r="E48">
        <v>152.1</v>
      </c>
      <c r="F48" t="s">
        <v>58</v>
      </c>
      <c r="G48">
        <v>152.4</v>
      </c>
      <c r="H48">
        <v>149.16400000000002</v>
      </c>
      <c r="I48">
        <v>148.81985714285716</v>
      </c>
      <c r="J48">
        <v>3.8400718195038204</v>
      </c>
      <c r="K48">
        <v>156.84414363900765</v>
      </c>
      <c r="L48">
        <v>141.48385636099238</v>
      </c>
      <c r="M48" s="5">
        <f>(Table6[[#This Row],[close ]]/G47)-1</f>
        <v>-1.9241907458652285E-2</v>
      </c>
      <c r="O48" s="3">
        <v>45635</v>
      </c>
      <c r="P48">
        <v>149.88</v>
      </c>
    </row>
    <row r="49" spans="1:17" ht="13.8" x14ac:dyDescent="0.25">
      <c r="A49" s="1">
        <v>45581</v>
      </c>
      <c r="B49" t="s">
        <v>11</v>
      </c>
      <c r="C49">
        <v>155.19</v>
      </c>
      <c r="D49">
        <v>156.55000000000001</v>
      </c>
      <c r="E49">
        <v>154.02000000000001</v>
      </c>
      <c r="F49" t="s">
        <v>59</v>
      </c>
      <c r="G49">
        <v>155.24</v>
      </c>
      <c r="H49">
        <v>149.96750000000003</v>
      </c>
      <c r="I49">
        <v>149.74266666666668</v>
      </c>
      <c r="J49">
        <v>3.2791396095542167</v>
      </c>
      <c r="K49">
        <v>156.52577921910847</v>
      </c>
      <c r="L49">
        <v>143.40922078089159</v>
      </c>
      <c r="M49" s="5">
        <f>(Table6[[#This Row],[close ]]/G48)-1</f>
        <v>1.8635170603674478E-2</v>
      </c>
      <c r="O49" s="3">
        <v>45636</v>
      </c>
      <c r="P49">
        <v>150.32</v>
      </c>
    </row>
    <row r="50" spans="1:17" ht="13.8" x14ac:dyDescent="0.25">
      <c r="A50" s="1">
        <v>45580</v>
      </c>
      <c r="B50" t="s">
        <v>11</v>
      </c>
      <c r="C50">
        <v>159.5</v>
      </c>
      <c r="D50">
        <v>159.53</v>
      </c>
      <c r="E50">
        <v>155.05000000000001</v>
      </c>
      <c r="F50" t="s">
        <v>60</v>
      </c>
      <c r="G50">
        <v>155.63</v>
      </c>
      <c r="H50">
        <v>150.54050000000001</v>
      </c>
      <c r="I50">
        <v>150.50678571428574</v>
      </c>
      <c r="J50">
        <v>3.2133659594689314</v>
      </c>
      <c r="K50">
        <v>156.96723191893787</v>
      </c>
      <c r="L50">
        <v>144.11376808106215</v>
      </c>
      <c r="M50" s="5">
        <f>(Table6[[#This Row],[close ]]/G49)-1</f>
        <v>2.5122391136305211E-3</v>
      </c>
      <c r="O50" s="3">
        <v>45637</v>
      </c>
      <c r="P50">
        <v>150.6</v>
      </c>
    </row>
    <row r="51" spans="1:17" ht="13.8" x14ac:dyDescent="0.25">
      <c r="A51" s="1">
        <v>45579</v>
      </c>
      <c r="B51" t="s">
        <v>11</v>
      </c>
      <c r="C51">
        <v>161.88</v>
      </c>
      <c r="D51">
        <v>163.38</v>
      </c>
      <c r="E51">
        <v>158.04</v>
      </c>
      <c r="F51" t="s">
        <v>61</v>
      </c>
      <c r="G51">
        <v>158.32</v>
      </c>
      <c r="H51">
        <v>151.20600000000002</v>
      </c>
      <c r="I51">
        <v>151.28140476190478</v>
      </c>
      <c r="J51">
        <v>3.3815683063522926</v>
      </c>
      <c r="K51">
        <v>157.9691366127046</v>
      </c>
      <c r="L51">
        <v>144.44286338729543</v>
      </c>
      <c r="M51" s="5">
        <f>(Table6[[#This Row],[close ]]/G50)-1</f>
        <v>1.7284585234209393E-2</v>
      </c>
      <c r="O51" s="3">
        <v>45638</v>
      </c>
      <c r="P51">
        <v>150.78</v>
      </c>
    </row>
    <row r="52" spans="1:17" ht="13.8" x14ac:dyDescent="0.25">
      <c r="A52" s="1">
        <v>45576</v>
      </c>
      <c r="B52" t="s">
        <v>11</v>
      </c>
      <c r="C52">
        <v>159.30000000000001</v>
      </c>
      <c r="D52">
        <v>163.78</v>
      </c>
      <c r="E52">
        <v>159.19999999999999</v>
      </c>
      <c r="F52" t="s">
        <v>62</v>
      </c>
      <c r="G52">
        <v>160.66</v>
      </c>
      <c r="H52">
        <v>151.86050000000003</v>
      </c>
      <c r="I52">
        <v>152.10638095238096</v>
      </c>
      <c r="J52">
        <v>3.8719999932035658</v>
      </c>
      <c r="K52">
        <v>159.60449998640715</v>
      </c>
      <c r="L52">
        <v>144.11650001359291</v>
      </c>
      <c r="M52" s="5">
        <f>(Table6[[#This Row],[close ]]/G51)-1</f>
        <v>1.4780192016169869E-2</v>
      </c>
      <c r="O52" s="3">
        <v>45639</v>
      </c>
      <c r="P52">
        <v>148.94999999999999</v>
      </c>
    </row>
    <row r="53" spans="1:17" ht="13.8" x14ac:dyDescent="0.25">
      <c r="A53" s="1">
        <v>45575</v>
      </c>
      <c r="B53" t="s">
        <v>11</v>
      </c>
      <c r="C53">
        <v>158.30000000000001</v>
      </c>
      <c r="D53">
        <v>161.18</v>
      </c>
      <c r="E53">
        <v>156.6</v>
      </c>
      <c r="F53" t="s">
        <v>63</v>
      </c>
      <c r="G53">
        <v>159.72</v>
      </c>
      <c r="H53">
        <v>152.29900000000004</v>
      </c>
      <c r="I53">
        <v>152.60902380952385</v>
      </c>
      <c r="J53">
        <v>4.2423453046882589</v>
      </c>
      <c r="K53">
        <v>160.78369060937655</v>
      </c>
      <c r="L53">
        <v>143.81430939062352</v>
      </c>
      <c r="M53" s="5">
        <f>(Table6[[#This Row],[close ]]/G52)-1</f>
        <v>-5.8508651811278733E-3</v>
      </c>
      <c r="O53" s="3">
        <v>45642</v>
      </c>
      <c r="P53">
        <v>147.79</v>
      </c>
    </row>
    <row r="54" spans="1:17" ht="13.8" x14ac:dyDescent="0.25">
      <c r="A54" s="1">
        <v>45574</v>
      </c>
      <c r="B54" t="s">
        <v>11</v>
      </c>
      <c r="C54">
        <v>159.52000000000001</v>
      </c>
      <c r="D54">
        <v>162.19999999999999</v>
      </c>
      <c r="E54">
        <v>158.11000000000001</v>
      </c>
      <c r="F54" t="s">
        <v>64</v>
      </c>
      <c r="G54">
        <v>159.06</v>
      </c>
      <c r="H54">
        <v>152.57100000000003</v>
      </c>
      <c r="I54">
        <v>152.94290476190477</v>
      </c>
      <c r="J54">
        <v>4.4981796318066261</v>
      </c>
      <c r="K54">
        <v>161.56735926361327</v>
      </c>
      <c r="L54">
        <v>143.57464073638678</v>
      </c>
      <c r="M54" s="5">
        <f>(Table6[[#This Row],[close ]]/G53)-1</f>
        <v>-4.1322314049586639E-3</v>
      </c>
      <c r="O54" s="3">
        <v>45643</v>
      </c>
      <c r="P54">
        <v>145.68</v>
      </c>
    </row>
    <row r="55" spans="1:17" ht="13.8" x14ac:dyDescent="0.25">
      <c r="A55" s="1">
        <v>45573</v>
      </c>
      <c r="B55" t="s">
        <v>11</v>
      </c>
      <c r="C55">
        <v>163</v>
      </c>
      <c r="D55">
        <v>163.59</v>
      </c>
      <c r="E55">
        <v>156.69999999999999</v>
      </c>
      <c r="F55" t="s">
        <v>65</v>
      </c>
      <c r="G55">
        <v>159.52000000000001</v>
      </c>
      <c r="H55">
        <v>152.93249999999998</v>
      </c>
      <c r="I55">
        <v>153.23280952380955</v>
      </c>
      <c r="J55">
        <v>4.7574582720741043</v>
      </c>
      <c r="K55">
        <v>162.44741654414818</v>
      </c>
      <c r="L55">
        <v>143.41758345585177</v>
      </c>
      <c r="M55" s="5">
        <f>(Table6[[#This Row],[close ]]/G54)-1</f>
        <v>2.8919904438577948E-3</v>
      </c>
      <c r="O55" s="3">
        <v>45644</v>
      </c>
      <c r="P55">
        <v>144.46</v>
      </c>
    </row>
    <row r="56" spans="1:17" ht="13.8" x14ac:dyDescent="0.25">
      <c r="A56" s="1">
        <v>45572</v>
      </c>
      <c r="B56" t="s">
        <v>11</v>
      </c>
      <c r="C56">
        <v>167.1</v>
      </c>
      <c r="D56">
        <v>167.95</v>
      </c>
      <c r="E56">
        <v>162.33000000000001</v>
      </c>
      <c r="F56" t="s">
        <v>66</v>
      </c>
      <c r="G56">
        <v>164.36</v>
      </c>
      <c r="H56">
        <v>153.803</v>
      </c>
      <c r="I56">
        <v>154.02083333333331</v>
      </c>
      <c r="J56">
        <v>5.1792949123865979</v>
      </c>
      <c r="K56">
        <v>164.16158982477319</v>
      </c>
      <c r="L56">
        <v>143.44441017522681</v>
      </c>
      <c r="M56" s="5">
        <f>(Table6[[#This Row],[close ]]/G55)-1</f>
        <v>3.0341023069207607E-2</v>
      </c>
      <c r="O56" s="3">
        <v>45645</v>
      </c>
      <c r="P56">
        <v>143.26</v>
      </c>
    </row>
    <row r="57" spans="1:17" ht="13.8" x14ac:dyDescent="0.25">
      <c r="A57" s="1">
        <v>45569</v>
      </c>
      <c r="B57" t="s">
        <v>11</v>
      </c>
      <c r="C57">
        <v>167</v>
      </c>
      <c r="D57">
        <v>169.1</v>
      </c>
      <c r="E57">
        <v>164</v>
      </c>
      <c r="F57" t="s">
        <v>67</v>
      </c>
      <c r="G57">
        <v>166.75</v>
      </c>
      <c r="H57">
        <v>154.65299999999999</v>
      </c>
      <c r="I57">
        <v>155.03604761904762</v>
      </c>
      <c r="J57">
        <v>5.8328688436624763</v>
      </c>
      <c r="K57">
        <v>166.31873768732495</v>
      </c>
      <c r="L57">
        <v>142.98726231267503</v>
      </c>
      <c r="M57" s="5">
        <f>(Table6[[#This Row],[close ]]/G56)-1</f>
        <v>1.454125091263081E-2</v>
      </c>
      <c r="O57" s="3">
        <v>45646</v>
      </c>
      <c r="P57">
        <v>140.68</v>
      </c>
    </row>
    <row r="58" spans="1:17" ht="13.8" x14ac:dyDescent="0.25">
      <c r="A58" s="1">
        <v>45568</v>
      </c>
      <c r="B58" t="s">
        <v>11</v>
      </c>
      <c r="C58">
        <v>165.5</v>
      </c>
      <c r="D58">
        <v>169.99</v>
      </c>
      <c r="E58">
        <v>164.52</v>
      </c>
      <c r="F58" t="s">
        <v>68</v>
      </c>
      <c r="G58">
        <v>166.98</v>
      </c>
      <c r="H58">
        <v>155.57400000000001</v>
      </c>
      <c r="I58">
        <v>155.82699999999997</v>
      </c>
      <c r="J58">
        <v>6.2588475481975872</v>
      </c>
      <c r="K58">
        <v>168.0916950963952</v>
      </c>
      <c r="L58">
        <v>143.05630490360483</v>
      </c>
      <c r="M58" s="5">
        <f>(Table6[[#This Row],[close ]]/G57)-1</f>
        <v>1.3793103448276334E-3</v>
      </c>
      <c r="O58" s="3">
        <v>45649</v>
      </c>
      <c r="P58">
        <v>141.71</v>
      </c>
    </row>
    <row r="59" spans="1:17" ht="13.8" x14ac:dyDescent="0.25">
      <c r="A59" s="1">
        <v>45566</v>
      </c>
      <c r="B59" t="s">
        <v>11</v>
      </c>
      <c r="C59">
        <v>169.49</v>
      </c>
      <c r="D59">
        <v>169.49</v>
      </c>
      <c r="E59">
        <v>165.1</v>
      </c>
      <c r="F59" t="s">
        <v>69</v>
      </c>
      <c r="G59">
        <v>167.03</v>
      </c>
      <c r="H59">
        <v>156.477</v>
      </c>
      <c r="I59">
        <v>156.66504761904764</v>
      </c>
      <c r="J59">
        <v>6.5518547795743753</v>
      </c>
      <c r="K59">
        <v>169.58070955914874</v>
      </c>
      <c r="L59">
        <v>143.37329044085126</v>
      </c>
      <c r="M59" s="5">
        <f>(Table6[[#This Row],[close ]]/G58)-1</f>
        <v>2.9943705833046508E-4</v>
      </c>
      <c r="O59" s="3">
        <v>45650</v>
      </c>
      <c r="P59">
        <v>140.38</v>
      </c>
    </row>
    <row r="60" spans="1:17" ht="13.8" x14ac:dyDescent="0.25">
      <c r="O60" s="3" t="s">
        <v>80</v>
      </c>
      <c r="P60">
        <v>8667.4499999999989</v>
      </c>
      <c r="Q60">
        <v>5763.6644999999999</v>
      </c>
    </row>
  </sheetData>
  <sortState xmlns:xlrd2="http://schemas.microsoft.com/office/spreadsheetml/2017/richdata2" columnSort="1" ref="M2:O61">
    <sortCondition descending="1" ref="O2"/>
  </sortState>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1E2C-3D4D-448D-9AFB-B4974C0C1E5A}">
  <dimension ref="A1:Z60"/>
  <sheetViews>
    <sheetView topLeftCell="U1" workbookViewId="0">
      <selection activeCell="O13" sqref="O13"/>
    </sheetView>
    <sheetView workbookViewId="1"/>
  </sheetViews>
  <sheetFormatPr defaultRowHeight="14.4" x14ac:dyDescent="0.25"/>
  <cols>
    <col min="1" max="1" width="11.59765625" customWidth="1"/>
    <col min="2" max="2" width="8" customWidth="1"/>
    <col min="3" max="3" width="8.09765625" customWidth="1"/>
    <col min="4" max="4" width="7.5" customWidth="1"/>
    <col min="5" max="5" width="7.19921875" customWidth="1"/>
    <col min="6" max="6" width="10.796875" customWidth="1"/>
    <col min="7" max="7" width="7.5" customWidth="1"/>
    <col min="8" max="9" width="14.19921875" customWidth="1"/>
    <col min="10" max="10" width="16.69921875" customWidth="1"/>
    <col min="11" max="11" width="13.09765625" customWidth="1"/>
    <col min="12" max="12" width="14" customWidth="1"/>
    <col min="13" max="13" width="12.5" style="5" customWidth="1"/>
    <col min="14" max="15" width="12.5" customWidth="1"/>
    <col min="16" max="16" width="12.59765625" customWidth="1"/>
    <col min="17" max="17" width="12.09765625" customWidth="1"/>
    <col min="18" max="18" width="11.796875" customWidth="1"/>
    <col min="19" max="19" width="12.09765625" customWidth="1"/>
    <col min="22" max="22" width="11.59765625" customWidth="1"/>
  </cols>
  <sheetData>
    <row r="1" spans="1:26" ht="13.8" x14ac:dyDescent="0.25">
      <c r="A1" t="s">
        <v>0</v>
      </c>
      <c r="B1" t="s">
        <v>1</v>
      </c>
      <c r="C1" t="s">
        <v>2</v>
      </c>
      <c r="D1" t="s">
        <v>3</v>
      </c>
      <c r="E1" t="s">
        <v>4</v>
      </c>
      <c r="F1" t="s">
        <v>5</v>
      </c>
      <c r="G1" t="s">
        <v>6</v>
      </c>
      <c r="H1" t="s">
        <v>7</v>
      </c>
      <c r="I1" t="s">
        <v>70</v>
      </c>
      <c r="J1" t="s">
        <v>8</v>
      </c>
      <c r="K1" t="s">
        <v>9</v>
      </c>
      <c r="L1" t="s">
        <v>10</v>
      </c>
      <c r="M1" s="5" t="s">
        <v>85</v>
      </c>
      <c r="O1" s="2" t="s">
        <v>79</v>
      </c>
      <c r="P1" t="s">
        <v>90</v>
      </c>
      <c r="Q1" t="s">
        <v>91</v>
      </c>
      <c r="R1" t="s">
        <v>92</v>
      </c>
      <c r="S1" t="s">
        <v>81</v>
      </c>
      <c r="V1" t="s">
        <v>93</v>
      </c>
      <c r="W1" t="s">
        <v>90</v>
      </c>
      <c r="X1" t="s">
        <v>91</v>
      </c>
      <c r="Y1" t="s">
        <v>92</v>
      </c>
      <c r="Z1" t="s">
        <v>81</v>
      </c>
    </row>
    <row r="2" spans="1:26" ht="13.8" x14ac:dyDescent="0.25">
      <c r="A2" s="1">
        <v>45650</v>
      </c>
      <c r="B2" t="s">
        <v>11</v>
      </c>
      <c r="C2">
        <v>141.19999999999999</v>
      </c>
      <c r="D2">
        <v>141.5</v>
      </c>
      <c r="E2">
        <v>139.25</v>
      </c>
      <c r="F2" t="s">
        <v>12</v>
      </c>
      <c r="G2">
        <v>140.38</v>
      </c>
      <c r="M2" s="5" t="e">
        <f>(Table62[[#This Row],[close ]]/G1)-1</f>
        <v>#VALUE!</v>
      </c>
      <c r="O2" s="3">
        <v>45566</v>
      </c>
      <c r="P2">
        <v>169.49</v>
      </c>
      <c r="Q2">
        <v>169.49</v>
      </c>
      <c r="R2">
        <v>165.1</v>
      </c>
      <c r="S2">
        <v>167.03</v>
      </c>
      <c r="V2" s="1">
        <v>45566</v>
      </c>
      <c r="W2">
        <v>169.49</v>
      </c>
      <c r="X2">
        <v>169.49</v>
      </c>
      <c r="Y2">
        <v>165.1</v>
      </c>
      <c r="Z2">
        <v>167.03</v>
      </c>
    </row>
    <row r="3" spans="1:26" ht="13.8" x14ac:dyDescent="0.25">
      <c r="A3" s="1">
        <v>45649</v>
      </c>
      <c r="B3" t="s">
        <v>11</v>
      </c>
      <c r="C3">
        <v>142.44999999999999</v>
      </c>
      <c r="D3">
        <v>143.80000000000001</v>
      </c>
      <c r="E3">
        <v>140.61000000000001</v>
      </c>
      <c r="F3" t="s">
        <v>13</v>
      </c>
      <c r="G3">
        <v>141.71</v>
      </c>
      <c r="M3" s="5">
        <f>(Table62[[#This Row],[close ]]/G2)-1</f>
        <v>9.4742840860522204E-3</v>
      </c>
      <c r="O3" s="3">
        <v>45568</v>
      </c>
      <c r="P3">
        <v>165.5</v>
      </c>
      <c r="Q3">
        <v>169.99</v>
      </c>
      <c r="R3">
        <v>164.52</v>
      </c>
      <c r="S3">
        <v>166.98</v>
      </c>
      <c r="V3" s="1">
        <v>45568</v>
      </c>
      <c r="W3">
        <v>165.5</v>
      </c>
      <c r="X3">
        <v>169.99</v>
      </c>
      <c r="Y3">
        <v>164.52</v>
      </c>
      <c r="Z3">
        <v>166.98</v>
      </c>
    </row>
    <row r="4" spans="1:26" ht="13.8" x14ac:dyDescent="0.25">
      <c r="A4" s="1">
        <v>45646</v>
      </c>
      <c r="B4" t="s">
        <v>11</v>
      </c>
      <c r="C4">
        <v>142.88999999999999</v>
      </c>
      <c r="D4">
        <v>144.4</v>
      </c>
      <c r="E4">
        <v>140</v>
      </c>
      <c r="F4" t="s">
        <v>14</v>
      </c>
      <c r="G4">
        <v>140.68</v>
      </c>
      <c r="M4" s="5">
        <f>(Table62[[#This Row],[close ]]/G3)-1</f>
        <v>-7.2683649707148135E-3</v>
      </c>
      <c r="O4" s="3">
        <v>45569</v>
      </c>
      <c r="P4">
        <v>167</v>
      </c>
      <c r="Q4">
        <v>169.1</v>
      </c>
      <c r="R4">
        <v>164</v>
      </c>
      <c r="S4">
        <v>166.75</v>
      </c>
      <c r="V4" s="1">
        <v>45569</v>
      </c>
      <c r="W4">
        <v>167</v>
      </c>
      <c r="X4">
        <v>169.1</v>
      </c>
      <c r="Y4">
        <v>164</v>
      </c>
      <c r="Z4">
        <v>166.75</v>
      </c>
    </row>
    <row r="5" spans="1:26" ht="13.8" x14ac:dyDescent="0.25">
      <c r="A5" s="1">
        <v>45645</v>
      </c>
      <c r="B5" t="s">
        <v>11</v>
      </c>
      <c r="C5">
        <v>141.55000000000001</v>
      </c>
      <c r="D5">
        <v>143.80000000000001</v>
      </c>
      <c r="E5">
        <v>141.1</v>
      </c>
      <c r="F5" t="s">
        <v>15</v>
      </c>
      <c r="G5">
        <v>143.26</v>
      </c>
      <c r="M5" s="5">
        <f>(Table62[[#This Row],[close ]]/G4)-1</f>
        <v>1.8339493886835312E-2</v>
      </c>
      <c r="O5" s="3">
        <v>45572</v>
      </c>
      <c r="P5">
        <v>167.1</v>
      </c>
      <c r="Q5">
        <v>167.95</v>
      </c>
      <c r="R5">
        <v>162.33000000000001</v>
      </c>
      <c r="S5">
        <v>164.36</v>
      </c>
      <c r="V5" s="1">
        <v>45572</v>
      </c>
      <c r="W5">
        <v>167.1</v>
      </c>
      <c r="X5">
        <v>167.95</v>
      </c>
      <c r="Y5">
        <v>162.33000000000001</v>
      </c>
      <c r="Z5">
        <v>164.36</v>
      </c>
    </row>
    <row r="6" spans="1:26" ht="13.8" x14ac:dyDescent="0.25">
      <c r="A6" s="1">
        <v>45644</v>
      </c>
      <c r="B6" t="s">
        <v>11</v>
      </c>
      <c r="C6">
        <v>146</v>
      </c>
      <c r="D6">
        <v>146.9</v>
      </c>
      <c r="E6">
        <v>143.30000000000001</v>
      </c>
      <c r="F6" t="s">
        <v>16</v>
      </c>
      <c r="G6">
        <v>144.46</v>
      </c>
      <c r="M6" s="5">
        <f>(Table62[[#This Row],[close ]]/G5)-1</f>
        <v>8.3763786123134398E-3</v>
      </c>
      <c r="O6" s="3">
        <v>45573</v>
      </c>
      <c r="P6">
        <v>163</v>
      </c>
      <c r="Q6">
        <v>163.59</v>
      </c>
      <c r="R6">
        <v>156.69999999999999</v>
      </c>
      <c r="S6">
        <v>159.52000000000001</v>
      </c>
      <c r="V6" s="1">
        <v>45573</v>
      </c>
      <c r="W6">
        <v>163</v>
      </c>
      <c r="X6">
        <v>163.59</v>
      </c>
      <c r="Y6">
        <v>156.69999999999999</v>
      </c>
      <c r="Z6">
        <v>159.52000000000001</v>
      </c>
    </row>
    <row r="7" spans="1:26" ht="13.8" x14ac:dyDescent="0.25">
      <c r="A7" s="1">
        <v>45643</v>
      </c>
      <c r="B7" t="s">
        <v>11</v>
      </c>
      <c r="C7">
        <v>147.79</v>
      </c>
      <c r="D7">
        <v>148.5</v>
      </c>
      <c r="E7">
        <v>145.33000000000001</v>
      </c>
      <c r="F7" t="s">
        <v>17</v>
      </c>
      <c r="G7">
        <v>145.68</v>
      </c>
      <c r="M7" s="5">
        <f>(Table62[[#This Row],[close ]]/G6)-1</f>
        <v>8.4452443582998526E-3</v>
      </c>
      <c r="O7" s="3">
        <v>45574</v>
      </c>
      <c r="P7">
        <v>159.52000000000001</v>
      </c>
      <c r="Q7">
        <v>162.19999999999999</v>
      </c>
      <c r="R7">
        <v>158.11000000000001</v>
      </c>
      <c r="S7">
        <v>159.06</v>
      </c>
      <c r="V7" s="1">
        <v>45574</v>
      </c>
      <c r="W7">
        <v>159.52000000000001</v>
      </c>
      <c r="X7">
        <v>162.19999999999999</v>
      </c>
      <c r="Y7">
        <v>158.11000000000001</v>
      </c>
      <c r="Z7">
        <v>159.06</v>
      </c>
    </row>
    <row r="8" spans="1:26" ht="13.8" x14ac:dyDescent="0.25">
      <c r="A8" s="1">
        <v>45642</v>
      </c>
      <c r="B8" t="s">
        <v>11</v>
      </c>
      <c r="C8">
        <v>148.94</v>
      </c>
      <c r="D8">
        <v>149.80000000000001</v>
      </c>
      <c r="E8">
        <v>147.1</v>
      </c>
      <c r="F8" t="s">
        <v>18</v>
      </c>
      <c r="G8">
        <v>147.79</v>
      </c>
      <c r="M8" s="5">
        <f>(Table62[[#This Row],[close ]]/G7)-1</f>
        <v>1.4483800109829748E-2</v>
      </c>
      <c r="O8" s="3">
        <v>45575</v>
      </c>
      <c r="P8">
        <v>158.30000000000001</v>
      </c>
      <c r="Q8">
        <v>161.18</v>
      </c>
      <c r="R8">
        <v>156.6</v>
      </c>
      <c r="S8">
        <v>159.72</v>
      </c>
      <c r="V8" s="1">
        <v>45575</v>
      </c>
      <c r="W8">
        <v>158.30000000000001</v>
      </c>
      <c r="X8">
        <v>161.18</v>
      </c>
      <c r="Y8">
        <v>156.6</v>
      </c>
      <c r="Z8">
        <v>159.72</v>
      </c>
    </row>
    <row r="9" spans="1:26" ht="13.8" x14ac:dyDescent="0.25">
      <c r="A9" s="1">
        <v>45639</v>
      </c>
      <c r="B9" t="s">
        <v>11</v>
      </c>
      <c r="C9">
        <v>150</v>
      </c>
      <c r="D9">
        <v>150.05000000000001</v>
      </c>
      <c r="E9">
        <v>145.55000000000001</v>
      </c>
      <c r="F9" t="s">
        <v>19</v>
      </c>
      <c r="G9">
        <v>148.94999999999999</v>
      </c>
      <c r="M9" s="5">
        <f>(Table62[[#This Row],[close ]]/G8)-1</f>
        <v>7.8489748968131323E-3</v>
      </c>
      <c r="O9" s="3">
        <v>45576</v>
      </c>
      <c r="P9">
        <v>159.30000000000001</v>
      </c>
      <c r="Q9">
        <v>163.78</v>
      </c>
      <c r="R9">
        <v>159.19999999999999</v>
      </c>
      <c r="S9">
        <v>160.66</v>
      </c>
      <c r="V9" s="1">
        <v>45576</v>
      </c>
      <c r="W9">
        <v>159.30000000000001</v>
      </c>
      <c r="X9">
        <v>163.78</v>
      </c>
      <c r="Y9">
        <v>159.19999999999999</v>
      </c>
      <c r="Z9">
        <v>160.66</v>
      </c>
    </row>
    <row r="10" spans="1:26" ht="13.8" x14ac:dyDescent="0.25">
      <c r="A10" s="1">
        <v>45638</v>
      </c>
      <c r="B10" t="s">
        <v>11</v>
      </c>
      <c r="C10">
        <v>150.87</v>
      </c>
      <c r="D10">
        <v>151.63</v>
      </c>
      <c r="E10">
        <v>148.69999999999999</v>
      </c>
      <c r="F10" t="s">
        <v>20</v>
      </c>
      <c r="G10">
        <v>150.78</v>
      </c>
      <c r="M10" s="5">
        <f>(Table62[[#This Row],[close ]]/G9)-1</f>
        <v>1.2286002014098685E-2</v>
      </c>
      <c r="O10" s="3">
        <v>45579</v>
      </c>
      <c r="P10">
        <v>161.88</v>
      </c>
      <c r="Q10">
        <v>163.38</v>
      </c>
      <c r="R10">
        <v>158.04</v>
      </c>
      <c r="S10">
        <v>158.32</v>
      </c>
      <c r="V10" s="1">
        <v>45579</v>
      </c>
      <c r="W10">
        <v>161.88</v>
      </c>
      <c r="X10">
        <v>163.38</v>
      </c>
      <c r="Y10">
        <v>158.04</v>
      </c>
      <c r="Z10">
        <v>158.32</v>
      </c>
    </row>
    <row r="11" spans="1:26" ht="13.8" x14ac:dyDescent="0.25">
      <c r="A11" s="1">
        <v>45637</v>
      </c>
      <c r="B11" t="s">
        <v>11</v>
      </c>
      <c r="C11">
        <v>150.59</v>
      </c>
      <c r="D11">
        <v>152.11000000000001</v>
      </c>
      <c r="E11">
        <v>150.06</v>
      </c>
      <c r="F11" t="s">
        <v>21</v>
      </c>
      <c r="G11">
        <v>150.6</v>
      </c>
      <c r="M11" s="5">
        <f>(Table62[[#This Row],[close ]]/G10)-1</f>
        <v>-1.1937922801432688E-3</v>
      </c>
      <c r="O11" s="3">
        <v>45580</v>
      </c>
      <c r="P11">
        <v>159.5</v>
      </c>
      <c r="Q11">
        <v>159.53</v>
      </c>
      <c r="R11">
        <v>155.05000000000001</v>
      </c>
      <c r="S11">
        <v>155.63</v>
      </c>
      <c r="V11" s="1">
        <v>45580</v>
      </c>
      <c r="W11">
        <v>159.5</v>
      </c>
      <c r="X11">
        <v>159.53</v>
      </c>
      <c r="Y11">
        <v>155.05000000000001</v>
      </c>
      <c r="Z11">
        <v>155.63</v>
      </c>
    </row>
    <row r="12" spans="1:26" ht="13.8" x14ac:dyDescent="0.25">
      <c r="A12" s="1">
        <v>45636</v>
      </c>
      <c r="B12" t="s">
        <v>11</v>
      </c>
      <c r="C12">
        <v>150.19</v>
      </c>
      <c r="D12">
        <v>152.5</v>
      </c>
      <c r="E12">
        <v>149.31</v>
      </c>
      <c r="F12" t="s">
        <v>22</v>
      </c>
      <c r="G12">
        <v>150.32</v>
      </c>
      <c r="M12" s="5">
        <f>(Table62[[#This Row],[close ]]/G11)-1</f>
        <v>-1.859229747675939E-3</v>
      </c>
      <c r="O12" s="3">
        <v>45581</v>
      </c>
      <c r="P12">
        <v>155.19</v>
      </c>
      <c r="Q12">
        <v>156.55000000000001</v>
      </c>
      <c r="R12">
        <v>154.02000000000001</v>
      </c>
      <c r="S12">
        <v>155.24</v>
      </c>
      <c r="V12" s="1">
        <v>45581</v>
      </c>
      <c r="W12">
        <v>155.19</v>
      </c>
      <c r="X12">
        <v>156.55000000000001</v>
      </c>
      <c r="Y12">
        <v>154.02000000000001</v>
      </c>
      <c r="Z12">
        <v>155.24</v>
      </c>
    </row>
    <row r="13" spans="1:26" ht="13.8" x14ac:dyDescent="0.25">
      <c r="A13" s="1">
        <v>45635</v>
      </c>
      <c r="B13" t="s">
        <v>11</v>
      </c>
      <c r="C13">
        <v>148.29</v>
      </c>
      <c r="D13">
        <v>150.66999999999999</v>
      </c>
      <c r="E13">
        <v>146.63</v>
      </c>
      <c r="F13" t="s">
        <v>23</v>
      </c>
      <c r="G13">
        <v>149.88</v>
      </c>
      <c r="M13" s="5">
        <f>(Table62[[#This Row],[close ]]/G12)-1</f>
        <v>-2.9270888770622783E-3</v>
      </c>
      <c r="O13" s="3">
        <v>45582</v>
      </c>
      <c r="P13">
        <v>155.65</v>
      </c>
      <c r="Q13">
        <v>156.30000000000001</v>
      </c>
      <c r="R13">
        <v>152.1</v>
      </c>
      <c r="S13">
        <v>152.4</v>
      </c>
      <c r="V13" s="1">
        <v>45582</v>
      </c>
      <c r="W13">
        <v>155.65</v>
      </c>
      <c r="X13">
        <v>156.30000000000001</v>
      </c>
      <c r="Y13">
        <v>152.1</v>
      </c>
      <c r="Z13">
        <v>152.4</v>
      </c>
    </row>
    <row r="14" spans="1:26" ht="13.8" x14ac:dyDescent="0.25">
      <c r="A14" s="1">
        <v>45632</v>
      </c>
      <c r="B14" t="s">
        <v>11</v>
      </c>
      <c r="C14">
        <v>147.5</v>
      </c>
      <c r="D14">
        <v>148.68</v>
      </c>
      <c r="E14">
        <v>146.6</v>
      </c>
      <c r="F14" t="s">
        <v>24</v>
      </c>
      <c r="G14">
        <v>148.29</v>
      </c>
      <c r="M14" s="5">
        <f>(Table62[[#This Row],[close ]]/G13)-1</f>
        <v>-1.0608486789431604E-2</v>
      </c>
      <c r="O14" s="3">
        <v>45583</v>
      </c>
      <c r="P14">
        <v>152.4</v>
      </c>
      <c r="Q14">
        <v>156.19999999999999</v>
      </c>
      <c r="R14">
        <v>151.1</v>
      </c>
      <c r="S14">
        <v>155.38999999999999</v>
      </c>
      <c r="V14" s="1">
        <v>45583</v>
      </c>
      <c r="W14">
        <v>152.4</v>
      </c>
      <c r="X14">
        <v>156.19999999999999</v>
      </c>
      <c r="Y14">
        <v>151.1</v>
      </c>
      <c r="Z14">
        <v>155.38999999999999</v>
      </c>
    </row>
    <row r="15" spans="1:26" ht="13.8" x14ac:dyDescent="0.25">
      <c r="A15" s="1">
        <v>45631</v>
      </c>
      <c r="B15" t="s">
        <v>11</v>
      </c>
      <c r="C15">
        <v>146.5</v>
      </c>
      <c r="D15">
        <v>147.88</v>
      </c>
      <c r="E15">
        <v>144.80000000000001</v>
      </c>
      <c r="F15" t="s">
        <v>25</v>
      </c>
      <c r="G15">
        <v>147.07</v>
      </c>
      <c r="M15" s="5">
        <f>(Table62[[#This Row],[close ]]/G14)-1</f>
        <v>-8.2271225301773221E-3</v>
      </c>
      <c r="O15" s="3">
        <v>45586</v>
      </c>
      <c r="P15">
        <v>156.1</v>
      </c>
      <c r="Q15">
        <v>157.93</v>
      </c>
      <c r="R15">
        <v>154.59</v>
      </c>
      <c r="S15">
        <v>155.03</v>
      </c>
      <c r="V15" s="1">
        <v>45586</v>
      </c>
      <c r="W15">
        <v>156.1</v>
      </c>
      <c r="X15">
        <v>157.93</v>
      </c>
      <c r="Y15">
        <v>154.59</v>
      </c>
      <c r="Z15">
        <v>155.03</v>
      </c>
    </row>
    <row r="16" spans="1:26" ht="13.8" x14ac:dyDescent="0.25">
      <c r="A16" s="1">
        <v>45630</v>
      </c>
      <c r="B16" t="s">
        <v>11</v>
      </c>
      <c r="C16">
        <v>147</v>
      </c>
      <c r="D16">
        <v>147.05000000000001</v>
      </c>
      <c r="E16">
        <v>144</v>
      </c>
      <c r="F16" t="s">
        <v>26</v>
      </c>
      <c r="G16">
        <v>145.85</v>
      </c>
      <c r="M16" s="5">
        <f>(Table62[[#This Row],[close ]]/G15)-1</f>
        <v>-8.2953695519140114E-3</v>
      </c>
      <c r="O16" s="3">
        <v>45587</v>
      </c>
      <c r="P16">
        <v>154.9</v>
      </c>
      <c r="Q16">
        <v>154.9</v>
      </c>
      <c r="R16">
        <v>150.1</v>
      </c>
      <c r="S16">
        <v>150.38999999999999</v>
      </c>
      <c r="V16" s="1">
        <v>45587</v>
      </c>
      <c r="W16">
        <v>154.9</v>
      </c>
      <c r="X16">
        <v>154.9</v>
      </c>
      <c r="Y16">
        <v>150.1</v>
      </c>
      <c r="Z16">
        <v>150.38999999999999</v>
      </c>
    </row>
    <row r="17" spans="1:26" ht="13.8" x14ac:dyDescent="0.25">
      <c r="A17" s="1">
        <v>45629</v>
      </c>
      <c r="B17" t="s">
        <v>11</v>
      </c>
      <c r="C17">
        <v>146.75</v>
      </c>
      <c r="D17">
        <v>148.19999999999999</v>
      </c>
      <c r="E17">
        <v>146.34</v>
      </c>
      <c r="F17" t="s">
        <v>27</v>
      </c>
      <c r="G17">
        <v>146.54</v>
      </c>
      <c r="M17" s="5">
        <f>(Table62[[#This Row],[close ]]/G16)-1</f>
        <v>4.7308878985259373E-3</v>
      </c>
      <c r="O17" s="3">
        <v>45588</v>
      </c>
      <c r="P17">
        <v>150.30000000000001</v>
      </c>
      <c r="Q17">
        <v>151.94999999999999</v>
      </c>
      <c r="R17">
        <v>148.05000000000001</v>
      </c>
      <c r="S17">
        <v>148.78</v>
      </c>
      <c r="V17" s="1">
        <v>45588</v>
      </c>
      <c r="W17">
        <v>150.30000000000001</v>
      </c>
      <c r="X17">
        <v>151.94999999999999</v>
      </c>
      <c r="Y17">
        <v>148.05000000000001</v>
      </c>
      <c r="Z17">
        <v>148.78</v>
      </c>
    </row>
    <row r="18" spans="1:26" ht="13.8" x14ac:dyDescent="0.25">
      <c r="A18" s="1">
        <v>45628</v>
      </c>
      <c r="B18" t="s">
        <v>11</v>
      </c>
      <c r="C18">
        <v>144.11000000000001</v>
      </c>
      <c r="D18">
        <v>146.83000000000001</v>
      </c>
      <c r="E18">
        <v>143.13999999999999</v>
      </c>
      <c r="F18" t="s">
        <v>28</v>
      </c>
      <c r="G18">
        <v>146.41</v>
      </c>
      <c r="M18" s="5">
        <f>(Table62[[#This Row],[close ]]/G17)-1</f>
        <v>-8.871297939129219E-4</v>
      </c>
      <c r="O18" s="3">
        <v>45589</v>
      </c>
      <c r="P18">
        <v>149.49</v>
      </c>
      <c r="Q18">
        <v>149.83000000000001</v>
      </c>
      <c r="R18">
        <v>148.01</v>
      </c>
      <c r="S18">
        <v>148.97999999999999</v>
      </c>
      <c r="V18" s="1">
        <v>45589</v>
      </c>
      <c r="W18">
        <v>149.49</v>
      </c>
      <c r="X18">
        <v>149.83000000000001</v>
      </c>
      <c r="Y18">
        <v>148.01</v>
      </c>
      <c r="Z18">
        <v>148.97999999999999</v>
      </c>
    </row>
    <row r="19" spans="1:26" ht="13.8" x14ac:dyDescent="0.25">
      <c r="A19" s="1">
        <v>45625</v>
      </c>
      <c r="B19" t="s">
        <v>11</v>
      </c>
      <c r="C19">
        <v>143.9</v>
      </c>
      <c r="D19">
        <v>145.49</v>
      </c>
      <c r="E19">
        <v>143.05000000000001</v>
      </c>
      <c r="F19" t="s">
        <v>29</v>
      </c>
      <c r="G19">
        <v>144.54</v>
      </c>
      <c r="M19" s="5">
        <f>(Table62[[#This Row],[close ]]/G18)-1</f>
        <v>-1.277235161532686E-2</v>
      </c>
      <c r="O19" s="3">
        <v>45590</v>
      </c>
      <c r="P19">
        <v>149</v>
      </c>
      <c r="Q19">
        <v>149.5</v>
      </c>
      <c r="R19">
        <v>144.43</v>
      </c>
      <c r="S19">
        <v>145.86000000000001</v>
      </c>
      <c r="V19" s="1">
        <v>45590</v>
      </c>
      <c r="W19">
        <v>149</v>
      </c>
      <c r="X19">
        <v>149.5</v>
      </c>
      <c r="Y19">
        <v>144.43</v>
      </c>
      <c r="Z19">
        <v>145.86000000000001</v>
      </c>
    </row>
    <row r="20" spans="1:26" ht="13.8" x14ac:dyDescent="0.25">
      <c r="A20" s="1">
        <v>45624</v>
      </c>
      <c r="B20" t="s">
        <v>11</v>
      </c>
      <c r="C20">
        <v>144</v>
      </c>
      <c r="D20">
        <v>145.25</v>
      </c>
      <c r="E20">
        <v>143.09</v>
      </c>
      <c r="F20" t="s">
        <v>30</v>
      </c>
      <c r="G20">
        <v>143.38999999999999</v>
      </c>
      <c r="M20" s="5">
        <f>(Table62[[#This Row],[close ]]/G19)-1</f>
        <v>-7.9562750795627579E-3</v>
      </c>
      <c r="O20" s="3">
        <v>45593</v>
      </c>
      <c r="P20">
        <v>146</v>
      </c>
      <c r="Q20">
        <v>149.72999999999999</v>
      </c>
      <c r="R20">
        <v>144.72999999999999</v>
      </c>
      <c r="S20">
        <v>149.38</v>
      </c>
      <c r="V20" s="1">
        <v>45593</v>
      </c>
      <c r="W20">
        <v>146</v>
      </c>
      <c r="X20">
        <v>149.72999999999999</v>
      </c>
      <c r="Y20">
        <v>144.72999999999999</v>
      </c>
      <c r="Z20">
        <v>149.38</v>
      </c>
    </row>
    <row r="21" spans="1:26" ht="13.8" x14ac:dyDescent="0.25">
      <c r="A21" s="1">
        <v>45623</v>
      </c>
      <c r="B21" t="s">
        <v>11</v>
      </c>
      <c r="C21">
        <v>144.31</v>
      </c>
      <c r="D21">
        <v>144.9</v>
      </c>
      <c r="E21">
        <v>142.9</v>
      </c>
      <c r="F21" t="s">
        <v>31</v>
      </c>
      <c r="G21">
        <v>144.53</v>
      </c>
      <c r="H21">
        <v>146.05549999999999</v>
      </c>
      <c r="J21">
        <v>3.2103327832091417</v>
      </c>
      <c r="K21">
        <v>152.47616556641827</v>
      </c>
      <c r="L21">
        <v>139.63483443358172</v>
      </c>
      <c r="M21" s="5">
        <f>(Table62[[#This Row],[close ]]/G20)-1</f>
        <v>7.9503452123579343E-3</v>
      </c>
      <c r="O21" s="3">
        <v>45594</v>
      </c>
      <c r="P21">
        <v>149.85</v>
      </c>
      <c r="Q21">
        <v>150.44999999999999</v>
      </c>
      <c r="R21">
        <v>146.55000000000001</v>
      </c>
      <c r="S21">
        <v>150.06</v>
      </c>
      <c r="V21" s="1">
        <v>45594</v>
      </c>
      <c r="W21">
        <v>149.85</v>
      </c>
      <c r="X21">
        <v>150.44999999999999</v>
      </c>
      <c r="Y21">
        <v>146.55000000000001</v>
      </c>
      <c r="Z21">
        <v>150.06</v>
      </c>
    </row>
    <row r="22" spans="1:26" ht="13.8" x14ac:dyDescent="0.25">
      <c r="A22" s="1">
        <v>45622</v>
      </c>
      <c r="B22" t="s">
        <v>11</v>
      </c>
      <c r="C22">
        <v>144.22</v>
      </c>
      <c r="D22">
        <v>145.80000000000001</v>
      </c>
      <c r="E22">
        <v>143.58000000000001</v>
      </c>
      <c r="F22" t="s">
        <v>32</v>
      </c>
      <c r="G22">
        <v>144.47</v>
      </c>
      <c r="H22">
        <v>146.25999999999996</v>
      </c>
      <c r="I22">
        <v>145.90449999999998</v>
      </c>
      <c r="J22">
        <v>2.9494388404718945</v>
      </c>
      <c r="K22">
        <v>152.15887768094376</v>
      </c>
      <c r="L22">
        <v>140.36112231905616</v>
      </c>
      <c r="M22" s="5">
        <f>(Table62[[#This Row],[close ]]/G21)-1</f>
        <v>-4.1513872552412234E-4</v>
      </c>
      <c r="O22" s="3">
        <v>45595</v>
      </c>
      <c r="P22">
        <v>148.1</v>
      </c>
      <c r="Q22">
        <v>150.94999999999999</v>
      </c>
      <c r="R22">
        <v>148.1</v>
      </c>
      <c r="S22">
        <v>148.97</v>
      </c>
      <c r="V22" s="1">
        <v>45595</v>
      </c>
      <c r="W22">
        <v>148.1</v>
      </c>
      <c r="X22">
        <v>150.94999999999999</v>
      </c>
      <c r="Y22">
        <v>148.1</v>
      </c>
      <c r="Z22">
        <v>148.97</v>
      </c>
    </row>
    <row r="23" spans="1:26" ht="13.8" x14ac:dyDescent="0.25">
      <c r="A23" s="1">
        <v>45621</v>
      </c>
      <c r="B23" t="s">
        <v>11</v>
      </c>
      <c r="C23">
        <v>144.94</v>
      </c>
      <c r="D23">
        <v>146.15</v>
      </c>
      <c r="E23">
        <v>142.84</v>
      </c>
      <c r="F23" t="s">
        <v>33</v>
      </c>
      <c r="G23">
        <v>143.66999999999999</v>
      </c>
      <c r="H23">
        <v>146.35799999999998</v>
      </c>
      <c r="I23">
        <v>146.01333333333329</v>
      </c>
      <c r="J23">
        <v>2.8200235161393494</v>
      </c>
      <c r="K23">
        <v>151.99804703227866</v>
      </c>
      <c r="L23">
        <v>140.71795296772129</v>
      </c>
      <c r="M23" s="5">
        <f>(Table62[[#This Row],[close ]]/G22)-1</f>
        <v>-5.5374818301378026E-3</v>
      </c>
      <c r="O23" s="3">
        <v>45596</v>
      </c>
      <c r="P23">
        <v>149.08000000000001</v>
      </c>
      <c r="Q23">
        <v>149.94999999999999</v>
      </c>
      <c r="R23">
        <v>148.19999999999999</v>
      </c>
      <c r="S23">
        <v>148.56</v>
      </c>
      <c r="V23" s="1">
        <v>45596</v>
      </c>
      <c r="W23">
        <v>149.08000000000001</v>
      </c>
      <c r="X23">
        <v>149.94999999999999</v>
      </c>
      <c r="Y23">
        <v>148.19999999999999</v>
      </c>
      <c r="Z23">
        <v>148.56</v>
      </c>
    </row>
    <row r="24" spans="1:26" ht="13.8" x14ac:dyDescent="0.25">
      <c r="A24" s="1">
        <v>45618</v>
      </c>
      <c r="B24" t="s">
        <v>11</v>
      </c>
      <c r="C24">
        <v>140.15</v>
      </c>
      <c r="D24">
        <v>143.19</v>
      </c>
      <c r="E24">
        <v>139.65</v>
      </c>
      <c r="F24" t="s">
        <v>34</v>
      </c>
      <c r="G24">
        <v>142.78</v>
      </c>
      <c r="H24">
        <v>146.46299999999999</v>
      </c>
      <c r="I24">
        <v>146.01723809523807</v>
      </c>
      <c r="J24">
        <v>2.6301893067750242</v>
      </c>
      <c r="K24">
        <v>151.72337861355004</v>
      </c>
      <c r="L24">
        <v>141.20262138644995</v>
      </c>
      <c r="M24" s="5">
        <f>(Table62[[#This Row],[close ]]/G23)-1</f>
        <v>-6.1947518619056563E-3</v>
      </c>
      <c r="O24" s="3">
        <v>45597</v>
      </c>
      <c r="P24">
        <v>149.66</v>
      </c>
      <c r="Q24">
        <v>150.25</v>
      </c>
      <c r="R24">
        <v>149</v>
      </c>
      <c r="S24">
        <v>149.75</v>
      </c>
      <c r="V24" s="1">
        <v>45597</v>
      </c>
      <c r="W24">
        <v>149.66</v>
      </c>
      <c r="X24">
        <v>150.25</v>
      </c>
      <c r="Y24">
        <v>149</v>
      </c>
      <c r="Z24">
        <v>149.75</v>
      </c>
    </row>
    <row r="25" spans="1:26" ht="13.8" x14ac:dyDescent="0.25">
      <c r="A25" s="1">
        <v>45617</v>
      </c>
      <c r="B25" t="s">
        <v>11</v>
      </c>
      <c r="C25">
        <v>139.5</v>
      </c>
      <c r="D25">
        <v>141.6</v>
      </c>
      <c r="E25">
        <v>137.25</v>
      </c>
      <c r="F25" t="s">
        <v>35</v>
      </c>
      <c r="G25">
        <v>140.22</v>
      </c>
      <c r="H25">
        <v>146.31099999999998</v>
      </c>
      <c r="I25">
        <v>145.86842857142855</v>
      </c>
      <c r="J25">
        <v>2.8991267287708684</v>
      </c>
      <c r="K25">
        <v>152.10925345754171</v>
      </c>
      <c r="L25">
        <v>140.51274654245825</v>
      </c>
      <c r="M25" s="5">
        <f>(Table62[[#This Row],[close ]]/G24)-1</f>
        <v>-1.7929682028295257E-2</v>
      </c>
      <c r="O25" s="3">
        <v>45600</v>
      </c>
      <c r="P25">
        <v>150</v>
      </c>
      <c r="Q25">
        <v>150</v>
      </c>
      <c r="R25">
        <v>145.1</v>
      </c>
      <c r="S25">
        <v>146.94999999999999</v>
      </c>
      <c r="V25" s="1">
        <v>45600</v>
      </c>
      <c r="W25">
        <v>150</v>
      </c>
      <c r="X25">
        <v>150</v>
      </c>
      <c r="Y25">
        <v>145.1</v>
      </c>
      <c r="Z25">
        <v>146.94999999999999</v>
      </c>
    </row>
    <row r="26" spans="1:26" ht="13.8" x14ac:dyDescent="0.25">
      <c r="A26" s="1">
        <v>45615</v>
      </c>
      <c r="B26" t="s">
        <v>11</v>
      </c>
      <c r="C26">
        <v>142</v>
      </c>
      <c r="D26">
        <v>142.49</v>
      </c>
      <c r="E26">
        <v>139.06</v>
      </c>
      <c r="F26" t="s">
        <v>36</v>
      </c>
      <c r="G26">
        <v>139.46</v>
      </c>
      <c r="H26">
        <v>146.06099999999998</v>
      </c>
      <c r="I26">
        <v>145.65852380952379</v>
      </c>
      <c r="J26">
        <v>3.2602371563721344</v>
      </c>
      <c r="K26">
        <v>152.58147431274423</v>
      </c>
      <c r="L26">
        <v>139.54052568725572</v>
      </c>
      <c r="M26" s="5">
        <f>(Table62[[#This Row],[close ]]/G25)-1</f>
        <v>-5.4200542005419239E-3</v>
      </c>
      <c r="O26" s="3">
        <v>45601</v>
      </c>
      <c r="P26">
        <v>147</v>
      </c>
      <c r="Q26">
        <v>152.55000000000001</v>
      </c>
      <c r="R26">
        <v>146.94999999999999</v>
      </c>
      <c r="S26">
        <v>152.29</v>
      </c>
      <c r="V26" s="1">
        <v>45601</v>
      </c>
      <c r="W26">
        <v>147</v>
      </c>
      <c r="X26">
        <v>152.55000000000001</v>
      </c>
      <c r="Y26">
        <v>146.94999999999999</v>
      </c>
      <c r="Z26">
        <v>152.29</v>
      </c>
    </row>
    <row r="27" spans="1:26" ht="13.8" x14ac:dyDescent="0.25">
      <c r="A27" s="1">
        <v>45614</v>
      </c>
      <c r="B27" t="s">
        <v>11</v>
      </c>
      <c r="C27">
        <v>139.49</v>
      </c>
      <c r="D27">
        <v>143.25</v>
      </c>
      <c r="E27">
        <v>138</v>
      </c>
      <c r="F27" t="s">
        <v>37</v>
      </c>
      <c r="G27">
        <v>141.21</v>
      </c>
      <c r="H27">
        <v>145.83750000000001</v>
      </c>
      <c r="I27">
        <v>145.59899999999999</v>
      </c>
      <c r="J27">
        <v>3.4361987489237649</v>
      </c>
      <c r="K27">
        <v>152.70989749784752</v>
      </c>
      <c r="L27">
        <v>138.96510250215249</v>
      </c>
      <c r="M27" s="5">
        <f>(Table62[[#This Row],[close ]]/G26)-1</f>
        <v>1.2548400975189944E-2</v>
      </c>
      <c r="O27" s="3">
        <v>45602</v>
      </c>
      <c r="P27">
        <v>154</v>
      </c>
      <c r="Q27">
        <v>154.94999999999999</v>
      </c>
      <c r="R27">
        <v>149.59</v>
      </c>
      <c r="S27">
        <v>153.62</v>
      </c>
      <c r="V27" s="1">
        <v>45602</v>
      </c>
      <c r="W27">
        <v>154</v>
      </c>
      <c r="X27">
        <v>154.94999999999999</v>
      </c>
      <c r="Y27">
        <v>149.59</v>
      </c>
      <c r="Z27">
        <v>153.62</v>
      </c>
    </row>
    <row r="28" spans="1:26" ht="13.8" x14ac:dyDescent="0.25">
      <c r="A28" s="1">
        <v>45610</v>
      </c>
      <c r="B28" t="s">
        <v>11</v>
      </c>
      <c r="C28">
        <v>139.71</v>
      </c>
      <c r="D28">
        <v>140.72999999999999</v>
      </c>
      <c r="E28">
        <v>137.5</v>
      </c>
      <c r="F28" t="s">
        <v>38</v>
      </c>
      <c r="G28">
        <v>137.97999999999999</v>
      </c>
      <c r="H28">
        <v>145.34700000000001</v>
      </c>
      <c r="I28">
        <v>145.08916666666667</v>
      </c>
      <c r="J28">
        <v>3.8213942068583444</v>
      </c>
      <c r="K28">
        <v>152.9897884137167</v>
      </c>
      <c r="L28">
        <v>137.70421158628332</v>
      </c>
      <c r="M28" s="5">
        <f>(Table62[[#This Row],[close ]]/G27)-1</f>
        <v>-2.2873734154804981E-2</v>
      </c>
      <c r="O28" s="3">
        <v>45603</v>
      </c>
      <c r="P28">
        <v>156.11000000000001</v>
      </c>
      <c r="Q28">
        <v>156.91999999999999</v>
      </c>
      <c r="R28">
        <v>150.19999999999999</v>
      </c>
      <c r="S28">
        <v>150.94999999999999</v>
      </c>
      <c r="V28" s="1">
        <v>45603</v>
      </c>
      <c r="W28">
        <v>156.11000000000001</v>
      </c>
      <c r="X28">
        <v>156.91999999999999</v>
      </c>
      <c r="Y28">
        <v>150.19999999999999</v>
      </c>
      <c r="Z28">
        <v>150.94999999999999</v>
      </c>
    </row>
    <row r="29" spans="1:26" ht="13.8" x14ac:dyDescent="0.25">
      <c r="A29" s="1">
        <v>45609</v>
      </c>
      <c r="B29" t="s">
        <v>11</v>
      </c>
      <c r="C29">
        <v>143.6</v>
      </c>
      <c r="D29">
        <v>143.6</v>
      </c>
      <c r="E29">
        <v>138.6</v>
      </c>
      <c r="F29" t="s">
        <v>39</v>
      </c>
      <c r="G29">
        <v>139.16999999999999</v>
      </c>
      <c r="H29">
        <v>144.858</v>
      </c>
      <c r="I29">
        <v>144.75871428571429</v>
      </c>
      <c r="J29">
        <v>3.9593282258484201</v>
      </c>
      <c r="K29">
        <v>152.77665645169685</v>
      </c>
      <c r="L29">
        <v>136.93934354830316</v>
      </c>
      <c r="M29" s="5">
        <f>(Table62[[#This Row],[close ]]/G28)-1</f>
        <v>8.6244383243947453E-3</v>
      </c>
      <c r="O29" s="3">
        <v>45604</v>
      </c>
      <c r="P29">
        <v>152</v>
      </c>
      <c r="Q29">
        <v>152</v>
      </c>
      <c r="R29">
        <v>146.94</v>
      </c>
      <c r="S29">
        <v>147.57</v>
      </c>
      <c r="V29" s="1">
        <v>45604</v>
      </c>
      <c r="W29">
        <v>152</v>
      </c>
      <c r="X29">
        <v>152</v>
      </c>
      <c r="Y29">
        <v>146.94</v>
      </c>
      <c r="Z29">
        <v>147.57</v>
      </c>
    </row>
    <row r="30" spans="1:26" ht="13.8" x14ac:dyDescent="0.25">
      <c r="A30" s="1">
        <v>45608</v>
      </c>
      <c r="B30" t="s">
        <v>11</v>
      </c>
      <c r="C30">
        <v>145.65</v>
      </c>
      <c r="D30">
        <v>147.13</v>
      </c>
      <c r="E30">
        <v>143.6</v>
      </c>
      <c r="F30" t="s">
        <v>40</v>
      </c>
      <c r="G30">
        <v>144.16999999999999</v>
      </c>
      <c r="H30">
        <v>144.5275</v>
      </c>
      <c r="I30">
        <v>144.79247619047621</v>
      </c>
      <c r="J30">
        <v>3.7068072160340497</v>
      </c>
      <c r="K30">
        <v>151.9411144320681</v>
      </c>
      <c r="L30">
        <v>137.1138855679319</v>
      </c>
      <c r="M30" s="5">
        <f>(Table62[[#This Row],[close ]]/G29)-1</f>
        <v>3.592728317884597E-2</v>
      </c>
      <c r="O30" s="3">
        <v>45607</v>
      </c>
      <c r="P30">
        <v>147.57</v>
      </c>
      <c r="Q30">
        <v>147.69</v>
      </c>
      <c r="R30">
        <v>144.1</v>
      </c>
      <c r="S30">
        <v>145.01</v>
      </c>
      <c r="V30" s="1">
        <v>45607</v>
      </c>
      <c r="W30">
        <v>147.57</v>
      </c>
      <c r="X30">
        <v>147.69</v>
      </c>
      <c r="Y30">
        <v>144.1</v>
      </c>
      <c r="Z30">
        <v>145.01</v>
      </c>
    </row>
    <row r="31" spans="1:26" ht="13.8" x14ac:dyDescent="0.25">
      <c r="A31" s="1">
        <v>45607</v>
      </c>
      <c r="B31" t="s">
        <v>11</v>
      </c>
      <c r="C31">
        <v>147.57</v>
      </c>
      <c r="D31">
        <v>147.69</v>
      </c>
      <c r="E31">
        <v>144.1</v>
      </c>
      <c r="F31" t="s">
        <v>41</v>
      </c>
      <c r="G31">
        <v>145.01</v>
      </c>
      <c r="H31">
        <v>144.24799999999999</v>
      </c>
      <c r="I31">
        <v>144.57345238095238</v>
      </c>
      <c r="J31">
        <v>3.4248558940102622</v>
      </c>
      <c r="K31">
        <v>151.09771178802052</v>
      </c>
      <c r="L31">
        <v>137.39828821197946</v>
      </c>
      <c r="M31" s="5">
        <f>(Table62[[#This Row],[close ]]/G30)-1</f>
        <v>5.8264548796560511E-3</v>
      </c>
      <c r="O31" s="3">
        <v>45608</v>
      </c>
      <c r="P31">
        <v>145.65</v>
      </c>
      <c r="Q31">
        <v>147.13</v>
      </c>
      <c r="R31">
        <v>143.6</v>
      </c>
      <c r="S31">
        <v>144.16999999999999</v>
      </c>
      <c r="V31" s="1">
        <v>45608</v>
      </c>
      <c r="W31">
        <v>145.65</v>
      </c>
      <c r="X31">
        <v>147.13</v>
      </c>
      <c r="Y31">
        <v>143.6</v>
      </c>
      <c r="Z31">
        <v>144.16999999999999</v>
      </c>
    </row>
    <row r="32" spans="1:26" ht="13.8" x14ac:dyDescent="0.25">
      <c r="A32" s="1">
        <v>45604</v>
      </c>
      <c r="B32" t="s">
        <v>11</v>
      </c>
      <c r="C32">
        <v>152</v>
      </c>
      <c r="D32">
        <v>152</v>
      </c>
      <c r="E32">
        <v>146.94</v>
      </c>
      <c r="F32" t="s">
        <v>42</v>
      </c>
      <c r="G32">
        <v>147.57</v>
      </c>
      <c r="H32">
        <v>144.11050000000003</v>
      </c>
      <c r="I32">
        <v>144.56438095238096</v>
      </c>
      <c r="J32">
        <v>3.2171538173066141</v>
      </c>
      <c r="K32">
        <v>150.54480763461325</v>
      </c>
      <c r="L32">
        <v>137.67619236538681</v>
      </c>
      <c r="M32" s="5">
        <f>(Table62[[#This Row],[close ]]/G31)-1</f>
        <v>1.765395489966215E-2</v>
      </c>
      <c r="O32" s="3">
        <v>45609</v>
      </c>
      <c r="P32">
        <v>143.6</v>
      </c>
      <c r="Q32">
        <v>143.6</v>
      </c>
      <c r="R32">
        <v>138.6</v>
      </c>
      <c r="S32">
        <v>139.16999999999999</v>
      </c>
      <c r="V32" s="1">
        <v>45609</v>
      </c>
      <c r="W32">
        <v>143.6</v>
      </c>
      <c r="X32">
        <v>143.6</v>
      </c>
      <c r="Y32">
        <v>138.6</v>
      </c>
      <c r="Z32">
        <v>139.16999999999999</v>
      </c>
    </row>
    <row r="33" spans="1:26" ht="13.8" x14ac:dyDescent="0.25">
      <c r="A33" s="1">
        <v>45603</v>
      </c>
      <c r="B33" t="s">
        <v>11</v>
      </c>
      <c r="C33">
        <v>156.11000000000001</v>
      </c>
      <c r="D33">
        <v>156.91999999999999</v>
      </c>
      <c r="E33">
        <v>150.19999999999999</v>
      </c>
      <c r="F33" t="s">
        <v>43</v>
      </c>
      <c r="G33">
        <v>150.94999999999999</v>
      </c>
      <c r="H33">
        <v>144.16400000000002</v>
      </c>
      <c r="I33">
        <v>144.76188095238101</v>
      </c>
      <c r="J33">
        <v>3.3252295528199785</v>
      </c>
      <c r="K33">
        <v>150.81445910563997</v>
      </c>
      <c r="L33">
        <v>137.51354089436006</v>
      </c>
      <c r="M33" s="5">
        <f>(Table62[[#This Row],[close ]]/G32)-1</f>
        <v>2.290438435996478E-2</v>
      </c>
      <c r="O33" s="3">
        <v>45610</v>
      </c>
      <c r="P33">
        <v>139.71</v>
      </c>
      <c r="Q33">
        <v>140.72999999999999</v>
      </c>
      <c r="R33">
        <v>137.5</v>
      </c>
      <c r="S33">
        <v>137.97999999999999</v>
      </c>
      <c r="V33" s="1">
        <v>45610</v>
      </c>
      <c r="W33">
        <v>139.71</v>
      </c>
      <c r="X33">
        <v>140.72999999999999</v>
      </c>
      <c r="Y33">
        <v>137.5</v>
      </c>
      <c r="Z33">
        <v>137.97999999999999</v>
      </c>
    </row>
    <row r="34" spans="1:26" ht="13.8" x14ac:dyDescent="0.25">
      <c r="A34" s="1">
        <v>45602</v>
      </c>
      <c r="B34" t="s">
        <v>11</v>
      </c>
      <c r="C34">
        <v>154</v>
      </c>
      <c r="D34">
        <v>154.94999999999999</v>
      </c>
      <c r="E34">
        <v>149.59</v>
      </c>
      <c r="F34" t="s">
        <v>44</v>
      </c>
      <c r="G34">
        <v>153.62</v>
      </c>
      <c r="H34">
        <v>144.43049999999999</v>
      </c>
      <c r="I34">
        <v>145.06457142857147</v>
      </c>
      <c r="J34">
        <v>3.8461018885154488</v>
      </c>
      <c r="K34">
        <v>152.12270377703089</v>
      </c>
      <c r="L34">
        <v>136.7382962229691</v>
      </c>
      <c r="M34" s="5">
        <f>(Table62[[#This Row],[close ]]/G33)-1</f>
        <v>1.7687976151043561E-2</v>
      </c>
      <c r="O34" s="3">
        <v>45614</v>
      </c>
      <c r="P34">
        <v>139.49</v>
      </c>
      <c r="Q34">
        <v>143.25</v>
      </c>
      <c r="R34">
        <v>138</v>
      </c>
      <c r="S34">
        <v>141.21</v>
      </c>
      <c r="V34" s="1">
        <v>45614</v>
      </c>
      <c r="W34">
        <v>139.49</v>
      </c>
      <c r="X34">
        <v>143.25</v>
      </c>
      <c r="Y34">
        <v>138</v>
      </c>
      <c r="Z34">
        <v>141.21</v>
      </c>
    </row>
    <row r="35" spans="1:26" ht="13.8" x14ac:dyDescent="0.25">
      <c r="A35" s="1">
        <v>45601</v>
      </c>
      <c r="B35" t="s">
        <v>11</v>
      </c>
      <c r="C35">
        <v>147</v>
      </c>
      <c r="D35">
        <v>152.55000000000001</v>
      </c>
      <c r="E35">
        <v>146.94999999999999</v>
      </c>
      <c r="F35" t="s">
        <v>45</v>
      </c>
      <c r="G35">
        <v>152.29</v>
      </c>
      <c r="H35">
        <v>144.69149999999996</v>
      </c>
      <c r="I35">
        <v>145.17902380952381</v>
      </c>
      <c r="J35">
        <v>4.1958617143938124</v>
      </c>
      <c r="K35">
        <v>153.08322342878759</v>
      </c>
      <c r="L35">
        <v>136.29977657121233</v>
      </c>
      <c r="M35" s="5">
        <f>(Table62[[#This Row],[close ]]/G34)-1</f>
        <v>-8.6577268584820954E-3</v>
      </c>
      <c r="O35" s="3">
        <v>45615</v>
      </c>
      <c r="P35">
        <v>142</v>
      </c>
      <c r="Q35">
        <v>142.49</v>
      </c>
      <c r="R35">
        <v>139.06</v>
      </c>
      <c r="S35">
        <v>139.46</v>
      </c>
      <c r="V35" s="1">
        <v>45615</v>
      </c>
      <c r="W35">
        <v>142</v>
      </c>
      <c r="X35">
        <v>142.49</v>
      </c>
      <c r="Y35">
        <v>139.06</v>
      </c>
      <c r="Z35">
        <v>139.46</v>
      </c>
    </row>
    <row r="36" spans="1:26" ht="13.8" x14ac:dyDescent="0.25">
      <c r="A36" s="1">
        <v>45600</v>
      </c>
      <c r="B36" t="s">
        <v>11</v>
      </c>
      <c r="C36">
        <v>150</v>
      </c>
      <c r="D36">
        <v>150</v>
      </c>
      <c r="E36">
        <v>145.1</v>
      </c>
      <c r="F36" t="s">
        <v>46</v>
      </c>
      <c r="G36">
        <v>146.94999999999999</v>
      </c>
      <c r="H36">
        <v>144.7465</v>
      </c>
      <c r="I36">
        <v>144.90659523809518</v>
      </c>
      <c r="J36">
        <v>4.2189924901069622</v>
      </c>
      <c r="K36">
        <v>153.18448498021391</v>
      </c>
      <c r="L36">
        <v>136.30851501978609</v>
      </c>
      <c r="M36" s="5">
        <f>(Table62[[#This Row],[close ]]/G35)-1</f>
        <v>-3.5064679230415674E-2</v>
      </c>
      <c r="O36" s="3">
        <v>45617</v>
      </c>
      <c r="P36">
        <v>139.5</v>
      </c>
      <c r="Q36">
        <v>141.6</v>
      </c>
      <c r="R36">
        <v>137.25</v>
      </c>
      <c r="S36">
        <v>140.22</v>
      </c>
      <c r="V36" s="1">
        <v>45617</v>
      </c>
      <c r="W36">
        <v>139.5</v>
      </c>
      <c r="X36">
        <v>141.6</v>
      </c>
      <c r="Y36">
        <v>137.25</v>
      </c>
      <c r="Z36">
        <v>140.22</v>
      </c>
    </row>
    <row r="37" spans="1:26" ht="13.8" x14ac:dyDescent="0.25">
      <c r="A37" s="1">
        <v>45597</v>
      </c>
      <c r="B37" t="s">
        <v>11</v>
      </c>
      <c r="C37">
        <v>149.66</v>
      </c>
      <c r="D37">
        <v>150.25</v>
      </c>
      <c r="E37">
        <v>149</v>
      </c>
      <c r="F37" t="s">
        <v>47</v>
      </c>
      <c r="G37">
        <v>149.75</v>
      </c>
      <c r="H37">
        <v>144.90699999999998</v>
      </c>
      <c r="I37">
        <v>145.2230238095238</v>
      </c>
      <c r="J37">
        <v>4.3498410134285663</v>
      </c>
      <c r="K37">
        <v>153.60668202685713</v>
      </c>
      <c r="L37">
        <v>136.20731797314284</v>
      </c>
      <c r="M37" s="5">
        <f>(Table62[[#This Row],[close ]]/G36)-1</f>
        <v>1.905410003402519E-2</v>
      </c>
      <c r="O37" s="3">
        <v>45618</v>
      </c>
      <c r="P37">
        <v>140.15</v>
      </c>
      <c r="Q37">
        <v>143.19</v>
      </c>
      <c r="R37">
        <v>139.65</v>
      </c>
      <c r="S37">
        <v>142.78</v>
      </c>
      <c r="V37" s="1">
        <v>45618</v>
      </c>
      <c r="W37">
        <v>140.15</v>
      </c>
      <c r="X37">
        <v>143.19</v>
      </c>
      <c r="Y37">
        <v>139.65</v>
      </c>
      <c r="Z37">
        <v>142.78</v>
      </c>
    </row>
    <row r="38" spans="1:26" ht="13.8" x14ac:dyDescent="0.25">
      <c r="A38" s="1">
        <v>45596</v>
      </c>
      <c r="B38" t="s">
        <v>11</v>
      </c>
      <c r="C38">
        <v>149.08000000000001</v>
      </c>
      <c r="D38">
        <v>149.94999999999999</v>
      </c>
      <c r="E38">
        <v>148.19999999999999</v>
      </c>
      <c r="F38" t="s">
        <v>48</v>
      </c>
      <c r="G38">
        <v>148.56</v>
      </c>
      <c r="H38">
        <v>145.01449999999997</v>
      </c>
      <c r="I38">
        <v>145.25490476190473</v>
      </c>
      <c r="J38">
        <v>4.4150191929010019</v>
      </c>
      <c r="K38">
        <v>153.84453838580197</v>
      </c>
      <c r="L38">
        <v>136.18446161419797</v>
      </c>
      <c r="M38" s="5">
        <f>(Table62[[#This Row],[close ]]/G37)-1</f>
        <v>-7.9465776293823343E-3</v>
      </c>
      <c r="O38" s="3">
        <v>45621</v>
      </c>
      <c r="P38">
        <v>144.94</v>
      </c>
      <c r="Q38">
        <v>146.15</v>
      </c>
      <c r="R38">
        <v>142.84</v>
      </c>
      <c r="S38">
        <v>143.66999999999999</v>
      </c>
      <c r="V38" s="1">
        <v>45621</v>
      </c>
      <c r="W38">
        <v>144.94</v>
      </c>
      <c r="X38">
        <v>146.15</v>
      </c>
      <c r="Y38">
        <v>142.84</v>
      </c>
      <c r="Z38">
        <v>143.66999999999999</v>
      </c>
    </row>
    <row r="39" spans="1:26" ht="13.8" x14ac:dyDescent="0.25">
      <c r="A39" s="1">
        <v>45595</v>
      </c>
      <c r="B39" t="s">
        <v>11</v>
      </c>
      <c r="C39">
        <v>148.1</v>
      </c>
      <c r="D39">
        <v>150.94999999999999</v>
      </c>
      <c r="E39">
        <v>148.1</v>
      </c>
      <c r="F39" t="s">
        <v>49</v>
      </c>
      <c r="G39">
        <v>148.97</v>
      </c>
      <c r="H39">
        <v>145.23599999999999</v>
      </c>
      <c r="I39">
        <v>145.39121428571426</v>
      </c>
      <c r="J39">
        <v>4.5002636180093889</v>
      </c>
      <c r="K39">
        <v>154.23652723601876</v>
      </c>
      <c r="L39">
        <v>136.23547276398122</v>
      </c>
      <c r="M39" s="5">
        <f>(Table62[[#This Row],[close ]]/G38)-1</f>
        <v>2.7598276790521403E-3</v>
      </c>
      <c r="O39" s="3">
        <v>45622</v>
      </c>
      <c r="P39">
        <v>144.22</v>
      </c>
      <c r="Q39">
        <v>145.80000000000001</v>
      </c>
      <c r="R39">
        <v>143.58000000000001</v>
      </c>
      <c r="S39">
        <v>144.47</v>
      </c>
      <c r="V39" s="1">
        <v>45622</v>
      </c>
      <c r="W39">
        <v>144.22</v>
      </c>
      <c r="X39">
        <v>145.80000000000001</v>
      </c>
      <c r="Y39">
        <v>143.58000000000001</v>
      </c>
      <c r="Z39">
        <v>144.47</v>
      </c>
    </row>
    <row r="40" spans="1:26" ht="13.8" x14ac:dyDescent="0.25">
      <c r="A40" s="1">
        <v>45594</v>
      </c>
      <c r="B40" t="s">
        <v>11</v>
      </c>
      <c r="C40">
        <v>149.85</v>
      </c>
      <c r="D40">
        <v>150.44999999999999</v>
      </c>
      <c r="E40">
        <v>146.55000000000001</v>
      </c>
      <c r="F40" t="s">
        <v>50</v>
      </c>
      <c r="G40">
        <v>150.06</v>
      </c>
      <c r="H40">
        <v>145.56949999999998</v>
      </c>
      <c r="I40">
        <v>145.69542857142858</v>
      </c>
      <c r="J40">
        <v>4.6022528522224277</v>
      </c>
      <c r="K40">
        <v>154.77400570444485</v>
      </c>
      <c r="L40">
        <v>136.36499429555511</v>
      </c>
      <c r="M40" s="5">
        <f>(Table62[[#This Row],[close ]]/G39)-1</f>
        <v>7.3169094448546357E-3</v>
      </c>
      <c r="O40" s="3">
        <v>45623</v>
      </c>
      <c r="P40">
        <v>144.31</v>
      </c>
      <c r="Q40">
        <v>144.9</v>
      </c>
      <c r="R40">
        <v>142.9</v>
      </c>
      <c r="S40">
        <v>144.53</v>
      </c>
      <c r="V40" s="1">
        <v>45623</v>
      </c>
      <c r="W40">
        <v>144.31</v>
      </c>
      <c r="X40">
        <v>144.9</v>
      </c>
      <c r="Y40">
        <v>142.9</v>
      </c>
      <c r="Z40">
        <v>144.53</v>
      </c>
    </row>
    <row r="41" spans="1:26" ht="13.8" x14ac:dyDescent="0.25">
      <c r="A41" s="1">
        <v>45593</v>
      </c>
      <c r="B41" t="s">
        <v>11</v>
      </c>
      <c r="C41">
        <v>146</v>
      </c>
      <c r="D41">
        <v>149.72999999999999</v>
      </c>
      <c r="E41">
        <v>144.72999999999999</v>
      </c>
      <c r="F41" t="s">
        <v>51</v>
      </c>
      <c r="G41">
        <v>149.38</v>
      </c>
      <c r="H41">
        <v>145.81199999999998</v>
      </c>
      <c r="I41">
        <v>145.93240476190473</v>
      </c>
      <c r="J41">
        <v>4.6718480508816125</v>
      </c>
      <c r="K41">
        <v>155.1556961017632</v>
      </c>
      <c r="L41">
        <v>136.46830389823677</v>
      </c>
      <c r="M41" s="5">
        <f>(Table62[[#This Row],[close ]]/G40)-1</f>
        <v>-4.5315207250433698E-3</v>
      </c>
      <c r="O41" s="3">
        <v>45624</v>
      </c>
      <c r="P41">
        <v>144</v>
      </c>
      <c r="Q41">
        <v>145.25</v>
      </c>
      <c r="R41">
        <v>143.09</v>
      </c>
      <c r="S41">
        <v>143.38999999999999</v>
      </c>
      <c r="V41" s="1">
        <v>45624</v>
      </c>
      <c r="W41">
        <v>144</v>
      </c>
      <c r="X41">
        <v>145.25</v>
      </c>
      <c r="Y41">
        <v>143.09</v>
      </c>
      <c r="Z41">
        <v>143.38999999999999</v>
      </c>
    </row>
    <row r="42" spans="1:26" ht="13.8" x14ac:dyDescent="0.25">
      <c r="A42" s="1">
        <v>45590</v>
      </c>
      <c r="B42" t="s">
        <v>11</v>
      </c>
      <c r="C42">
        <v>149</v>
      </c>
      <c r="D42">
        <v>149.5</v>
      </c>
      <c r="E42">
        <v>144.43</v>
      </c>
      <c r="F42" t="s">
        <v>52</v>
      </c>
      <c r="G42">
        <v>145.86000000000001</v>
      </c>
      <c r="H42">
        <v>145.88150000000002</v>
      </c>
      <c r="I42">
        <v>145.81657142857142</v>
      </c>
      <c r="J42">
        <v>4.6611600939093094</v>
      </c>
      <c r="K42">
        <v>155.20382018781862</v>
      </c>
      <c r="L42">
        <v>136.55917981218141</v>
      </c>
      <c r="M42" s="5">
        <f>(Table62[[#This Row],[close ]]/G41)-1</f>
        <v>-2.356406480117812E-2</v>
      </c>
      <c r="O42" s="3">
        <v>45625</v>
      </c>
      <c r="P42">
        <v>143.9</v>
      </c>
      <c r="Q42">
        <v>145.49</v>
      </c>
      <c r="R42">
        <v>143.05000000000001</v>
      </c>
      <c r="S42">
        <v>144.54</v>
      </c>
      <c r="V42" s="1">
        <v>45625</v>
      </c>
      <c r="W42">
        <v>143.9</v>
      </c>
      <c r="X42">
        <v>145.49</v>
      </c>
      <c r="Y42">
        <v>143.05000000000001</v>
      </c>
      <c r="Z42">
        <v>144.54</v>
      </c>
    </row>
    <row r="43" spans="1:26" ht="13.8" x14ac:dyDescent="0.25">
      <c r="A43" s="1">
        <v>45589</v>
      </c>
      <c r="B43" t="s">
        <v>11</v>
      </c>
      <c r="C43">
        <v>149.49</v>
      </c>
      <c r="D43">
        <v>149.83000000000001</v>
      </c>
      <c r="E43">
        <v>148.01</v>
      </c>
      <c r="F43" t="s">
        <v>53</v>
      </c>
      <c r="G43">
        <v>148.97999999999999</v>
      </c>
      <c r="H43">
        <v>146.14699999999999</v>
      </c>
      <c r="I43">
        <v>146.17659523809527</v>
      </c>
      <c r="J43">
        <v>4.679754941852134</v>
      </c>
      <c r="K43">
        <v>155.50650988370427</v>
      </c>
      <c r="L43">
        <v>136.78749011629571</v>
      </c>
      <c r="M43" s="5">
        <f>(Table62[[#This Row],[close ]]/G42)-1</f>
        <v>2.1390374331550666E-2</v>
      </c>
      <c r="O43" s="3">
        <v>45628</v>
      </c>
      <c r="P43">
        <v>144.11000000000001</v>
      </c>
      <c r="Q43">
        <v>146.83000000000001</v>
      </c>
      <c r="R43">
        <v>143.13999999999999</v>
      </c>
      <c r="S43">
        <v>146.41</v>
      </c>
      <c r="V43" s="1">
        <v>45628</v>
      </c>
      <c r="W43">
        <v>144.11000000000001</v>
      </c>
      <c r="X43">
        <v>146.83000000000001</v>
      </c>
      <c r="Y43">
        <v>143.13999999999999</v>
      </c>
      <c r="Z43">
        <v>146.41</v>
      </c>
    </row>
    <row r="44" spans="1:26" ht="13.8" x14ac:dyDescent="0.25">
      <c r="A44" s="1">
        <v>45588</v>
      </c>
      <c r="B44" t="s">
        <v>11</v>
      </c>
      <c r="C44">
        <v>150.30000000000001</v>
      </c>
      <c r="D44">
        <v>151.94999999999999</v>
      </c>
      <c r="E44">
        <v>148.05000000000001</v>
      </c>
      <c r="F44" t="s">
        <v>54</v>
      </c>
      <c r="G44">
        <v>148.78</v>
      </c>
      <c r="H44">
        <v>146.44700000000003</v>
      </c>
      <c r="I44">
        <v>146.39776190476189</v>
      </c>
      <c r="J44">
        <v>4.6447368063217533</v>
      </c>
      <c r="K44">
        <v>155.73647361264355</v>
      </c>
      <c r="L44">
        <v>137.15752638735651</v>
      </c>
      <c r="M44" s="5">
        <f>(Table62[[#This Row],[close ]]/G43)-1</f>
        <v>-1.3424620754463046E-3</v>
      </c>
      <c r="O44" s="3">
        <v>45629</v>
      </c>
      <c r="P44">
        <v>146.75</v>
      </c>
      <c r="Q44">
        <v>148.19999999999999</v>
      </c>
      <c r="R44">
        <v>146.34</v>
      </c>
      <c r="S44">
        <v>146.54</v>
      </c>
      <c r="V44" s="1">
        <v>45629</v>
      </c>
      <c r="W44">
        <v>146.75</v>
      </c>
      <c r="X44">
        <v>148.19999999999999</v>
      </c>
      <c r="Y44">
        <v>146.34</v>
      </c>
      <c r="Z44">
        <v>146.54</v>
      </c>
    </row>
    <row r="45" spans="1:26" ht="13.8" x14ac:dyDescent="0.25">
      <c r="A45" s="1">
        <v>45587</v>
      </c>
      <c r="B45" t="s">
        <v>11</v>
      </c>
      <c r="C45">
        <v>154.9</v>
      </c>
      <c r="D45">
        <v>154.9</v>
      </c>
      <c r="E45">
        <v>150.1</v>
      </c>
      <c r="F45" t="s">
        <v>55</v>
      </c>
      <c r="G45">
        <v>150.38999999999999</v>
      </c>
      <c r="H45">
        <v>146.9555</v>
      </c>
      <c r="I45">
        <v>146.82252380952383</v>
      </c>
      <c r="J45">
        <v>4.4809438326739768</v>
      </c>
      <c r="K45">
        <v>155.91738766534795</v>
      </c>
      <c r="L45">
        <v>137.99361233465206</v>
      </c>
      <c r="M45" s="5">
        <f>(Table62[[#This Row],[close ]]/G44)-1</f>
        <v>1.0821346955235844E-2</v>
      </c>
      <c r="O45" s="3">
        <v>45630</v>
      </c>
      <c r="P45">
        <v>147</v>
      </c>
      <c r="Q45">
        <v>147.05000000000001</v>
      </c>
      <c r="R45">
        <v>144</v>
      </c>
      <c r="S45">
        <v>145.85</v>
      </c>
      <c r="V45" s="1">
        <v>45630</v>
      </c>
      <c r="W45">
        <v>147</v>
      </c>
      <c r="X45">
        <v>147.05000000000001</v>
      </c>
      <c r="Y45">
        <v>144</v>
      </c>
      <c r="Z45">
        <v>145.85</v>
      </c>
    </row>
    <row r="46" spans="1:26" ht="13.8" x14ac:dyDescent="0.25">
      <c r="A46" s="1">
        <v>45586</v>
      </c>
      <c r="B46" t="s">
        <v>11</v>
      </c>
      <c r="C46">
        <v>156.1</v>
      </c>
      <c r="D46">
        <v>157.93</v>
      </c>
      <c r="E46">
        <v>154.59</v>
      </c>
      <c r="F46" t="s">
        <v>56</v>
      </c>
      <c r="G46">
        <v>155.03</v>
      </c>
      <c r="H46">
        <v>147.73400000000001</v>
      </c>
      <c r="I46">
        <v>147.72450000000001</v>
      </c>
      <c r="J46">
        <v>4.4626642974325277</v>
      </c>
      <c r="K46">
        <v>156.65932859486506</v>
      </c>
      <c r="L46">
        <v>138.80867140513496</v>
      </c>
      <c r="M46" s="5">
        <f>(Table62[[#This Row],[close ]]/G45)-1</f>
        <v>3.0853115233725692E-2</v>
      </c>
      <c r="O46" s="3">
        <v>45631</v>
      </c>
      <c r="P46">
        <v>146.5</v>
      </c>
      <c r="Q46">
        <v>147.88</v>
      </c>
      <c r="R46">
        <v>144.80000000000001</v>
      </c>
      <c r="S46">
        <v>147.07</v>
      </c>
      <c r="V46" s="1">
        <v>45631</v>
      </c>
      <c r="W46">
        <v>146.5</v>
      </c>
      <c r="X46">
        <v>147.88</v>
      </c>
      <c r="Y46">
        <v>144.80000000000001</v>
      </c>
      <c r="Z46">
        <v>147.07</v>
      </c>
    </row>
    <row r="47" spans="1:26" ht="13.8" x14ac:dyDescent="0.25">
      <c r="A47" s="1">
        <v>45583</v>
      </c>
      <c r="B47" t="s">
        <v>11</v>
      </c>
      <c r="C47">
        <v>152.4</v>
      </c>
      <c r="D47">
        <v>156.19999999999999</v>
      </c>
      <c r="E47">
        <v>151.1</v>
      </c>
      <c r="F47" t="s">
        <v>57</v>
      </c>
      <c r="G47">
        <v>155.38999999999999</v>
      </c>
      <c r="H47">
        <v>148.44300000000001</v>
      </c>
      <c r="I47">
        <v>148.46314285714288</v>
      </c>
      <c r="J47">
        <v>4.4978955313042039</v>
      </c>
      <c r="K47">
        <v>157.43879106260843</v>
      </c>
      <c r="L47">
        <v>139.44720893739159</v>
      </c>
      <c r="M47" s="5">
        <f>(Table62[[#This Row],[close ]]/G46)-1</f>
        <v>2.3221312004126915E-3</v>
      </c>
      <c r="O47" s="3">
        <v>45632</v>
      </c>
      <c r="P47">
        <v>147.5</v>
      </c>
      <c r="Q47">
        <v>148.68</v>
      </c>
      <c r="R47">
        <v>146.6</v>
      </c>
      <c r="S47">
        <v>148.29</v>
      </c>
      <c r="V47" s="1">
        <v>45632</v>
      </c>
      <c r="W47">
        <v>147.5</v>
      </c>
      <c r="X47">
        <v>148.68</v>
      </c>
      <c r="Y47">
        <v>146.6</v>
      </c>
      <c r="Z47">
        <v>148.29</v>
      </c>
    </row>
    <row r="48" spans="1:26" ht="13.8" x14ac:dyDescent="0.25">
      <c r="A48" s="1">
        <v>45582</v>
      </c>
      <c r="B48" t="s">
        <v>11</v>
      </c>
      <c r="C48">
        <v>155.65</v>
      </c>
      <c r="D48">
        <v>156.30000000000001</v>
      </c>
      <c r="E48">
        <v>152.1</v>
      </c>
      <c r="F48" t="s">
        <v>58</v>
      </c>
      <c r="G48">
        <v>152.4</v>
      </c>
      <c r="H48">
        <v>149.16400000000002</v>
      </c>
      <c r="I48">
        <v>148.81985714285716</v>
      </c>
      <c r="J48">
        <v>3.8400718195038204</v>
      </c>
      <c r="K48">
        <v>156.84414363900765</v>
      </c>
      <c r="L48">
        <v>141.48385636099238</v>
      </c>
      <c r="M48" s="5">
        <f>(Table62[[#This Row],[close ]]/G47)-1</f>
        <v>-1.9241907458652285E-2</v>
      </c>
      <c r="O48" s="3">
        <v>45635</v>
      </c>
      <c r="P48">
        <v>148.29</v>
      </c>
      <c r="Q48">
        <v>150.66999999999999</v>
      </c>
      <c r="R48">
        <v>146.63</v>
      </c>
      <c r="S48">
        <v>149.88</v>
      </c>
      <c r="V48" s="1">
        <v>45635</v>
      </c>
      <c r="W48">
        <v>148.29</v>
      </c>
      <c r="X48">
        <v>150.66999999999999</v>
      </c>
      <c r="Y48">
        <v>146.63</v>
      </c>
      <c r="Z48">
        <v>149.88</v>
      </c>
    </row>
    <row r="49" spans="1:26" ht="13.8" x14ac:dyDescent="0.25">
      <c r="A49" s="1">
        <v>45581</v>
      </c>
      <c r="B49" t="s">
        <v>11</v>
      </c>
      <c r="C49">
        <v>155.19</v>
      </c>
      <c r="D49">
        <v>156.55000000000001</v>
      </c>
      <c r="E49">
        <v>154.02000000000001</v>
      </c>
      <c r="F49" t="s">
        <v>59</v>
      </c>
      <c r="G49">
        <v>155.24</v>
      </c>
      <c r="H49">
        <v>149.96750000000003</v>
      </c>
      <c r="I49">
        <v>149.74266666666668</v>
      </c>
      <c r="J49">
        <v>3.2791396095542167</v>
      </c>
      <c r="K49">
        <v>156.52577921910847</v>
      </c>
      <c r="L49">
        <v>143.40922078089159</v>
      </c>
      <c r="M49" s="5">
        <f>(Table62[[#This Row],[close ]]/G48)-1</f>
        <v>1.8635170603674478E-2</v>
      </c>
      <c r="O49" s="3">
        <v>45636</v>
      </c>
      <c r="P49">
        <v>150.19</v>
      </c>
      <c r="Q49">
        <v>152.5</v>
      </c>
      <c r="R49">
        <v>149.31</v>
      </c>
      <c r="S49">
        <v>150.32</v>
      </c>
      <c r="V49" s="1">
        <v>45636</v>
      </c>
      <c r="W49">
        <v>150.19</v>
      </c>
      <c r="X49">
        <v>152.5</v>
      </c>
      <c r="Y49">
        <v>149.31</v>
      </c>
      <c r="Z49">
        <v>150.32</v>
      </c>
    </row>
    <row r="50" spans="1:26" ht="13.8" x14ac:dyDescent="0.25">
      <c r="A50" s="1">
        <v>45580</v>
      </c>
      <c r="B50" t="s">
        <v>11</v>
      </c>
      <c r="C50">
        <v>159.5</v>
      </c>
      <c r="D50">
        <v>159.53</v>
      </c>
      <c r="E50">
        <v>155.05000000000001</v>
      </c>
      <c r="F50" t="s">
        <v>60</v>
      </c>
      <c r="G50">
        <v>155.63</v>
      </c>
      <c r="H50">
        <v>150.54050000000001</v>
      </c>
      <c r="I50">
        <v>150.50678571428574</v>
      </c>
      <c r="J50">
        <v>3.2133659594689314</v>
      </c>
      <c r="K50">
        <v>156.96723191893787</v>
      </c>
      <c r="L50">
        <v>144.11376808106215</v>
      </c>
      <c r="M50" s="5">
        <f>(Table62[[#This Row],[close ]]/G49)-1</f>
        <v>2.5122391136305211E-3</v>
      </c>
      <c r="O50" s="3">
        <v>45637</v>
      </c>
      <c r="P50">
        <v>150.59</v>
      </c>
      <c r="Q50">
        <v>152.11000000000001</v>
      </c>
      <c r="R50">
        <v>150.06</v>
      </c>
      <c r="S50">
        <v>150.6</v>
      </c>
      <c r="V50" s="1">
        <v>45637</v>
      </c>
      <c r="W50">
        <v>150.59</v>
      </c>
      <c r="X50">
        <v>152.11000000000001</v>
      </c>
      <c r="Y50">
        <v>150.06</v>
      </c>
      <c r="Z50">
        <v>150.6</v>
      </c>
    </row>
    <row r="51" spans="1:26" ht="13.8" x14ac:dyDescent="0.25">
      <c r="A51" s="1">
        <v>45579</v>
      </c>
      <c r="B51" t="s">
        <v>11</v>
      </c>
      <c r="C51">
        <v>161.88</v>
      </c>
      <c r="D51">
        <v>163.38</v>
      </c>
      <c r="E51">
        <v>158.04</v>
      </c>
      <c r="F51" t="s">
        <v>61</v>
      </c>
      <c r="G51">
        <v>158.32</v>
      </c>
      <c r="H51">
        <v>151.20600000000002</v>
      </c>
      <c r="I51">
        <v>151.28140476190478</v>
      </c>
      <c r="J51">
        <v>3.3815683063522926</v>
      </c>
      <c r="K51">
        <v>157.9691366127046</v>
      </c>
      <c r="L51">
        <v>144.44286338729543</v>
      </c>
      <c r="M51" s="5">
        <f>(Table62[[#This Row],[close ]]/G50)-1</f>
        <v>1.7284585234209393E-2</v>
      </c>
      <c r="O51" s="3">
        <v>45638</v>
      </c>
      <c r="P51">
        <v>150.87</v>
      </c>
      <c r="Q51">
        <v>151.63</v>
      </c>
      <c r="R51">
        <v>148.69999999999999</v>
      </c>
      <c r="S51">
        <v>150.78</v>
      </c>
      <c r="V51" s="1">
        <v>45638</v>
      </c>
      <c r="W51">
        <v>150.87</v>
      </c>
      <c r="X51">
        <v>151.63</v>
      </c>
      <c r="Y51">
        <v>148.69999999999999</v>
      </c>
      <c r="Z51">
        <v>150.78</v>
      </c>
    </row>
    <row r="52" spans="1:26" ht="13.8" x14ac:dyDescent="0.25">
      <c r="A52" s="1">
        <v>45576</v>
      </c>
      <c r="B52" t="s">
        <v>11</v>
      </c>
      <c r="C52">
        <v>159.30000000000001</v>
      </c>
      <c r="D52">
        <v>163.78</v>
      </c>
      <c r="E52">
        <v>159.19999999999999</v>
      </c>
      <c r="F52" t="s">
        <v>62</v>
      </c>
      <c r="G52">
        <v>160.66</v>
      </c>
      <c r="H52">
        <v>151.86050000000003</v>
      </c>
      <c r="I52">
        <v>152.10638095238096</v>
      </c>
      <c r="J52">
        <v>3.8719999932035658</v>
      </c>
      <c r="K52">
        <v>159.60449998640715</v>
      </c>
      <c r="L52">
        <v>144.11650001359291</v>
      </c>
      <c r="M52" s="5">
        <f>(Table62[[#This Row],[close ]]/G51)-1</f>
        <v>1.4780192016169869E-2</v>
      </c>
      <c r="O52" s="3">
        <v>45639</v>
      </c>
      <c r="P52">
        <v>150</v>
      </c>
      <c r="Q52">
        <v>150.05000000000001</v>
      </c>
      <c r="R52">
        <v>145.55000000000001</v>
      </c>
      <c r="S52">
        <v>148.94999999999999</v>
      </c>
      <c r="V52" s="1">
        <v>45639</v>
      </c>
      <c r="W52">
        <v>150</v>
      </c>
      <c r="X52">
        <v>150.05000000000001</v>
      </c>
      <c r="Y52">
        <v>145.55000000000001</v>
      </c>
      <c r="Z52">
        <v>148.94999999999999</v>
      </c>
    </row>
    <row r="53" spans="1:26" ht="13.8" x14ac:dyDescent="0.25">
      <c r="A53" s="1">
        <v>45575</v>
      </c>
      <c r="B53" t="s">
        <v>11</v>
      </c>
      <c r="C53">
        <v>158.30000000000001</v>
      </c>
      <c r="D53">
        <v>161.18</v>
      </c>
      <c r="E53">
        <v>156.6</v>
      </c>
      <c r="F53" t="s">
        <v>63</v>
      </c>
      <c r="G53">
        <v>159.72</v>
      </c>
      <c r="H53">
        <v>152.29900000000004</v>
      </c>
      <c r="I53">
        <v>152.60902380952385</v>
      </c>
      <c r="J53">
        <v>4.2423453046882589</v>
      </c>
      <c r="K53">
        <v>160.78369060937655</v>
      </c>
      <c r="L53">
        <v>143.81430939062352</v>
      </c>
      <c r="M53" s="5">
        <f>(Table62[[#This Row],[close ]]/G52)-1</f>
        <v>-5.8508651811278733E-3</v>
      </c>
      <c r="O53" s="3">
        <v>45642</v>
      </c>
      <c r="P53">
        <v>148.94</v>
      </c>
      <c r="Q53">
        <v>149.80000000000001</v>
      </c>
      <c r="R53">
        <v>147.1</v>
      </c>
      <c r="S53">
        <v>147.79</v>
      </c>
      <c r="V53" s="1">
        <v>45642</v>
      </c>
      <c r="W53">
        <v>148.94</v>
      </c>
      <c r="X53">
        <v>149.80000000000001</v>
      </c>
      <c r="Y53">
        <v>147.1</v>
      </c>
      <c r="Z53">
        <v>147.79</v>
      </c>
    </row>
    <row r="54" spans="1:26" ht="13.8" x14ac:dyDescent="0.25">
      <c r="A54" s="1">
        <v>45574</v>
      </c>
      <c r="B54" t="s">
        <v>11</v>
      </c>
      <c r="C54">
        <v>159.52000000000001</v>
      </c>
      <c r="D54">
        <v>162.19999999999999</v>
      </c>
      <c r="E54">
        <v>158.11000000000001</v>
      </c>
      <c r="F54" t="s">
        <v>64</v>
      </c>
      <c r="G54">
        <v>159.06</v>
      </c>
      <c r="H54">
        <v>152.57100000000003</v>
      </c>
      <c r="I54">
        <v>152.94290476190477</v>
      </c>
      <c r="J54">
        <v>4.4981796318066261</v>
      </c>
      <c r="K54">
        <v>161.56735926361327</v>
      </c>
      <c r="L54">
        <v>143.57464073638678</v>
      </c>
      <c r="M54" s="5">
        <f>(Table62[[#This Row],[close ]]/G53)-1</f>
        <v>-4.1322314049586639E-3</v>
      </c>
      <c r="O54" s="3">
        <v>45643</v>
      </c>
      <c r="P54">
        <v>147.79</v>
      </c>
      <c r="Q54">
        <v>148.5</v>
      </c>
      <c r="R54">
        <v>145.33000000000001</v>
      </c>
      <c r="S54">
        <v>145.68</v>
      </c>
      <c r="V54" s="1">
        <v>45643</v>
      </c>
      <c r="W54">
        <v>147.79</v>
      </c>
      <c r="X54">
        <v>148.5</v>
      </c>
      <c r="Y54">
        <v>145.33000000000001</v>
      </c>
      <c r="Z54">
        <v>145.68</v>
      </c>
    </row>
    <row r="55" spans="1:26" ht="13.8" x14ac:dyDescent="0.25">
      <c r="A55" s="1">
        <v>45573</v>
      </c>
      <c r="B55" t="s">
        <v>11</v>
      </c>
      <c r="C55">
        <v>163</v>
      </c>
      <c r="D55">
        <v>163.59</v>
      </c>
      <c r="E55">
        <v>156.69999999999999</v>
      </c>
      <c r="F55" t="s">
        <v>65</v>
      </c>
      <c r="G55">
        <v>159.52000000000001</v>
      </c>
      <c r="H55">
        <v>152.93249999999998</v>
      </c>
      <c r="I55">
        <v>153.23280952380955</v>
      </c>
      <c r="J55">
        <v>4.7574582720741043</v>
      </c>
      <c r="K55">
        <v>162.44741654414818</v>
      </c>
      <c r="L55">
        <v>143.41758345585177</v>
      </c>
      <c r="M55" s="5">
        <f>(Table62[[#This Row],[close ]]/G54)-1</f>
        <v>2.8919904438577948E-3</v>
      </c>
      <c r="O55" s="3">
        <v>45644</v>
      </c>
      <c r="P55">
        <v>146</v>
      </c>
      <c r="Q55">
        <v>146.9</v>
      </c>
      <c r="R55">
        <v>143.30000000000001</v>
      </c>
      <c r="S55">
        <v>144.46</v>
      </c>
      <c r="V55" s="1">
        <v>45644</v>
      </c>
      <c r="W55">
        <v>146</v>
      </c>
      <c r="X55">
        <v>146.9</v>
      </c>
      <c r="Y55">
        <v>143.30000000000001</v>
      </c>
      <c r="Z55">
        <v>144.46</v>
      </c>
    </row>
    <row r="56" spans="1:26" ht="13.8" x14ac:dyDescent="0.25">
      <c r="A56" s="1">
        <v>45572</v>
      </c>
      <c r="B56" t="s">
        <v>11</v>
      </c>
      <c r="C56">
        <v>167.1</v>
      </c>
      <c r="D56">
        <v>167.95</v>
      </c>
      <c r="E56">
        <v>162.33000000000001</v>
      </c>
      <c r="F56" t="s">
        <v>66</v>
      </c>
      <c r="G56">
        <v>164.36</v>
      </c>
      <c r="H56">
        <v>153.803</v>
      </c>
      <c r="I56">
        <v>154.02083333333331</v>
      </c>
      <c r="J56">
        <v>5.1792949123865979</v>
      </c>
      <c r="K56">
        <v>164.16158982477319</v>
      </c>
      <c r="L56">
        <v>143.44441017522681</v>
      </c>
      <c r="M56" s="5">
        <f>(Table62[[#This Row],[close ]]/G55)-1</f>
        <v>3.0341023069207607E-2</v>
      </c>
      <c r="O56" s="3">
        <v>45645</v>
      </c>
      <c r="P56">
        <v>141.55000000000001</v>
      </c>
      <c r="Q56">
        <v>143.80000000000001</v>
      </c>
      <c r="R56">
        <v>141.1</v>
      </c>
      <c r="S56">
        <v>143.26</v>
      </c>
      <c r="V56" s="1">
        <v>45645</v>
      </c>
      <c r="W56">
        <v>141.55000000000001</v>
      </c>
      <c r="X56">
        <v>143.80000000000001</v>
      </c>
      <c r="Y56">
        <v>141.1</v>
      </c>
      <c r="Z56">
        <v>143.26</v>
      </c>
    </row>
    <row r="57" spans="1:26" ht="13.8" x14ac:dyDescent="0.25">
      <c r="A57" s="1">
        <v>45569</v>
      </c>
      <c r="B57" t="s">
        <v>11</v>
      </c>
      <c r="C57">
        <v>167</v>
      </c>
      <c r="D57">
        <v>169.1</v>
      </c>
      <c r="E57">
        <v>164</v>
      </c>
      <c r="F57" t="s">
        <v>67</v>
      </c>
      <c r="G57">
        <v>166.75</v>
      </c>
      <c r="H57">
        <v>154.65299999999999</v>
      </c>
      <c r="I57">
        <v>155.03604761904762</v>
      </c>
      <c r="J57">
        <v>5.8328688436624763</v>
      </c>
      <c r="K57">
        <v>166.31873768732495</v>
      </c>
      <c r="L57">
        <v>142.98726231267503</v>
      </c>
      <c r="M57" s="5">
        <f>(Table62[[#This Row],[close ]]/G56)-1</f>
        <v>1.454125091263081E-2</v>
      </c>
      <c r="O57" s="3">
        <v>45646</v>
      </c>
      <c r="P57">
        <v>142.88999999999999</v>
      </c>
      <c r="Q57">
        <v>144.4</v>
      </c>
      <c r="R57">
        <v>140</v>
      </c>
      <c r="S57">
        <v>140.68</v>
      </c>
      <c r="V57" s="1">
        <v>45646</v>
      </c>
      <c r="W57">
        <v>142.88999999999999</v>
      </c>
      <c r="X57">
        <v>144.4</v>
      </c>
      <c r="Y57">
        <v>140</v>
      </c>
      <c r="Z57">
        <v>140.68</v>
      </c>
    </row>
    <row r="58" spans="1:26" ht="13.8" x14ac:dyDescent="0.25">
      <c r="A58" s="1">
        <v>45568</v>
      </c>
      <c r="B58" t="s">
        <v>11</v>
      </c>
      <c r="C58">
        <v>165.5</v>
      </c>
      <c r="D58">
        <v>169.99</v>
      </c>
      <c r="E58">
        <v>164.52</v>
      </c>
      <c r="F58" t="s">
        <v>68</v>
      </c>
      <c r="G58">
        <v>166.98</v>
      </c>
      <c r="H58">
        <v>155.57400000000001</v>
      </c>
      <c r="I58">
        <v>155.82699999999997</v>
      </c>
      <c r="J58">
        <v>6.2588475481975872</v>
      </c>
      <c r="K58">
        <v>168.0916950963952</v>
      </c>
      <c r="L58">
        <v>143.05630490360483</v>
      </c>
      <c r="M58" s="5">
        <f>(Table62[[#This Row],[close ]]/G57)-1</f>
        <v>1.3793103448276334E-3</v>
      </c>
      <c r="O58" s="3">
        <v>45649</v>
      </c>
      <c r="P58">
        <v>142.44999999999999</v>
      </c>
      <c r="Q58">
        <v>143.80000000000001</v>
      </c>
      <c r="R58">
        <v>140.61000000000001</v>
      </c>
      <c r="S58">
        <v>141.71</v>
      </c>
      <c r="V58" s="1">
        <v>45649</v>
      </c>
      <c r="W58">
        <v>142.44999999999999</v>
      </c>
      <c r="X58">
        <v>143.80000000000001</v>
      </c>
      <c r="Y58">
        <v>140.61000000000001</v>
      </c>
      <c r="Z58">
        <v>141.71</v>
      </c>
    </row>
    <row r="59" spans="1:26" ht="13.8" x14ac:dyDescent="0.25">
      <c r="A59" s="1">
        <v>45566</v>
      </c>
      <c r="B59" t="s">
        <v>11</v>
      </c>
      <c r="C59">
        <v>169.49</v>
      </c>
      <c r="D59">
        <v>169.49</v>
      </c>
      <c r="E59">
        <v>165.1</v>
      </c>
      <c r="F59" t="s">
        <v>69</v>
      </c>
      <c r="G59">
        <v>167.03</v>
      </c>
      <c r="H59">
        <v>156.477</v>
      </c>
      <c r="I59">
        <v>156.66504761904764</v>
      </c>
      <c r="J59">
        <v>6.5518547795743753</v>
      </c>
      <c r="K59">
        <v>169.58070955914874</v>
      </c>
      <c r="L59">
        <v>143.37329044085126</v>
      </c>
      <c r="M59" s="5">
        <f>(Table62[[#This Row],[close ]]/G58)-1</f>
        <v>2.9943705833046508E-4</v>
      </c>
      <c r="O59" s="3">
        <v>45650</v>
      </c>
      <c r="P59">
        <v>141.19999999999999</v>
      </c>
      <c r="Q59">
        <v>141.5</v>
      </c>
      <c r="R59">
        <v>139.25</v>
      </c>
      <c r="S59">
        <v>140.38</v>
      </c>
      <c r="V59" s="1">
        <v>45650</v>
      </c>
      <c r="W59">
        <v>141.19999999999999</v>
      </c>
      <c r="X59">
        <v>141.5</v>
      </c>
      <c r="Y59">
        <v>139.25</v>
      </c>
      <c r="Z59">
        <v>140.38</v>
      </c>
    </row>
    <row r="60" spans="1:26" ht="13.8" x14ac:dyDescent="0.25">
      <c r="O60" s="3" t="s">
        <v>80</v>
      </c>
      <c r="P60">
        <v>8707.0799999999981</v>
      </c>
      <c r="Q60">
        <v>8792.6699999999964</v>
      </c>
      <c r="R60">
        <v>8572.4500000000044</v>
      </c>
      <c r="S60">
        <v>8667.4499999999989</v>
      </c>
      <c r="V60" s="1" t="s">
        <v>80</v>
      </c>
      <c r="W60">
        <v>8707.0799999999981</v>
      </c>
      <c r="X60">
        <v>8792.6699999999964</v>
      </c>
      <c r="Y60">
        <v>8572.4500000000044</v>
      </c>
      <c r="Z60">
        <v>8667.4499999999989</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0F5B0-2E55-4DE6-BEDA-8A777A9A8BA8}">
  <dimension ref="A1:Q59"/>
  <sheetViews>
    <sheetView workbookViewId="0">
      <selection activeCell="P3" sqref="P3"/>
    </sheetView>
    <sheetView workbookViewId="1"/>
  </sheetViews>
  <sheetFormatPr defaultRowHeight="14.4" x14ac:dyDescent="0.25"/>
  <cols>
    <col min="1" max="1" width="11.59765625" customWidth="1"/>
    <col min="2" max="2" width="8" customWidth="1"/>
    <col min="3" max="3" width="8.09765625" customWidth="1"/>
    <col min="4" max="4" width="7.5" customWidth="1"/>
    <col min="5" max="5" width="7.19921875" customWidth="1"/>
    <col min="6" max="6" width="10.796875" customWidth="1"/>
    <col min="7" max="7" width="7.5" customWidth="1"/>
    <col min="11" max="11" width="13.5" customWidth="1"/>
    <col min="16" max="16" width="13.5" customWidth="1"/>
    <col min="17" max="17" width="17" customWidth="1"/>
  </cols>
  <sheetData>
    <row r="1" spans="1:17" ht="13.8" x14ac:dyDescent="0.25">
      <c r="A1" t="s">
        <v>0</v>
      </c>
      <c r="B1" t="s">
        <v>1</v>
      </c>
      <c r="C1" t="s">
        <v>2</v>
      </c>
      <c r="D1" t="s">
        <v>3</v>
      </c>
      <c r="E1" t="s">
        <v>4</v>
      </c>
      <c r="F1" t="s">
        <v>5</v>
      </c>
      <c r="G1" t="s">
        <v>6</v>
      </c>
      <c r="H1" t="s">
        <v>85</v>
      </c>
      <c r="P1" s="2" t="s">
        <v>79</v>
      </c>
      <c r="Q1" t="s">
        <v>88</v>
      </c>
    </row>
    <row r="2" spans="1:17" ht="13.8" x14ac:dyDescent="0.25">
      <c r="A2" s="1">
        <v>45650</v>
      </c>
      <c r="B2" t="s">
        <v>11</v>
      </c>
      <c r="C2">
        <v>141.19999999999999</v>
      </c>
      <c r="D2">
        <v>141.5</v>
      </c>
      <c r="E2">
        <v>139.25</v>
      </c>
      <c r="F2" t="s">
        <v>12</v>
      </c>
      <c r="G2">
        <v>140.38</v>
      </c>
      <c r="H2" s="5">
        <v>0</v>
      </c>
      <c r="K2" t="s">
        <v>86</v>
      </c>
      <c r="L2" t="s">
        <v>87</v>
      </c>
      <c r="P2" s="4" t="s">
        <v>82</v>
      </c>
      <c r="Q2" s="7">
        <v>3.1507582125870292E-3</v>
      </c>
    </row>
    <row r="3" spans="1:17" ht="13.8" x14ac:dyDescent="0.25">
      <c r="A3" s="1">
        <v>45649</v>
      </c>
      <c r="B3" t="s">
        <v>11</v>
      </c>
      <c r="C3">
        <v>142.44999999999999</v>
      </c>
      <c r="D3">
        <v>143.80000000000001</v>
      </c>
      <c r="E3">
        <v>140.61000000000001</v>
      </c>
      <c r="F3" t="s">
        <v>13</v>
      </c>
      <c r="G3">
        <v>141.71</v>
      </c>
      <c r="H3" s="5">
        <f>(G3/G2)-1</f>
        <v>9.4742840860522204E-3</v>
      </c>
      <c r="K3" t="s">
        <v>82</v>
      </c>
      <c r="L3" s="6">
        <f>AVERAGE(H3:H59)</f>
        <v>3.1507582125870292E-3</v>
      </c>
      <c r="P3" s="4" t="s">
        <v>83</v>
      </c>
      <c r="Q3" s="7">
        <v>1.3915344794861799E-2</v>
      </c>
    </row>
    <row r="4" spans="1:17" ht="13.8" x14ac:dyDescent="0.25">
      <c r="A4" s="1">
        <v>45646</v>
      </c>
      <c r="B4" t="s">
        <v>11</v>
      </c>
      <c r="C4">
        <v>142.88999999999999</v>
      </c>
      <c r="D4">
        <v>144.4</v>
      </c>
      <c r="E4">
        <v>140</v>
      </c>
      <c r="F4" t="s">
        <v>14</v>
      </c>
      <c r="G4">
        <v>140.68</v>
      </c>
      <c r="H4" s="5">
        <f t="shared" ref="H4:H59" si="0">(G4/G3)-1</f>
        <v>-7.2683649707148135E-3</v>
      </c>
      <c r="K4" t="s">
        <v>83</v>
      </c>
      <c r="L4" s="6">
        <f>_xlfn.STDEV.P(H3:H59)</f>
        <v>1.3915344794861799E-2</v>
      </c>
      <c r="P4" s="4" t="s">
        <v>84</v>
      </c>
      <c r="Q4" s="7">
        <v>1.9363682075988737E-4</v>
      </c>
    </row>
    <row r="5" spans="1:17" ht="13.8" x14ac:dyDescent="0.25">
      <c r="A5" s="1">
        <v>45645</v>
      </c>
      <c r="B5" t="s">
        <v>11</v>
      </c>
      <c r="C5">
        <v>141.55000000000001</v>
      </c>
      <c r="D5">
        <v>143.80000000000001</v>
      </c>
      <c r="E5">
        <v>141.1</v>
      </c>
      <c r="F5" t="s">
        <v>15</v>
      </c>
      <c r="G5">
        <v>143.26</v>
      </c>
      <c r="H5" s="5">
        <f t="shared" si="0"/>
        <v>1.8339493886835312E-2</v>
      </c>
      <c r="K5" t="s">
        <v>84</v>
      </c>
      <c r="L5" s="6">
        <f>_xlfn.VAR.P(H3:H59)</f>
        <v>1.9363682075988737E-4</v>
      </c>
      <c r="P5" s="4" t="s">
        <v>80</v>
      </c>
      <c r="Q5" s="7">
        <v>1.7259739828208717E-2</v>
      </c>
    </row>
    <row r="6" spans="1:17" ht="13.8" x14ac:dyDescent="0.25">
      <c r="A6" s="1">
        <v>45644</v>
      </c>
      <c r="B6" t="s">
        <v>11</v>
      </c>
      <c r="C6">
        <v>146</v>
      </c>
      <c r="D6">
        <v>146.9</v>
      </c>
      <c r="E6">
        <v>143.30000000000001</v>
      </c>
      <c r="F6" t="s">
        <v>16</v>
      </c>
      <c r="G6">
        <v>144.46</v>
      </c>
      <c r="H6" s="5">
        <f t="shared" si="0"/>
        <v>8.3763786123134398E-3</v>
      </c>
    </row>
    <row r="7" spans="1:17" ht="13.8" x14ac:dyDescent="0.25">
      <c r="A7" s="1">
        <v>45643</v>
      </c>
      <c r="B7" t="s">
        <v>11</v>
      </c>
      <c r="C7">
        <v>147.79</v>
      </c>
      <c r="D7">
        <v>148.5</v>
      </c>
      <c r="E7">
        <v>145.33000000000001</v>
      </c>
      <c r="F7" t="s">
        <v>17</v>
      </c>
      <c r="G7">
        <v>145.68</v>
      </c>
      <c r="H7" s="5">
        <f t="shared" si="0"/>
        <v>8.4452443582998526E-3</v>
      </c>
    </row>
    <row r="8" spans="1:17" ht="13.8" x14ac:dyDescent="0.25">
      <c r="A8" s="1">
        <v>45642</v>
      </c>
      <c r="B8" t="s">
        <v>11</v>
      </c>
      <c r="C8">
        <v>148.94</v>
      </c>
      <c r="D8">
        <v>149.80000000000001</v>
      </c>
      <c r="E8">
        <v>147.1</v>
      </c>
      <c r="F8" t="s">
        <v>18</v>
      </c>
      <c r="G8">
        <v>147.79</v>
      </c>
      <c r="H8" s="5">
        <f t="shared" si="0"/>
        <v>1.4483800109829748E-2</v>
      </c>
    </row>
    <row r="9" spans="1:17" ht="13.8" x14ac:dyDescent="0.25">
      <c r="A9" s="1">
        <v>45639</v>
      </c>
      <c r="B9" t="s">
        <v>11</v>
      </c>
      <c r="C9">
        <v>150</v>
      </c>
      <c r="D9">
        <v>150.05000000000001</v>
      </c>
      <c r="E9">
        <v>145.55000000000001</v>
      </c>
      <c r="F9" t="s">
        <v>19</v>
      </c>
      <c r="G9">
        <v>148.94999999999999</v>
      </c>
      <c r="H9" s="5">
        <f t="shared" si="0"/>
        <v>7.8489748968131323E-3</v>
      </c>
    </row>
    <row r="10" spans="1:17" ht="13.8" x14ac:dyDescent="0.25">
      <c r="A10" s="1">
        <v>45638</v>
      </c>
      <c r="B10" t="s">
        <v>11</v>
      </c>
      <c r="C10">
        <v>150.87</v>
      </c>
      <c r="D10">
        <v>151.63</v>
      </c>
      <c r="E10">
        <v>148.69999999999999</v>
      </c>
      <c r="F10" t="s">
        <v>20</v>
      </c>
      <c r="G10">
        <v>150.78</v>
      </c>
      <c r="H10" s="5">
        <f t="shared" si="0"/>
        <v>1.2286002014098685E-2</v>
      </c>
    </row>
    <row r="11" spans="1:17" ht="13.8" x14ac:dyDescent="0.25">
      <c r="A11" s="1">
        <v>45637</v>
      </c>
      <c r="B11" t="s">
        <v>11</v>
      </c>
      <c r="C11">
        <v>150.59</v>
      </c>
      <c r="D11">
        <v>152.11000000000001</v>
      </c>
      <c r="E11">
        <v>150.06</v>
      </c>
      <c r="F11" t="s">
        <v>21</v>
      </c>
      <c r="G11">
        <v>150.6</v>
      </c>
      <c r="H11" s="5">
        <f t="shared" si="0"/>
        <v>-1.1937922801432688E-3</v>
      </c>
    </row>
    <row r="12" spans="1:17" ht="13.8" x14ac:dyDescent="0.25">
      <c r="A12" s="1">
        <v>45636</v>
      </c>
      <c r="B12" t="s">
        <v>11</v>
      </c>
      <c r="C12">
        <v>150.19</v>
      </c>
      <c r="D12">
        <v>152.5</v>
      </c>
      <c r="E12">
        <v>149.31</v>
      </c>
      <c r="F12" t="s">
        <v>22</v>
      </c>
      <c r="G12">
        <v>150.32</v>
      </c>
      <c r="H12" s="5">
        <f t="shared" si="0"/>
        <v>-1.859229747675939E-3</v>
      </c>
    </row>
    <row r="13" spans="1:17" ht="13.8" x14ac:dyDescent="0.25">
      <c r="A13" s="1">
        <v>45635</v>
      </c>
      <c r="B13" t="s">
        <v>11</v>
      </c>
      <c r="C13">
        <v>148.29</v>
      </c>
      <c r="D13">
        <v>150.66999999999999</v>
      </c>
      <c r="E13">
        <v>146.63</v>
      </c>
      <c r="F13" t="s">
        <v>23</v>
      </c>
      <c r="G13">
        <v>149.88</v>
      </c>
      <c r="H13" s="5">
        <f t="shared" si="0"/>
        <v>-2.9270888770622783E-3</v>
      </c>
    </row>
    <row r="14" spans="1:17" ht="13.8" x14ac:dyDescent="0.25">
      <c r="A14" s="1">
        <v>45632</v>
      </c>
      <c r="B14" t="s">
        <v>11</v>
      </c>
      <c r="C14">
        <v>147.5</v>
      </c>
      <c r="D14">
        <v>148.68</v>
      </c>
      <c r="E14">
        <v>146.6</v>
      </c>
      <c r="F14" t="s">
        <v>24</v>
      </c>
      <c r="G14">
        <v>148.29</v>
      </c>
      <c r="H14" s="5">
        <f t="shared" si="0"/>
        <v>-1.0608486789431604E-2</v>
      </c>
    </row>
    <row r="15" spans="1:17" ht="13.8" x14ac:dyDescent="0.25">
      <c r="A15" s="1">
        <v>45631</v>
      </c>
      <c r="B15" t="s">
        <v>11</v>
      </c>
      <c r="C15">
        <v>146.5</v>
      </c>
      <c r="D15">
        <v>147.88</v>
      </c>
      <c r="E15">
        <v>144.80000000000001</v>
      </c>
      <c r="F15" t="s">
        <v>25</v>
      </c>
      <c r="G15">
        <v>147.07</v>
      </c>
      <c r="H15" s="5">
        <f t="shared" si="0"/>
        <v>-8.2271225301773221E-3</v>
      </c>
    </row>
    <row r="16" spans="1:17" ht="13.8" x14ac:dyDescent="0.25">
      <c r="A16" s="1">
        <v>45630</v>
      </c>
      <c r="B16" t="s">
        <v>11</v>
      </c>
      <c r="C16">
        <v>147</v>
      </c>
      <c r="D16">
        <v>147.05000000000001</v>
      </c>
      <c r="E16">
        <v>144</v>
      </c>
      <c r="F16" t="s">
        <v>26</v>
      </c>
      <c r="G16">
        <v>145.85</v>
      </c>
      <c r="H16" s="5">
        <f t="shared" si="0"/>
        <v>-8.2953695519140114E-3</v>
      </c>
    </row>
    <row r="17" spans="1:8" ht="13.8" x14ac:dyDescent="0.25">
      <c r="A17" s="1">
        <v>45629</v>
      </c>
      <c r="B17" t="s">
        <v>11</v>
      </c>
      <c r="C17">
        <v>146.75</v>
      </c>
      <c r="D17">
        <v>148.19999999999999</v>
      </c>
      <c r="E17">
        <v>146.34</v>
      </c>
      <c r="F17" t="s">
        <v>27</v>
      </c>
      <c r="G17">
        <v>146.54</v>
      </c>
      <c r="H17" s="5">
        <f t="shared" si="0"/>
        <v>4.7308878985259373E-3</v>
      </c>
    </row>
    <row r="18" spans="1:8" ht="13.8" x14ac:dyDescent="0.25">
      <c r="A18" s="1">
        <v>45628</v>
      </c>
      <c r="B18" t="s">
        <v>11</v>
      </c>
      <c r="C18">
        <v>144.11000000000001</v>
      </c>
      <c r="D18">
        <v>146.83000000000001</v>
      </c>
      <c r="E18">
        <v>143.13999999999999</v>
      </c>
      <c r="F18" t="s">
        <v>28</v>
      </c>
      <c r="G18">
        <v>146.41</v>
      </c>
      <c r="H18" s="5">
        <f t="shared" si="0"/>
        <v>-8.871297939129219E-4</v>
      </c>
    </row>
    <row r="19" spans="1:8" ht="13.8" x14ac:dyDescent="0.25">
      <c r="A19" s="1">
        <v>45625</v>
      </c>
      <c r="B19" t="s">
        <v>11</v>
      </c>
      <c r="C19">
        <v>143.9</v>
      </c>
      <c r="D19">
        <v>145.49</v>
      </c>
      <c r="E19">
        <v>143.05000000000001</v>
      </c>
      <c r="F19" t="s">
        <v>29</v>
      </c>
      <c r="G19">
        <v>144.54</v>
      </c>
      <c r="H19" s="5">
        <f t="shared" si="0"/>
        <v>-1.277235161532686E-2</v>
      </c>
    </row>
    <row r="20" spans="1:8" ht="13.8" x14ac:dyDescent="0.25">
      <c r="A20" s="1">
        <v>45624</v>
      </c>
      <c r="B20" t="s">
        <v>11</v>
      </c>
      <c r="C20">
        <v>144</v>
      </c>
      <c r="D20">
        <v>145.25</v>
      </c>
      <c r="E20">
        <v>143.09</v>
      </c>
      <c r="F20" t="s">
        <v>30</v>
      </c>
      <c r="G20">
        <v>143.38999999999999</v>
      </c>
      <c r="H20" s="5">
        <f t="shared" si="0"/>
        <v>-7.9562750795627579E-3</v>
      </c>
    </row>
    <row r="21" spans="1:8" ht="13.8" x14ac:dyDescent="0.25">
      <c r="A21" s="1">
        <v>45623</v>
      </c>
      <c r="B21" t="s">
        <v>11</v>
      </c>
      <c r="C21">
        <v>144.31</v>
      </c>
      <c r="D21">
        <v>144.9</v>
      </c>
      <c r="E21">
        <v>142.9</v>
      </c>
      <c r="F21" t="s">
        <v>31</v>
      </c>
      <c r="G21">
        <v>144.53</v>
      </c>
      <c r="H21" s="5">
        <f t="shared" si="0"/>
        <v>7.9503452123579343E-3</v>
      </c>
    </row>
    <row r="22" spans="1:8" ht="13.8" x14ac:dyDescent="0.25">
      <c r="A22" s="1">
        <v>45622</v>
      </c>
      <c r="B22" t="s">
        <v>11</v>
      </c>
      <c r="C22">
        <v>144.22</v>
      </c>
      <c r="D22">
        <v>145.80000000000001</v>
      </c>
      <c r="E22">
        <v>143.58000000000001</v>
      </c>
      <c r="F22" t="s">
        <v>32</v>
      </c>
      <c r="G22">
        <v>144.47</v>
      </c>
      <c r="H22" s="5">
        <f t="shared" si="0"/>
        <v>-4.1513872552412234E-4</v>
      </c>
    </row>
    <row r="23" spans="1:8" ht="13.8" x14ac:dyDescent="0.25">
      <c r="A23" s="1">
        <v>45621</v>
      </c>
      <c r="B23" t="s">
        <v>11</v>
      </c>
      <c r="C23">
        <v>144.94</v>
      </c>
      <c r="D23">
        <v>146.15</v>
      </c>
      <c r="E23">
        <v>142.84</v>
      </c>
      <c r="F23" t="s">
        <v>33</v>
      </c>
      <c r="G23">
        <v>143.66999999999999</v>
      </c>
      <c r="H23" s="5">
        <f t="shared" si="0"/>
        <v>-5.5374818301378026E-3</v>
      </c>
    </row>
    <row r="24" spans="1:8" ht="13.8" x14ac:dyDescent="0.25">
      <c r="A24" s="1">
        <v>45618</v>
      </c>
      <c r="B24" t="s">
        <v>11</v>
      </c>
      <c r="C24">
        <v>140.15</v>
      </c>
      <c r="D24">
        <v>143.19</v>
      </c>
      <c r="E24">
        <v>139.65</v>
      </c>
      <c r="F24" t="s">
        <v>34</v>
      </c>
      <c r="G24">
        <v>142.78</v>
      </c>
      <c r="H24" s="5">
        <f t="shared" si="0"/>
        <v>-6.1947518619056563E-3</v>
      </c>
    </row>
    <row r="25" spans="1:8" ht="13.8" x14ac:dyDescent="0.25">
      <c r="A25" s="1">
        <v>45617</v>
      </c>
      <c r="B25" t="s">
        <v>11</v>
      </c>
      <c r="C25">
        <v>139.5</v>
      </c>
      <c r="D25">
        <v>141.6</v>
      </c>
      <c r="E25">
        <v>137.25</v>
      </c>
      <c r="F25" t="s">
        <v>35</v>
      </c>
      <c r="G25">
        <v>140.22</v>
      </c>
      <c r="H25" s="5">
        <f t="shared" si="0"/>
        <v>-1.7929682028295257E-2</v>
      </c>
    </row>
    <row r="26" spans="1:8" ht="13.8" x14ac:dyDescent="0.25">
      <c r="A26" s="1">
        <v>45615</v>
      </c>
      <c r="B26" t="s">
        <v>11</v>
      </c>
      <c r="C26">
        <v>142</v>
      </c>
      <c r="D26">
        <v>142.49</v>
      </c>
      <c r="E26">
        <v>139.06</v>
      </c>
      <c r="F26" t="s">
        <v>36</v>
      </c>
      <c r="G26">
        <v>139.46</v>
      </c>
      <c r="H26" s="5">
        <f t="shared" si="0"/>
        <v>-5.4200542005419239E-3</v>
      </c>
    </row>
    <row r="27" spans="1:8" ht="13.8" x14ac:dyDescent="0.25">
      <c r="A27" s="1">
        <v>45614</v>
      </c>
      <c r="B27" t="s">
        <v>11</v>
      </c>
      <c r="C27">
        <v>139.49</v>
      </c>
      <c r="D27">
        <v>143.25</v>
      </c>
      <c r="E27">
        <v>138</v>
      </c>
      <c r="F27" t="s">
        <v>37</v>
      </c>
      <c r="G27">
        <v>141.21</v>
      </c>
      <c r="H27" s="5">
        <f t="shared" si="0"/>
        <v>1.2548400975189944E-2</v>
      </c>
    </row>
    <row r="28" spans="1:8" ht="13.8" x14ac:dyDescent="0.25">
      <c r="A28" s="1">
        <v>45610</v>
      </c>
      <c r="B28" t="s">
        <v>11</v>
      </c>
      <c r="C28">
        <v>139.71</v>
      </c>
      <c r="D28">
        <v>140.72999999999999</v>
      </c>
      <c r="E28">
        <v>137.5</v>
      </c>
      <c r="F28" t="s">
        <v>38</v>
      </c>
      <c r="G28">
        <v>137.97999999999999</v>
      </c>
      <c r="H28" s="5">
        <f t="shared" si="0"/>
        <v>-2.2873734154804981E-2</v>
      </c>
    </row>
    <row r="29" spans="1:8" ht="13.8" x14ac:dyDescent="0.25">
      <c r="A29" s="1">
        <v>45609</v>
      </c>
      <c r="B29" t="s">
        <v>11</v>
      </c>
      <c r="C29">
        <v>143.6</v>
      </c>
      <c r="D29">
        <v>143.6</v>
      </c>
      <c r="E29">
        <v>138.6</v>
      </c>
      <c r="F29" t="s">
        <v>39</v>
      </c>
      <c r="G29">
        <v>139.16999999999999</v>
      </c>
      <c r="H29" s="5">
        <f t="shared" si="0"/>
        <v>8.6244383243947453E-3</v>
      </c>
    </row>
    <row r="30" spans="1:8" ht="13.8" x14ac:dyDescent="0.25">
      <c r="A30" s="1">
        <v>45608</v>
      </c>
      <c r="B30" t="s">
        <v>11</v>
      </c>
      <c r="C30">
        <v>145.65</v>
      </c>
      <c r="D30">
        <v>147.13</v>
      </c>
      <c r="E30">
        <v>143.6</v>
      </c>
      <c r="F30" t="s">
        <v>40</v>
      </c>
      <c r="G30">
        <v>144.16999999999999</v>
      </c>
      <c r="H30" s="5">
        <f t="shared" si="0"/>
        <v>3.592728317884597E-2</v>
      </c>
    </row>
    <row r="31" spans="1:8" ht="13.8" x14ac:dyDescent="0.25">
      <c r="A31" s="1">
        <v>45607</v>
      </c>
      <c r="B31" t="s">
        <v>11</v>
      </c>
      <c r="C31">
        <v>147.57</v>
      </c>
      <c r="D31">
        <v>147.69</v>
      </c>
      <c r="E31">
        <v>144.1</v>
      </c>
      <c r="F31" t="s">
        <v>41</v>
      </c>
      <c r="G31">
        <v>145.01</v>
      </c>
      <c r="H31" s="5">
        <f t="shared" si="0"/>
        <v>5.8264548796560511E-3</v>
      </c>
    </row>
    <row r="32" spans="1:8" ht="13.8" x14ac:dyDescent="0.25">
      <c r="A32" s="1">
        <v>45604</v>
      </c>
      <c r="B32" t="s">
        <v>11</v>
      </c>
      <c r="C32">
        <v>152</v>
      </c>
      <c r="D32">
        <v>152</v>
      </c>
      <c r="E32">
        <v>146.94</v>
      </c>
      <c r="F32" t="s">
        <v>42</v>
      </c>
      <c r="G32">
        <v>147.57</v>
      </c>
      <c r="H32" s="5">
        <f t="shared" si="0"/>
        <v>1.765395489966215E-2</v>
      </c>
    </row>
    <row r="33" spans="1:8" ht="13.8" x14ac:dyDescent="0.25">
      <c r="A33" s="1">
        <v>45603</v>
      </c>
      <c r="B33" t="s">
        <v>11</v>
      </c>
      <c r="C33">
        <v>156.11000000000001</v>
      </c>
      <c r="D33">
        <v>156.91999999999999</v>
      </c>
      <c r="E33">
        <v>150.19999999999999</v>
      </c>
      <c r="F33" t="s">
        <v>43</v>
      </c>
      <c r="G33">
        <v>150.94999999999999</v>
      </c>
      <c r="H33" s="5">
        <f t="shared" si="0"/>
        <v>2.290438435996478E-2</v>
      </c>
    </row>
    <row r="34" spans="1:8" ht="13.8" x14ac:dyDescent="0.25">
      <c r="A34" s="1">
        <v>45602</v>
      </c>
      <c r="B34" t="s">
        <v>11</v>
      </c>
      <c r="C34">
        <v>154</v>
      </c>
      <c r="D34">
        <v>154.94999999999999</v>
      </c>
      <c r="E34">
        <v>149.59</v>
      </c>
      <c r="F34" t="s">
        <v>44</v>
      </c>
      <c r="G34">
        <v>153.62</v>
      </c>
      <c r="H34" s="5">
        <f t="shared" si="0"/>
        <v>1.7687976151043561E-2</v>
      </c>
    </row>
    <row r="35" spans="1:8" ht="13.8" x14ac:dyDescent="0.25">
      <c r="A35" s="1">
        <v>45601</v>
      </c>
      <c r="B35" t="s">
        <v>11</v>
      </c>
      <c r="C35">
        <v>147</v>
      </c>
      <c r="D35">
        <v>152.55000000000001</v>
      </c>
      <c r="E35">
        <v>146.94999999999999</v>
      </c>
      <c r="F35" t="s">
        <v>45</v>
      </c>
      <c r="G35">
        <v>152.29</v>
      </c>
      <c r="H35" s="5">
        <f t="shared" si="0"/>
        <v>-8.6577268584820954E-3</v>
      </c>
    </row>
    <row r="36" spans="1:8" ht="13.8" x14ac:dyDescent="0.25">
      <c r="A36" s="1">
        <v>45600</v>
      </c>
      <c r="B36" t="s">
        <v>11</v>
      </c>
      <c r="C36">
        <v>150</v>
      </c>
      <c r="D36">
        <v>150</v>
      </c>
      <c r="E36">
        <v>145.1</v>
      </c>
      <c r="F36" t="s">
        <v>46</v>
      </c>
      <c r="G36">
        <v>146.94999999999999</v>
      </c>
      <c r="H36" s="5">
        <f t="shared" si="0"/>
        <v>-3.5064679230415674E-2</v>
      </c>
    </row>
    <row r="37" spans="1:8" ht="13.8" x14ac:dyDescent="0.25">
      <c r="A37" s="1">
        <v>45597</v>
      </c>
      <c r="B37" t="s">
        <v>11</v>
      </c>
      <c r="C37">
        <v>149.66</v>
      </c>
      <c r="D37">
        <v>150.25</v>
      </c>
      <c r="E37">
        <v>149</v>
      </c>
      <c r="F37" t="s">
        <v>47</v>
      </c>
      <c r="G37">
        <v>149.75</v>
      </c>
      <c r="H37" s="5">
        <f t="shared" si="0"/>
        <v>1.905410003402519E-2</v>
      </c>
    </row>
    <row r="38" spans="1:8" ht="13.8" x14ac:dyDescent="0.25">
      <c r="A38" s="1">
        <v>45596</v>
      </c>
      <c r="B38" t="s">
        <v>11</v>
      </c>
      <c r="C38">
        <v>149.08000000000001</v>
      </c>
      <c r="D38">
        <v>149.94999999999999</v>
      </c>
      <c r="E38">
        <v>148.19999999999999</v>
      </c>
      <c r="F38" t="s">
        <v>48</v>
      </c>
      <c r="G38">
        <v>148.56</v>
      </c>
      <c r="H38" s="5">
        <f t="shared" si="0"/>
        <v>-7.9465776293823343E-3</v>
      </c>
    </row>
    <row r="39" spans="1:8" ht="13.8" x14ac:dyDescent="0.25">
      <c r="A39" s="1">
        <v>45595</v>
      </c>
      <c r="B39" t="s">
        <v>11</v>
      </c>
      <c r="C39">
        <v>148.1</v>
      </c>
      <c r="D39">
        <v>150.94999999999999</v>
      </c>
      <c r="E39">
        <v>148.1</v>
      </c>
      <c r="F39" t="s">
        <v>49</v>
      </c>
      <c r="G39">
        <v>148.97</v>
      </c>
      <c r="H39" s="5">
        <f t="shared" si="0"/>
        <v>2.7598276790521403E-3</v>
      </c>
    </row>
    <row r="40" spans="1:8" ht="13.8" x14ac:dyDescent="0.25">
      <c r="A40" s="1">
        <v>45594</v>
      </c>
      <c r="B40" t="s">
        <v>11</v>
      </c>
      <c r="C40">
        <v>149.85</v>
      </c>
      <c r="D40">
        <v>150.44999999999999</v>
      </c>
      <c r="E40">
        <v>146.55000000000001</v>
      </c>
      <c r="F40" t="s">
        <v>50</v>
      </c>
      <c r="G40">
        <v>150.06</v>
      </c>
      <c r="H40" s="5">
        <f t="shared" si="0"/>
        <v>7.3169094448546357E-3</v>
      </c>
    </row>
    <row r="41" spans="1:8" ht="13.8" x14ac:dyDescent="0.25">
      <c r="A41" s="1">
        <v>45593</v>
      </c>
      <c r="B41" t="s">
        <v>11</v>
      </c>
      <c r="C41">
        <v>146</v>
      </c>
      <c r="D41">
        <v>149.72999999999999</v>
      </c>
      <c r="E41">
        <v>144.72999999999999</v>
      </c>
      <c r="F41" t="s">
        <v>51</v>
      </c>
      <c r="G41">
        <v>149.38</v>
      </c>
      <c r="H41" s="5">
        <f t="shared" si="0"/>
        <v>-4.5315207250433698E-3</v>
      </c>
    </row>
    <row r="42" spans="1:8" ht="13.8" x14ac:dyDescent="0.25">
      <c r="A42" s="1">
        <v>45590</v>
      </c>
      <c r="B42" t="s">
        <v>11</v>
      </c>
      <c r="C42">
        <v>149</v>
      </c>
      <c r="D42">
        <v>149.5</v>
      </c>
      <c r="E42">
        <v>144.43</v>
      </c>
      <c r="F42" t="s">
        <v>52</v>
      </c>
      <c r="G42">
        <v>145.86000000000001</v>
      </c>
      <c r="H42" s="5">
        <f t="shared" si="0"/>
        <v>-2.356406480117812E-2</v>
      </c>
    </row>
    <row r="43" spans="1:8" ht="13.8" x14ac:dyDescent="0.25">
      <c r="A43" s="1">
        <v>45589</v>
      </c>
      <c r="B43" t="s">
        <v>11</v>
      </c>
      <c r="C43">
        <v>149.49</v>
      </c>
      <c r="D43">
        <v>149.83000000000001</v>
      </c>
      <c r="E43">
        <v>148.01</v>
      </c>
      <c r="F43" t="s">
        <v>53</v>
      </c>
      <c r="G43">
        <v>148.97999999999999</v>
      </c>
      <c r="H43" s="5">
        <f t="shared" si="0"/>
        <v>2.1390374331550666E-2</v>
      </c>
    </row>
    <row r="44" spans="1:8" ht="13.8" x14ac:dyDescent="0.25">
      <c r="A44" s="1">
        <v>45588</v>
      </c>
      <c r="B44" t="s">
        <v>11</v>
      </c>
      <c r="C44">
        <v>150.30000000000001</v>
      </c>
      <c r="D44">
        <v>151.94999999999999</v>
      </c>
      <c r="E44">
        <v>148.05000000000001</v>
      </c>
      <c r="F44" t="s">
        <v>54</v>
      </c>
      <c r="G44">
        <v>148.78</v>
      </c>
      <c r="H44" s="5">
        <f t="shared" si="0"/>
        <v>-1.3424620754463046E-3</v>
      </c>
    </row>
    <row r="45" spans="1:8" ht="13.8" x14ac:dyDescent="0.25">
      <c r="A45" s="1">
        <v>45587</v>
      </c>
      <c r="B45" t="s">
        <v>11</v>
      </c>
      <c r="C45">
        <v>154.9</v>
      </c>
      <c r="D45">
        <v>154.9</v>
      </c>
      <c r="E45">
        <v>150.1</v>
      </c>
      <c r="F45" t="s">
        <v>55</v>
      </c>
      <c r="G45">
        <v>150.38999999999999</v>
      </c>
      <c r="H45" s="5">
        <f t="shared" si="0"/>
        <v>1.0821346955235844E-2</v>
      </c>
    </row>
    <row r="46" spans="1:8" ht="13.8" x14ac:dyDescent="0.25">
      <c r="A46" s="1">
        <v>45586</v>
      </c>
      <c r="B46" t="s">
        <v>11</v>
      </c>
      <c r="C46">
        <v>156.1</v>
      </c>
      <c r="D46">
        <v>157.93</v>
      </c>
      <c r="E46">
        <v>154.59</v>
      </c>
      <c r="F46" t="s">
        <v>56</v>
      </c>
      <c r="G46">
        <v>155.03</v>
      </c>
      <c r="H46" s="5">
        <f t="shared" si="0"/>
        <v>3.0853115233725692E-2</v>
      </c>
    </row>
    <row r="47" spans="1:8" ht="13.8" x14ac:dyDescent="0.25">
      <c r="A47" s="1">
        <v>45583</v>
      </c>
      <c r="B47" t="s">
        <v>11</v>
      </c>
      <c r="C47">
        <v>152.4</v>
      </c>
      <c r="D47">
        <v>156.19999999999999</v>
      </c>
      <c r="E47">
        <v>151.1</v>
      </c>
      <c r="F47" t="s">
        <v>57</v>
      </c>
      <c r="G47">
        <v>155.38999999999999</v>
      </c>
      <c r="H47" s="5">
        <f t="shared" si="0"/>
        <v>2.3221312004126915E-3</v>
      </c>
    </row>
    <row r="48" spans="1:8" ht="13.8" x14ac:dyDescent="0.25">
      <c r="A48" s="1">
        <v>45582</v>
      </c>
      <c r="B48" t="s">
        <v>11</v>
      </c>
      <c r="C48">
        <v>155.65</v>
      </c>
      <c r="D48">
        <v>156.30000000000001</v>
      </c>
      <c r="E48">
        <v>152.1</v>
      </c>
      <c r="F48" t="s">
        <v>58</v>
      </c>
      <c r="G48">
        <v>152.4</v>
      </c>
      <c r="H48" s="5">
        <f t="shared" si="0"/>
        <v>-1.9241907458652285E-2</v>
      </c>
    </row>
    <row r="49" spans="1:8" ht="13.8" x14ac:dyDescent="0.25">
      <c r="A49" s="1">
        <v>45581</v>
      </c>
      <c r="B49" t="s">
        <v>11</v>
      </c>
      <c r="C49">
        <v>155.19</v>
      </c>
      <c r="D49">
        <v>156.55000000000001</v>
      </c>
      <c r="E49">
        <v>154.02000000000001</v>
      </c>
      <c r="F49" t="s">
        <v>59</v>
      </c>
      <c r="G49">
        <v>155.24</v>
      </c>
      <c r="H49" s="5">
        <f t="shared" si="0"/>
        <v>1.8635170603674478E-2</v>
      </c>
    </row>
    <row r="50" spans="1:8" ht="13.8" x14ac:dyDescent="0.25">
      <c r="A50" s="1">
        <v>45580</v>
      </c>
      <c r="B50" t="s">
        <v>11</v>
      </c>
      <c r="C50">
        <v>159.5</v>
      </c>
      <c r="D50">
        <v>159.53</v>
      </c>
      <c r="E50">
        <v>155.05000000000001</v>
      </c>
      <c r="F50" t="s">
        <v>60</v>
      </c>
      <c r="G50">
        <v>155.63</v>
      </c>
      <c r="H50" s="5">
        <f t="shared" si="0"/>
        <v>2.5122391136305211E-3</v>
      </c>
    </row>
    <row r="51" spans="1:8" ht="13.8" x14ac:dyDescent="0.25">
      <c r="A51" s="1">
        <v>45579</v>
      </c>
      <c r="B51" t="s">
        <v>11</v>
      </c>
      <c r="C51">
        <v>161.88</v>
      </c>
      <c r="D51">
        <v>163.38</v>
      </c>
      <c r="E51">
        <v>158.04</v>
      </c>
      <c r="F51" t="s">
        <v>61</v>
      </c>
      <c r="G51">
        <v>158.32</v>
      </c>
      <c r="H51" s="5">
        <f t="shared" si="0"/>
        <v>1.7284585234209393E-2</v>
      </c>
    </row>
    <row r="52" spans="1:8" ht="13.8" x14ac:dyDescent="0.25">
      <c r="A52" s="1">
        <v>45576</v>
      </c>
      <c r="B52" t="s">
        <v>11</v>
      </c>
      <c r="C52">
        <v>159.30000000000001</v>
      </c>
      <c r="D52">
        <v>163.78</v>
      </c>
      <c r="E52">
        <v>159.19999999999999</v>
      </c>
      <c r="F52" t="s">
        <v>62</v>
      </c>
      <c r="G52">
        <v>160.66</v>
      </c>
      <c r="H52" s="5">
        <f t="shared" si="0"/>
        <v>1.4780192016169869E-2</v>
      </c>
    </row>
    <row r="53" spans="1:8" ht="13.8" x14ac:dyDescent="0.25">
      <c r="A53" s="1">
        <v>45575</v>
      </c>
      <c r="B53" t="s">
        <v>11</v>
      </c>
      <c r="C53">
        <v>158.30000000000001</v>
      </c>
      <c r="D53">
        <v>161.18</v>
      </c>
      <c r="E53">
        <v>156.6</v>
      </c>
      <c r="F53" t="s">
        <v>63</v>
      </c>
      <c r="G53">
        <v>159.72</v>
      </c>
      <c r="H53" s="5">
        <f t="shared" si="0"/>
        <v>-5.8508651811278733E-3</v>
      </c>
    </row>
    <row r="54" spans="1:8" ht="13.8" x14ac:dyDescent="0.25">
      <c r="A54" s="1">
        <v>45574</v>
      </c>
      <c r="B54" t="s">
        <v>11</v>
      </c>
      <c r="C54">
        <v>159.52000000000001</v>
      </c>
      <c r="D54">
        <v>162.19999999999999</v>
      </c>
      <c r="E54">
        <v>158.11000000000001</v>
      </c>
      <c r="F54" t="s">
        <v>64</v>
      </c>
      <c r="G54">
        <v>159.06</v>
      </c>
      <c r="H54" s="5">
        <f t="shared" si="0"/>
        <v>-4.1322314049586639E-3</v>
      </c>
    </row>
    <row r="55" spans="1:8" ht="13.8" x14ac:dyDescent="0.25">
      <c r="A55" s="1">
        <v>45573</v>
      </c>
      <c r="B55" t="s">
        <v>11</v>
      </c>
      <c r="C55">
        <v>163</v>
      </c>
      <c r="D55">
        <v>163.59</v>
      </c>
      <c r="E55">
        <v>156.69999999999999</v>
      </c>
      <c r="F55" t="s">
        <v>65</v>
      </c>
      <c r="G55">
        <v>159.52000000000001</v>
      </c>
      <c r="H55" s="5">
        <f t="shared" si="0"/>
        <v>2.8919904438577948E-3</v>
      </c>
    </row>
    <row r="56" spans="1:8" ht="13.8" x14ac:dyDescent="0.25">
      <c r="A56" s="1">
        <v>45572</v>
      </c>
      <c r="B56" t="s">
        <v>11</v>
      </c>
      <c r="C56">
        <v>167.1</v>
      </c>
      <c r="D56">
        <v>167.95</v>
      </c>
      <c r="E56">
        <v>162.33000000000001</v>
      </c>
      <c r="F56" t="s">
        <v>66</v>
      </c>
      <c r="G56">
        <v>164.36</v>
      </c>
      <c r="H56" s="5">
        <f t="shared" si="0"/>
        <v>3.0341023069207607E-2</v>
      </c>
    </row>
    <row r="57" spans="1:8" ht="13.8" x14ac:dyDescent="0.25">
      <c r="A57" s="1">
        <v>45569</v>
      </c>
      <c r="B57" t="s">
        <v>11</v>
      </c>
      <c r="C57">
        <v>167</v>
      </c>
      <c r="D57">
        <v>169.1</v>
      </c>
      <c r="E57">
        <v>164</v>
      </c>
      <c r="F57" t="s">
        <v>67</v>
      </c>
      <c r="G57">
        <v>166.75</v>
      </c>
      <c r="H57" s="5">
        <f t="shared" si="0"/>
        <v>1.454125091263081E-2</v>
      </c>
    </row>
    <row r="58" spans="1:8" ht="13.8" x14ac:dyDescent="0.25">
      <c r="A58" s="1">
        <v>45568</v>
      </c>
      <c r="B58" t="s">
        <v>11</v>
      </c>
      <c r="C58">
        <v>165.5</v>
      </c>
      <c r="D58">
        <v>169.99</v>
      </c>
      <c r="E58">
        <v>164.52</v>
      </c>
      <c r="F58" t="s">
        <v>68</v>
      </c>
      <c r="G58">
        <v>166.98</v>
      </c>
      <c r="H58" s="5">
        <f t="shared" si="0"/>
        <v>1.3793103448276334E-3</v>
      </c>
    </row>
    <row r="59" spans="1:8" ht="13.8" x14ac:dyDescent="0.25">
      <c r="A59" s="1">
        <v>45566</v>
      </c>
      <c r="B59" t="s">
        <v>11</v>
      </c>
      <c r="C59">
        <v>169.49</v>
      </c>
      <c r="D59">
        <v>169.49</v>
      </c>
      <c r="E59">
        <v>165.1</v>
      </c>
      <c r="F59" t="s">
        <v>69</v>
      </c>
      <c r="G59">
        <v>167.03</v>
      </c>
      <c r="H59" s="5">
        <f t="shared" si="0"/>
        <v>2.9943705833046508E-4</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7D8F9-83FD-4E95-8AA3-1E6FFED78B40}">
  <dimension ref="A1:Q60"/>
  <sheetViews>
    <sheetView topLeftCell="J14" workbookViewId="0">
      <selection activeCell="N40" sqref="N40"/>
    </sheetView>
    <sheetView workbookViewId="1"/>
  </sheetViews>
  <sheetFormatPr defaultRowHeight="14.4" x14ac:dyDescent="0.25"/>
  <cols>
    <col min="1" max="1" width="11.59765625" customWidth="1"/>
    <col min="2" max="2" width="6.09765625" customWidth="1"/>
    <col min="3" max="5" width="7" customWidth="1"/>
    <col min="6" max="6" width="10.19921875" customWidth="1"/>
    <col min="7" max="7" width="7" customWidth="1"/>
    <col min="8" max="8" width="11.69921875" customWidth="1"/>
    <col min="9" max="9" width="14.296875" customWidth="1"/>
    <col min="10" max="11" width="12" customWidth="1"/>
    <col min="14" max="14" width="12.5" customWidth="1"/>
    <col min="15" max="15" width="18.69921875" customWidth="1"/>
    <col min="16" max="16" width="17.796875" customWidth="1"/>
    <col min="17" max="17" width="21.59765625" customWidth="1"/>
    <col min="19" max="22" width="8"/>
  </cols>
  <sheetData>
    <row r="1" spans="1:17" ht="13.8" x14ac:dyDescent="0.25">
      <c r="A1" t="s">
        <v>0</v>
      </c>
      <c r="B1" t="s">
        <v>1</v>
      </c>
      <c r="C1" t="s">
        <v>2</v>
      </c>
      <c r="D1" t="s">
        <v>3</v>
      </c>
      <c r="E1" t="s">
        <v>4</v>
      </c>
      <c r="F1" t="s">
        <v>5</v>
      </c>
      <c r="G1" t="s">
        <v>6</v>
      </c>
      <c r="H1" t="s">
        <v>71</v>
      </c>
      <c r="I1" t="s">
        <v>8</v>
      </c>
      <c r="J1" t="s">
        <v>9</v>
      </c>
      <c r="K1" t="s">
        <v>10</v>
      </c>
      <c r="N1" s="2" t="s">
        <v>79</v>
      </c>
      <c r="O1" t="s">
        <v>95</v>
      </c>
      <c r="P1" t="s">
        <v>94</v>
      </c>
      <c r="Q1" t="s">
        <v>96</v>
      </c>
    </row>
    <row r="2" spans="1:17" ht="13.8" x14ac:dyDescent="0.25">
      <c r="A2" s="1">
        <v>45650</v>
      </c>
      <c r="B2" t="s">
        <v>11</v>
      </c>
      <c r="C2">
        <v>141.19999999999999</v>
      </c>
      <c r="D2">
        <v>141.5</v>
      </c>
      <c r="E2">
        <v>139.25</v>
      </c>
      <c r="F2" t="s">
        <v>12</v>
      </c>
      <c r="G2">
        <v>140.38</v>
      </c>
      <c r="N2" s="3">
        <v>45566</v>
      </c>
      <c r="O2">
        <v>143.37329044085126</v>
      </c>
      <c r="P2">
        <v>169.58070955914874</v>
      </c>
      <c r="Q2">
        <v>6.5518547795743753</v>
      </c>
    </row>
    <row r="3" spans="1:17" ht="13.8" x14ac:dyDescent="0.25">
      <c r="A3" s="1">
        <v>45649</v>
      </c>
      <c r="B3" t="s">
        <v>11</v>
      </c>
      <c r="C3">
        <v>142.44999999999999</v>
      </c>
      <c r="D3">
        <v>143.80000000000001</v>
      </c>
      <c r="E3">
        <v>140.61000000000001</v>
      </c>
      <c r="F3" t="s">
        <v>13</v>
      </c>
      <c r="G3">
        <v>141.71</v>
      </c>
      <c r="N3" s="3">
        <v>45568</v>
      </c>
      <c r="O3">
        <v>143.05630490360483</v>
      </c>
      <c r="P3">
        <v>168.0916950963952</v>
      </c>
      <c r="Q3">
        <v>6.2588475481975872</v>
      </c>
    </row>
    <row r="4" spans="1:17" ht="13.8" x14ac:dyDescent="0.25">
      <c r="A4" s="1">
        <v>45646</v>
      </c>
      <c r="B4" t="s">
        <v>11</v>
      </c>
      <c r="C4">
        <v>142.88999999999999</v>
      </c>
      <c r="D4">
        <v>144.4</v>
      </c>
      <c r="E4">
        <v>140</v>
      </c>
      <c r="F4" t="s">
        <v>14</v>
      </c>
      <c r="G4">
        <v>140.68</v>
      </c>
      <c r="N4" s="3">
        <v>45569</v>
      </c>
      <c r="O4">
        <v>142.98726231267503</v>
      </c>
      <c r="P4">
        <v>166.31873768732495</v>
      </c>
      <c r="Q4">
        <v>5.8328688436624763</v>
      </c>
    </row>
    <row r="5" spans="1:17" ht="13.8" x14ac:dyDescent="0.25">
      <c r="A5" s="1">
        <v>45645</v>
      </c>
      <c r="B5" t="s">
        <v>11</v>
      </c>
      <c r="C5">
        <v>141.55000000000001</v>
      </c>
      <c r="D5">
        <v>143.80000000000001</v>
      </c>
      <c r="E5">
        <v>141.1</v>
      </c>
      <c r="F5" t="s">
        <v>15</v>
      </c>
      <c r="G5">
        <v>143.26</v>
      </c>
      <c r="N5" s="3">
        <v>45572</v>
      </c>
      <c r="O5">
        <v>143.44441017522681</v>
      </c>
      <c r="P5">
        <v>164.16158982477319</v>
      </c>
      <c r="Q5">
        <v>5.1792949123865979</v>
      </c>
    </row>
    <row r="6" spans="1:17" ht="13.8" x14ac:dyDescent="0.25">
      <c r="A6" s="1">
        <v>45644</v>
      </c>
      <c r="B6" t="s">
        <v>11</v>
      </c>
      <c r="C6">
        <v>146</v>
      </c>
      <c r="D6">
        <v>146.9</v>
      </c>
      <c r="E6">
        <v>143.30000000000001</v>
      </c>
      <c r="F6" t="s">
        <v>16</v>
      </c>
      <c r="G6">
        <v>144.46</v>
      </c>
      <c r="N6" s="3">
        <v>45573</v>
      </c>
      <c r="O6">
        <v>143.41758345585177</v>
      </c>
      <c r="P6">
        <v>162.44741654414818</v>
      </c>
      <c r="Q6">
        <v>4.7574582720741043</v>
      </c>
    </row>
    <row r="7" spans="1:17" ht="13.8" x14ac:dyDescent="0.25">
      <c r="A7" s="1">
        <v>45643</v>
      </c>
      <c r="B7" t="s">
        <v>11</v>
      </c>
      <c r="C7">
        <v>147.79</v>
      </c>
      <c r="D7">
        <v>148.5</v>
      </c>
      <c r="E7">
        <v>145.33000000000001</v>
      </c>
      <c r="F7" t="s">
        <v>17</v>
      </c>
      <c r="G7">
        <v>145.68</v>
      </c>
      <c r="N7" s="3">
        <v>45574</v>
      </c>
      <c r="O7">
        <v>143.57464073638678</v>
      </c>
      <c r="P7">
        <v>161.56735926361327</v>
      </c>
      <c r="Q7">
        <v>4.4981796318066261</v>
      </c>
    </row>
    <row r="8" spans="1:17" ht="13.8" x14ac:dyDescent="0.25">
      <c r="A8" s="1">
        <v>45642</v>
      </c>
      <c r="B8" t="s">
        <v>11</v>
      </c>
      <c r="C8">
        <v>148.94</v>
      </c>
      <c r="D8">
        <v>149.80000000000001</v>
      </c>
      <c r="E8">
        <v>147.1</v>
      </c>
      <c r="F8" t="s">
        <v>18</v>
      </c>
      <c r="G8">
        <v>147.79</v>
      </c>
      <c r="N8" s="3">
        <v>45575</v>
      </c>
      <c r="O8">
        <v>143.81430939062352</v>
      </c>
      <c r="P8">
        <v>160.78369060937655</v>
      </c>
      <c r="Q8">
        <v>4.2423453046882589</v>
      </c>
    </row>
    <row r="9" spans="1:17" ht="13.8" x14ac:dyDescent="0.25">
      <c r="A9" s="1">
        <v>45639</v>
      </c>
      <c r="B9" t="s">
        <v>11</v>
      </c>
      <c r="C9">
        <v>150</v>
      </c>
      <c r="D9">
        <v>150.05000000000001</v>
      </c>
      <c r="E9">
        <v>145.55000000000001</v>
      </c>
      <c r="F9" t="s">
        <v>19</v>
      </c>
      <c r="G9">
        <v>148.94999999999999</v>
      </c>
      <c r="N9" s="3">
        <v>45576</v>
      </c>
      <c r="O9">
        <v>144.11650001359291</v>
      </c>
      <c r="P9">
        <v>159.60449998640715</v>
      </c>
      <c r="Q9">
        <v>3.8719999932035658</v>
      </c>
    </row>
    <row r="10" spans="1:17" ht="13.8" x14ac:dyDescent="0.25">
      <c r="A10" s="1">
        <v>45638</v>
      </c>
      <c r="B10" t="s">
        <v>11</v>
      </c>
      <c r="C10">
        <v>150.87</v>
      </c>
      <c r="D10">
        <v>151.63</v>
      </c>
      <c r="E10">
        <v>148.69999999999999</v>
      </c>
      <c r="F10" t="s">
        <v>20</v>
      </c>
      <c r="G10">
        <v>150.78</v>
      </c>
      <c r="N10" s="3">
        <v>45579</v>
      </c>
      <c r="O10">
        <v>144.44286338729543</v>
      </c>
      <c r="P10">
        <v>157.9691366127046</v>
      </c>
      <c r="Q10">
        <v>3.3815683063522926</v>
      </c>
    </row>
    <row r="11" spans="1:17" ht="13.8" x14ac:dyDescent="0.25">
      <c r="A11" s="1">
        <v>45637</v>
      </c>
      <c r="B11" t="s">
        <v>11</v>
      </c>
      <c r="C11">
        <v>150.59</v>
      </c>
      <c r="D11">
        <v>152.11000000000001</v>
      </c>
      <c r="E11">
        <v>150.06</v>
      </c>
      <c r="F11" t="s">
        <v>21</v>
      </c>
      <c r="G11">
        <v>150.6</v>
      </c>
      <c r="N11" s="3">
        <v>45580</v>
      </c>
      <c r="O11">
        <v>144.11376808106215</v>
      </c>
      <c r="P11">
        <v>156.96723191893787</v>
      </c>
      <c r="Q11">
        <v>3.2133659594689314</v>
      </c>
    </row>
    <row r="12" spans="1:17" ht="13.8" x14ac:dyDescent="0.25">
      <c r="A12" s="1">
        <v>45636</v>
      </c>
      <c r="B12" t="s">
        <v>11</v>
      </c>
      <c r="C12">
        <v>150.19</v>
      </c>
      <c r="D12">
        <v>152.5</v>
      </c>
      <c r="E12">
        <v>149.31</v>
      </c>
      <c r="F12" t="s">
        <v>22</v>
      </c>
      <c r="G12">
        <v>150.32</v>
      </c>
      <c r="N12" s="3">
        <v>45581</v>
      </c>
      <c r="O12">
        <v>143.40922078089159</v>
      </c>
      <c r="P12">
        <v>156.52577921910847</v>
      </c>
      <c r="Q12">
        <v>3.2791396095542167</v>
      </c>
    </row>
    <row r="13" spans="1:17" ht="13.8" x14ac:dyDescent="0.25">
      <c r="A13" s="1">
        <v>45635</v>
      </c>
      <c r="B13" t="s">
        <v>11</v>
      </c>
      <c r="C13">
        <v>148.29</v>
      </c>
      <c r="D13">
        <v>150.66999999999999</v>
      </c>
      <c r="E13">
        <v>146.63</v>
      </c>
      <c r="F13" t="s">
        <v>23</v>
      </c>
      <c r="G13">
        <v>149.88</v>
      </c>
      <c r="N13" s="3">
        <v>45582</v>
      </c>
      <c r="O13">
        <v>141.48385636099238</v>
      </c>
      <c r="P13">
        <v>156.84414363900765</v>
      </c>
      <c r="Q13">
        <v>3.8400718195038204</v>
      </c>
    </row>
    <row r="14" spans="1:17" ht="13.8" x14ac:dyDescent="0.25">
      <c r="A14" s="1">
        <v>45632</v>
      </c>
      <c r="B14" t="s">
        <v>11</v>
      </c>
      <c r="C14">
        <v>147.5</v>
      </c>
      <c r="D14">
        <v>148.68</v>
      </c>
      <c r="E14">
        <v>146.6</v>
      </c>
      <c r="F14" t="s">
        <v>24</v>
      </c>
      <c r="G14">
        <v>148.29</v>
      </c>
      <c r="N14" s="3">
        <v>45583</v>
      </c>
      <c r="O14">
        <v>139.44720893739159</v>
      </c>
      <c r="P14">
        <v>157.43879106260843</v>
      </c>
      <c r="Q14">
        <v>4.4978955313042039</v>
      </c>
    </row>
    <row r="15" spans="1:17" ht="13.8" x14ac:dyDescent="0.25">
      <c r="A15" s="1">
        <v>45631</v>
      </c>
      <c r="B15" t="s">
        <v>11</v>
      </c>
      <c r="C15">
        <v>146.5</v>
      </c>
      <c r="D15">
        <v>147.88</v>
      </c>
      <c r="E15">
        <v>144.80000000000001</v>
      </c>
      <c r="F15" t="s">
        <v>25</v>
      </c>
      <c r="G15">
        <v>147.07</v>
      </c>
      <c r="N15" s="3">
        <v>45586</v>
      </c>
      <c r="O15">
        <v>138.80867140513496</v>
      </c>
      <c r="P15">
        <v>156.65932859486506</v>
      </c>
      <c r="Q15">
        <v>4.4626642974325277</v>
      </c>
    </row>
    <row r="16" spans="1:17" ht="13.8" x14ac:dyDescent="0.25">
      <c r="A16" s="1">
        <v>45630</v>
      </c>
      <c r="B16" t="s">
        <v>11</v>
      </c>
      <c r="C16">
        <v>147</v>
      </c>
      <c r="D16">
        <v>147.05000000000001</v>
      </c>
      <c r="E16">
        <v>144</v>
      </c>
      <c r="F16" t="s">
        <v>26</v>
      </c>
      <c r="G16">
        <v>145.85</v>
      </c>
      <c r="N16" s="3">
        <v>45587</v>
      </c>
      <c r="O16">
        <v>137.99361233465206</v>
      </c>
      <c r="P16">
        <v>155.91738766534795</v>
      </c>
      <c r="Q16">
        <v>4.4809438326739768</v>
      </c>
    </row>
    <row r="17" spans="1:17" ht="13.8" x14ac:dyDescent="0.25">
      <c r="A17" s="1">
        <v>45629</v>
      </c>
      <c r="B17" t="s">
        <v>11</v>
      </c>
      <c r="C17">
        <v>146.75</v>
      </c>
      <c r="D17">
        <v>148.19999999999999</v>
      </c>
      <c r="E17">
        <v>146.34</v>
      </c>
      <c r="F17" t="s">
        <v>27</v>
      </c>
      <c r="G17">
        <v>146.54</v>
      </c>
      <c r="N17" s="3">
        <v>45588</v>
      </c>
      <c r="O17">
        <v>137.15752638735651</v>
      </c>
      <c r="P17">
        <v>155.73647361264355</v>
      </c>
      <c r="Q17">
        <v>4.6447368063217533</v>
      </c>
    </row>
    <row r="18" spans="1:17" ht="13.8" x14ac:dyDescent="0.25">
      <c r="A18" s="1">
        <v>45628</v>
      </c>
      <c r="B18" t="s">
        <v>11</v>
      </c>
      <c r="C18">
        <v>144.11000000000001</v>
      </c>
      <c r="D18">
        <v>146.83000000000001</v>
      </c>
      <c r="E18">
        <v>143.13999999999999</v>
      </c>
      <c r="F18" t="s">
        <v>28</v>
      </c>
      <c r="G18">
        <v>146.41</v>
      </c>
      <c r="N18" s="3">
        <v>45589</v>
      </c>
      <c r="O18">
        <v>136.78749011629571</v>
      </c>
      <c r="P18">
        <v>155.50650988370427</v>
      </c>
      <c r="Q18">
        <v>4.679754941852134</v>
      </c>
    </row>
    <row r="19" spans="1:17" ht="13.8" x14ac:dyDescent="0.25">
      <c r="A19" s="1">
        <v>45625</v>
      </c>
      <c r="B19" t="s">
        <v>11</v>
      </c>
      <c r="C19">
        <v>143.9</v>
      </c>
      <c r="D19">
        <v>145.49</v>
      </c>
      <c r="E19">
        <v>143.05000000000001</v>
      </c>
      <c r="F19" t="s">
        <v>29</v>
      </c>
      <c r="G19">
        <v>144.54</v>
      </c>
      <c r="N19" s="3">
        <v>45590</v>
      </c>
      <c r="O19">
        <v>136.55917981218141</v>
      </c>
      <c r="P19">
        <v>155.20382018781862</v>
      </c>
      <c r="Q19">
        <v>4.6611600939093094</v>
      </c>
    </row>
    <row r="20" spans="1:17" ht="13.8" x14ac:dyDescent="0.25">
      <c r="A20" s="1">
        <v>45624</v>
      </c>
      <c r="B20" t="s">
        <v>11</v>
      </c>
      <c r="C20">
        <v>144</v>
      </c>
      <c r="D20">
        <v>145.25</v>
      </c>
      <c r="E20">
        <v>143.09</v>
      </c>
      <c r="F20" t="s">
        <v>30</v>
      </c>
      <c r="G20">
        <v>143.38999999999999</v>
      </c>
      <c r="N20" s="3">
        <v>45593</v>
      </c>
      <c r="O20">
        <v>136.46830389823677</v>
      </c>
      <c r="P20">
        <v>155.1556961017632</v>
      </c>
      <c r="Q20">
        <v>4.6718480508816125</v>
      </c>
    </row>
    <row r="21" spans="1:17" ht="13.8" x14ac:dyDescent="0.25">
      <c r="A21" s="1">
        <v>45623</v>
      </c>
      <c r="B21" t="s">
        <v>11</v>
      </c>
      <c r="C21">
        <v>144.31</v>
      </c>
      <c r="D21">
        <v>144.9</v>
      </c>
      <c r="E21">
        <v>142.9</v>
      </c>
      <c r="F21" t="s">
        <v>31</v>
      </c>
      <c r="G21">
        <v>144.53</v>
      </c>
      <c r="H21">
        <v>146.05549999999999</v>
      </c>
      <c r="I21">
        <v>3.2103327832091417</v>
      </c>
      <c r="J21">
        <v>152.47616556641827</v>
      </c>
      <c r="K21">
        <v>139.63483443358172</v>
      </c>
      <c r="N21" s="3">
        <v>45594</v>
      </c>
      <c r="O21">
        <v>136.36499429555511</v>
      </c>
      <c r="P21">
        <v>154.77400570444485</v>
      </c>
      <c r="Q21">
        <v>4.6022528522224277</v>
      </c>
    </row>
    <row r="22" spans="1:17" ht="13.8" x14ac:dyDescent="0.25">
      <c r="A22" s="1">
        <v>45622</v>
      </c>
      <c r="B22" t="s">
        <v>11</v>
      </c>
      <c r="C22">
        <v>144.22</v>
      </c>
      <c r="D22">
        <v>145.80000000000001</v>
      </c>
      <c r="E22">
        <v>143.58000000000001</v>
      </c>
      <c r="F22" t="s">
        <v>32</v>
      </c>
      <c r="G22">
        <v>144.47</v>
      </c>
      <c r="H22">
        <v>146.25999999999996</v>
      </c>
      <c r="I22">
        <v>2.9494388404718945</v>
      </c>
      <c r="J22">
        <v>152.15887768094376</v>
      </c>
      <c r="K22">
        <v>140.36112231905616</v>
      </c>
      <c r="N22" s="3">
        <v>45595</v>
      </c>
      <c r="O22">
        <v>136.23547276398122</v>
      </c>
      <c r="P22">
        <v>154.23652723601876</v>
      </c>
      <c r="Q22">
        <v>4.5002636180093889</v>
      </c>
    </row>
    <row r="23" spans="1:17" ht="13.8" x14ac:dyDescent="0.25">
      <c r="A23" s="1">
        <v>45621</v>
      </c>
      <c r="B23" t="s">
        <v>11</v>
      </c>
      <c r="C23">
        <v>144.94</v>
      </c>
      <c r="D23">
        <v>146.15</v>
      </c>
      <c r="E23">
        <v>142.84</v>
      </c>
      <c r="F23" t="s">
        <v>33</v>
      </c>
      <c r="G23">
        <v>143.66999999999999</v>
      </c>
      <c r="H23">
        <v>146.35799999999998</v>
      </c>
      <c r="I23">
        <v>2.8200235161393494</v>
      </c>
      <c r="J23">
        <v>151.99804703227866</v>
      </c>
      <c r="K23">
        <v>140.71795296772129</v>
      </c>
      <c r="N23" s="3">
        <v>45596</v>
      </c>
      <c r="O23">
        <v>136.18446161419797</v>
      </c>
      <c r="P23">
        <v>153.84453838580197</v>
      </c>
      <c r="Q23">
        <v>4.4150191929010019</v>
      </c>
    </row>
    <row r="24" spans="1:17" ht="13.8" x14ac:dyDescent="0.25">
      <c r="A24" s="1">
        <v>45618</v>
      </c>
      <c r="B24" t="s">
        <v>11</v>
      </c>
      <c r="C24">
        <v>140.15</v>
      </c>
      <c r="D24">
        <v>143.19</v>
      </c>
      <c r="E24">
        <v>139.65</v>
      </c>
      <c r="F24" t="s">
        <v>34</v>
      </c>
      <c r="G24">
        <v>142.78</v>
      </c>
      <c r="H24">
        <v>146.46299999999999</v>
      </c>
      <c r="I24">
        <v>2.6301893067750242</v>
      </c>
      <c r="J24">
        <v>151.72337861355004</v>
      </c>
      <c r="K24">
        <v>141.20262138644995</v>
      </c>
      <c r="N24" s="3">
        <v>45597</v>
      </c>
      <c r="O24">
        <v>136.20731797314284</v>
      </c>
      <c r="P24">
        <v>153.60668202685713</v>
      </c>
      <c r="Q24">
        <v>4.3498410134285663</v>
      </c>
    </row>
    <row r="25" spans="1:17" ht="13.8" x14ac:dyDescent="0.25">
      <c r="A25" s="1">
        <v>45617</v>
      </c>
      <c r="B25" t="s">
        <v>11</v>
      </c>
      <c r="C25">
        <v>139.5</v>
      </c>
      <c r="D25">
        <v>141.6</v>
      </c>
      <c r="E25">
        <v>137.25</v>
      </c>
      <c r="F25" t="s">
        <v>35</v>
      </c>
      <c r="G25">
        <v>140.22</v>
      </c>
      <c r="H25">
        <v>146.31099999999998</v>
      </c>
      <c r="I25">
        <v>2.8991267287708684</v>
      </c>
      <c r="J25">
        <v>152.10925345754171</v>
      </c>
      <c r="K25">
        <v>140.51274654245825</v>
      </c>
      <c r="N25" s="3">
        <v>45600</v>
      </c>
      <c r="O25">
        <v>136.30851501978609</v>
      </c>
      <c r="P25">
        <v>153.18448498021391</v>
      </c>
      <c r="Q25">
        <v>4.2189924901069622</v>
      </c>
    </row>
    <row r="26" spans="1:17" ht="13.8" x14ac:dyDescent="0.25">
      <c r="A26" s="1">
        <v>45615</v>
      </c>
      <c r="B26" t="s">
        <v>11</v>
      </c>
      <c r="C26">
        <v>142</v>
      </c>
      <c r="D26">
        <v>142.49</v>
      </c>
      <c r="E26">
        <v>139.06</v>
      </c>
      <c r="F26" t="s">
        <v>36</v>
      </c>
      <c r="G26">
        <v>139.46</v>
      </c>
      <c r="H26">
        <v>146.06099999999998</v>
      </c>
      <c r="I26">
        <v>3.2602371563721344</v>
      </c>
      <c r="J26">
        <v>152.58147431274423</v>
      </c>
      <c r="K26">
        <v>139.54052568725572</v>
      </c>
      <c r="N26" s="3">
        <v>45601</v>
      </c>
      <c r="O26">
        <v>136.29977657121233</v>
      </c>
      <c r="P26">
        <v>153.08322342878759</v>
      </c>
      <c r="Q26">
        <v>4.1958617143938124</v>
      </c>
    </row>
    <row r="27" spans="1:17" ht="13.8" x14ac:dyDescent="0.25">
      <c r="A27" s="1">
        <v>45614</v>
      </c>
      <c r="B27" t="s">
        <v>11</v>
      </c>
      <c r="C27">
        <v>139.49</v>
      </c>
      <c r="D27">
        <v>143.25</v>
      </c>
      <c r="E27">
        <v>138</v>
      </c>
      <c r="F27" t="s">
        <v>37</v>
      </c>
      <c r="G27">
        <v>141.21</v>
      </c>
      <c r="H27">
        <v>145.83750000000001</v>
      </c>
      <c r="I27">
        <v>3.4361987489237649</v>
      </c>
      <c r="J27">
        <v>152.70989749784752</v>
      </c>
      <c r="K27">
        <v>138.96510250215249</v>
      </c>
      <c r="N27" s="3">
        <v>45602</v>
      </c>
      <c r="O27">
        <v>136.7382962229691</v>
      </c>
      <c r="P27">
        <v>152.12270377703089</v>
      </c>
      <c r="Q27">
        <v>3.8461018885154488</v>
      </c>
    </row>
    <row r="28" spans="1:17" ht="13.8" x14ac:dyDescent="0.25">
      <c r="A28" s="1">
        <v>45610</v>
      </c>
      <c r="B28" t="s">
        <v>11</v>
      </c>
      <c r="C28">
        <v>139.71</v>
      </c>
      <c r="D28">
        <v>140.72999999999999</v>
      </c>
      <c r="E28">
        <v>137.5</v>
      </c>
      <c r="F28" t="s">
        <v>38</v>
      </c>
      <c r="G28">
        <v>137.97999999999999</v>
      </c>
      <c r="H28">
        <v>145.34700000000001</v>
      </c>
      <c r="I28">
        <v>3.8213942068583444</v>
      </c>
      <c r="J28">
        <v>152.9897884137167</v>
      </c>
      <c r="K28">
        <v>137.70421158628332</v>
      </c>
      <c r="N28" s="3">
        <v>45603</v>
      </c>
      <c r="O28">
        <v>137.51354089436006</v>
      </c>
      <c r="P28">
        <v>150.81445910563997</v>
      </c>
      <c r="Q28">
        <v>3.3252295528199785</v>
      </c>
    </row>
    <row r="29" spans="1:17" ht="13.8" x14ac:dyDescent="0.25">
      <c r="A29" s="1">
        <v>45609</v>
      </c>
      <c r="B29" t="s">
        <v>11</v>
      </c>
      <c r="C29">
        <v>143.6</v>
      </c>
      <c r="D29">
        <v>143.6</v>
      </c>
      <c r="E29">
        <v>138.6</v>
      </c>
      <c r="F29" t="s">
        <v>39</v>
      </c>
      <c r="G29">
        <v>139.16999999999999</v>
      </c>
      <c r="H29">
        <v>144.858</v>
      </c>
      <c r="I29">
        <v>3.9593282258484201</v>
      </c>
      <c r="J29">
        <v>152.77665645169685</v>
      </c>
      <c r="K29">
        <v>136.93934354830316</v>
      </c>
      <c r="N29" s="3">
        <v>45604</v>
      </c>
      <c r="O29">
        <v>137.67619236538681</v>
      </c>
      <c r="P29">
        <v>150.54480763461325</v>
      </c>
      <c r="Q29">
        <v>3.2171538173066141</v>
      </c>
    </row>
    <row r="30" spans="1:17" ht="13.8" x14ac:dyDescent="0.25">
      <c r="A30" s="1">
        <v>45608</v>
      </c>
      <c r="B30" t="s">
        <v>11</v>
      </c>
      <c r="C30">
        <v>145.65</v>
      </c>
      <c r="D30">
        <v>147.13</v>
      </c>
      <c r="E30">
        <v>143.6</v>
      </c>
      <c r="F30" t="s">
        <v>40</v>
      </c>
      <c r="G30">
        <v>144.16999999999999</v>
      </c>
      <c r="H30">
        <v>144.5275</v>
      </c>
      <c r="I30">
        <v>3.7068072160340497</v>
      </c>
      <c r="J30">
        <v>151.9411144320681</v>
      </c>
      <c r="K30">
        <v>137.1138855679319</v>
      </c>
      <c r="N30" s="3">
        <v>45607</v>
      </c>
      <c r="O30">
        <v>137.39828821197946</v>
      </c>
      <c r="P30">
        <v>151.09771178802052</v>
      </c>
      <c r="Q30">
        <v>3.4248558940102622</v>
      </c>
    </row>
    <row r="31" spans="1:17" ht="13.8" x14ac:dyDescent="0.25">
      <c r="A31" s="1">
        <v>45607</v>
      </c>
      <c r="B31" t="s">
        <v>11</v>
      </c>
      <c r="C31">
        <v>147.57</v>
      </c>
      <c r="D31">
        <v>147.69</v>
      </c>
      <c r="E31">
        <v>144.1</v>
      </c>
      <c r="F31" t="s">
        <v>41</v>
      </c>
      <c r="G31">
        <v>145.01</v>
      </c>
      <c r="H31">
        <v>144.24799999999999</v>
      </c>
      <c r="I31">
        <v>3.4248558940102622</v>
      </c>
      <c r="J31">
        <v>151.09771178802052</v>
      </c>
      <c r="K31">
        <v>137.39828821197946</v>
      </c>
      <c r="N31" s="3">
        <v>45608</v>
      </c>
      <c r="O31">
        <v>137.1138855679319</v>
      </c>
      <c r="P31">
        <v>151.9411144320681</v>
      </c>
      <c r="Q31">
        <v>3.7068072160340497</v>
      </c>
    </row>
    <row r="32" spans="1:17" ht="13.8" x14ac:dyDescent="0.25">
      <c r="A32" s="1">
        <v>45604</v>
      </c>
      <c r="B32" t="s">
        <v>11</v>
      </c>
      <c r="C32">
        <v>152</v>
      </c>
      <c r="D32">
        <v>152</v>
      </c>
      <c r="E32">
        <v>146.94</v>
      </c>
      <c r="F32" t="s">
        <v>42</v>
      </c>
      <c r="G32">
        <v>147.57</v>
      </c>
      <c r="H32">
        <v>144.11050000000003</v>
      </c>
      <c r="I32">
        <v>3.2171538173066141</v>
      </c>
      <c r="J32">
        <v>150.54480763461325</v>
      </c>
      <c r="K32">
        <v>137.67619236538681</v>
      </c>
      <c r="N32" s="3">
        <v>45609</v>
      </c>
      <c r="O32">
        <v>136.93934354830316</v>
      </c>
      <c r="P32">
        <v>152.77665645169685</v>
      </c>
      <c r="Q32">
        <v>3.9593282258484201</v>
      </c>
    </row>
    <row r="33" spans="1:17" ht="13.8" x14ac:dyDescent="0.25">
      <c r="A33" s="1">
        <v>45603</v>
      </c>
      <c r="B33" t="s">
        <v>11</v>
      </c>
      <c r="C33">
        <v>156.11000000000001</v>
      </c>
      <c r="D33">
        <v>156.91999999999999</v>
      </c>
      <c r="E33">
        <v>150.19999999999999</v>
      </c>
      <c r="F33" t="s">
        <v>43</v>
      </c>
      <c r="G33">
        <v>150.94999999999999</v>
      </c>
      <c r="H33">
        <v>144.16400000000002</v>
      </c>
      <c r="I33">
        <v>3.3252295528199785</v>
      </c>
      <c r="J33">
        <v>150.81445910563997</v>
      </c>
      <c r="K33">
        <v>137.51354089436006</v>
      </c>
      <c r="N33" s="3">
        <v>45610</v>
      </c>
      <c r="O33">
        <v>137.70421158628332</v>
      </c>
      <c r="P33">
        <v>152.9897884137167</v>
      </c>
      <c r="Q33">
        <v>3.8213942068583444</v>
      </c>
    </row>
    <row r="34" spans="1:17" ht="13.8" x14ac:dyDescent="0.25">
      <c r="A34" s="1">
        <v>45602</v>
      </c>
      <c r="B34" t="s">
        <v>11</v>
      </c>
      <c r="C34">
        <v>154</v>
      </c>
      <c r="D34">
        <v>154.94999999999999</v>
      </c>
      <c r="E34">
        <v>149.59</v>
      </c>
      <c r="F34" t="s">
        <v>44</v>
      </c>
      <c r="G34">
        <v>153.62</v>
      </c>
      <c r="H34">
        <v>144.43049999999999</v>
      </c>
      <c r="I34">
        <v>3.8461018885154488</v>
      </c>
      <c r="J34">
        <v>152.12270377703089</v>
      </c>
      <c r="K34">
        <v>136.7382962229691</v>
      </c>
      <c r="N34" s="3">
        <v>45614</v>
      </c>
      <c r="O34">
        <v>138.96510250215249</v>
      </c>
      <c r="P34">
        <v>152.70989749784752</v>
      </c>
      <c r="Q34">
        <v>3.4361987489237649</v>
      </c>
    </row>
    <row r="35" spans="1:17" ht="13.8" x14ac:dyDescent="0.25">
      <c r="A35" s="1">
        <v>45601</v>
      </c>
      <c r="B35" t="s">
        <v>11</v>
      </c>
      <c r="C35">
        <v>147</v>
      </c>
      <c r="D35">
        <v>152.55000000000001</v>
      </c>
      <c r="E35">
        <v>146.94999999999999</v>
      </c>
      <c r="F35" t="s">
        <v>45</v>
      </c>
      <c r="G35">
        <v>152.29</v>
      </c>
      <c r="H35">
        <v>144.69149999999996</v>
      </c>
      <c r="I35">
        <v>4.1958617143938124</v>
      </c>
      <c r="J35">
        <v>153.08322342878759</v>
      </c>
      <c r="K35">
        <v>136.29977657121233</v>
      </c>
      <c r="N35" s="3">
        <v>45615</v>
      </c>
      <c r="O35">
        <v>139.54052568725572</v>
      </c>
      <c r="P35">
        <v>152.58147431274423</v>
      </c>
      <c r="Q35">
        <v>3.2602371563721344</v>
      </c>
    </row>
    <row r="36" spans="1:17" ht="13.8" x14ac:dyDescent="0.25">
      <c r="A36" s="1">
        <v>45600</v>
      </c>
      <c r="B36" t="s">
        <v>11</v>
      </c>
      <c r="C36">
        <v>150</v>
      </c>
      <c r="D36">
        <v>150</v>
      </c>
      <c r="E36">
        <v>145.1</v>
      </c>
      <c r="F36" t="s">
        <v>46</v>
      </c>
      <c r="G36">
        <v>146.94999999999999</v>
      </c>
      <c r="H36">
        <v>144.7465</v>
      </c>
      <c r="I36">
        <v>4.2189924901069622</v>
      </c>
      <c r="J36">
        <v>153.18448498021391</v>
      </c>
      <c r="K36">
        <v>136.30851501978609</v>
      </c>
      <c r="N36" s="3">
        <v>45617</v>
      </c>
      <c r="O36">
        <v>140.51274654245825</v>
      </c>
      <c r="P36">
        <v>152.10925345754171</v>
      </c>
      <c r="Q36">
        <v>2.8991267287708684</v>
      </c>
    </row>
    <row r="37" spans="1:17" ht="13.8" x14ac:dyDescent="0.25">
      <c r="A37" s="1">
        <v>45597</v>
      </c>
      <c r="B37" t="s">
        <v>11</v>
      </c>
      <c r="C37">
        <v>149.66</v>
      </c>
      <c r="D37">
        <v>150.25</v>
      </c>
      <c r="E37">
        <v>149</v>
      </c>
      <c r="F37" t="s">
        <v>47</v>
      </c>
      <c r="G37">
        <v>149.75</v>
      </c>
      <c r="H37">
        <v>144.90699999999998</v>
      </c>
      <c r="I37">
        <v>4.3498410134285663</v>
      </c>
      <c r="J37">
        <v>153.60668202685713</v>
      </c>
      <c r="K37">
        <v>136.20731797314284</v>
      </c>
      <c r="N37" s="3">
        <v>45618</v>
      </c>
      <c r="O37">
        <v>141.20262138644995</v>
      </c>
      <c r="P37">
        <v>151.72337861355004</v>
      </c>
      <c r="Q37">
        <v>2.6301893067750242</v>
      </c>
    </row>
    <row r="38" spans="1:17" ht="13.8" x14ac:dyDescent="0.25">
      <c r="A38" s="1">
        <v>45596</v>
      </c>
      <c r="B38" t="s">
        <v>11</v>
      </c>
      <c r="C38">
        <v>149.08000000000001</v>
      </c>
      <c r="D38">
        <v>149.94999999999999</v>
      </c>
      <c r="E38">
        <v>148.19999999999999</v>
      </c>
      <c r="F38" t="s">
        <v>48</v>
      </c>
      <c r="G38">
        <v>148.56</v>
      </c>
      <c r="H38">
        <v>145.01449999999997</v>
      </c>
      <c r="I38">
        <v>4.4150191929010019</v>
      </c>
      <c r="J38">
        <v>153.84453838580197</v>
      </c>
      <c r="K38">
        <v>136.18446161419797</v>
      </c>
      <c r="N38" s="3">
        <v>45621</v>
      </c>
      <c r="O38">
        <v>140.71795296772129</v>
      </c>
      <c r="P38">
        <v>151.99804703227866</v>
      </c>
      <c r="Q38">
        <v>2.8200235161393494</v>
      </c>
    </row>
    <row r="39" spans="1:17" ht="13.8" x14ac:dyDescent="0.25">
      <c r="A39" s="1">
        <v>45595</v>
      </c>
      <c r="B39" t="s">
        <v>11</v>
      </c>
      <c r="C39">
        <v>148.1</v>
      </c>
      <c r="D39">
        <v>150.94999999999999</v>
      </c>
      <c r="E39">
        <v>148.1</v>
      </c>
      <c r="F39" t="s">
        <v>49</v>
      </c>
      <c r="G39">
        <v>148.97</v>
      </c>
      <c r="H39">
        <v>145.23599999999999</v>
      </c>
      <c r="I39">
        <v>4.5002636180093889</v>
      </c>
      <c r="J39">
        <v>154.23652723601876</v>
      </c>
      <c r="K39">
        <v>136.23547276398122</v>
      </c>
      <c r="N39" s="3">
        <v>45622</v>
      </c>
      <c r="O39">
        <v>140.36112231905616</v>
      </c>
      <c r="P39">
        <v>152.15887768094376</v>
      </c>
      <c r="Q39">
        <v>2.9494388404718945</v>
      </c>
    </row>
    <row r="40" spans="1:17" ht="13.8" x14ac:dyDescent="0.25">
      <c r="A40" s="1">
        <v>45594</v>
      </c>
      <c r="B40" t="s">
        <v>11</v>
      </c>
      <c r="C40">
        <v>149.85</v>
      </c>
      <c r="D40">
        <v>150.44999999999999</v>
      </c>
      <c r="E40">
        <v>146.55000000000001</v>
      </c>
      <c r="F40" t="s">
        <v>50</v>
      </c>
      <c r="G40">
        <v>150.06</v>
      </c>
      <c r="H40">
        <v>145.56949999999998</v>
      </c>
      <c r="I40">
        <v>4.6022528522224277</v>
      </c>
      <c r="J40">
        <v>154.77400570444485</v>
      </c>
      <c r="K40">
        <v>136.36499429555511</v>
      </c>
      <c r="N40" s="3">
        <v>45623</v>
      </c>
      <c r="O40">
        <v>139.63483443358172</v>
      </c>
      <c r="P40">
        <v>152.47616556641827</v>
      </c>
      <c r="Q40">
        <v>3.2103327832091417</v>
      </c>
    </row>
    <row r="41" spans="1:17" ht="13.8" x14ac:dyDescent="0.25">
      <c r="A41" s="1">
        <v>45593</v>
      </c>
      <c r="B41" t="s">
        <v>11</v>
      </c>
      <c r="C41">
        <v>146</v>
      </c>
      <c r="D41">
        <v>149.72999999999999</v>
      </c>
      <c r="E41">
        <v>144.72999999999999</v>
      </c>
      <c r="F41" t="s">
        <v>51</v>
      </c>
      <c r="G41">
        <v>149.38</v>
      </c>
      <c r="H41">
        <v>145.81199999999998</v>
      </c>
      <c r="I41">
        <v>4.6718480508816125</v>
      </c>
      <c r="J41">
        <v>155.1556961017632</v>
      </c>
      <c r="K41">
        <v>136.46830389823677</v>
      </c>
      <c r="N41" s="3">
        <v>45624</v>
      </c>
    </row>
    <row r="42" spans="1:17" ht="13.8" x14ac:dyDescent="0.25">
      <c r="A42" s="1">
        <v>45590</v>
      </c>
      <c r="B42" t="s">
        <v>11</v>
      </c>
      <c r="C42">
        <v>149</v>
      </c>
      <c r="D42">
        <v>149.5</v>
      </c>
      <c r="E42">
        <v>144.43</v>
      </c>
      <c r="F42" t="s">
        <v>52</v>
      </c>
      <c r="G42">
        <v>145.86000000000001</v>
      </c>
      <c r="H42">
        <v>145.88150000000002</v>
      </c>
      <c r="I42">
        <v>4.6611600939093094</v>
      </c>
      <c r="J42">
        <v>155.20382018781862</v>
      </c>
      <c r="K42">
        <v>136.55917981218141</v>
      </c>
      <c r="N42" s="3">
        <v>45625</v>
      </c>
    </row>
    <row r="43" spans="1:17" ht="13.8" x14ac:dyDescent="0.25">
      <c r="A43" s="1">
        <v>45589</v>
      </c>
      <c r="B43" t="s">
        <v>11</v>
      </c>
      <c r="C43">
        <v>149.49</v>
      </c>
      <c r="D43">
        <v>149.83000000000001</v>
      </c>
      <c r="E43">
        <v>148.01</v>
      </c>
      <c r="F43" t="s">
        <v>53</v>
      </c>
      <c r="G43">
        <v>148.97999999999999</v>
      </c>
      <c r="H43">
        <v>146.14699999999999</v>
      </c>
      <c r="I43">
        <v>4.679754941852134</v>
      </c>
      <c r="J43">
        <v>155.50650988370427</v>
      </c>
      <c r="K43">
        <v>136.78749011629571</v>
      </c>
      <c r="N43" s="3">
        <v>45628</v>
      </c>
    </row>
    <row r="44" spans="1:17" ht="13.8" x14ac:dyDescent="0.25">
      <c r="A44" s="1">
        <v>45588</v>
      </c>
      <c r="B44" t="s">
        <v>11</v>
      </c>
      <c r="C44">
        <v>150.30000000000001</v>
      </c>
      <c r="D44">
        <v>151.94999999999999</v>
      </c>
      <c r="E44">
        <v>148.05000000000001</v>
      </c>
      <c r="F44" t="s">
        <v>54</v>
      </c>
      <c r="G44">
        <v>148.78</v>
      </c>
      <c r="H44">
        <v>146.44700000000003</v>
      </c>
      <c r="I44">
        <v>4.6447368063217533</v>
      </c>
      <c r="J44">
        <v>155.73647361264355</v>
      </c>
      <c r="K44">
        <v>137.15752638735651</v>
      </c>
      <c r="N44" s="3">
        <v>45629</v>
      </c>
    </row>
    <row r="45" spans="1:17" ht="13.8" x14ac:dyDescent="0.25">
      <c r="A45" s="1">
        <v>45587</v>
      </c>
      <c r="B45" t="s">
        <v>11</v>
      </c>
      <c r="C45">
        <v>154.9</v>
      </c>
      <c r="D45">
        <v>154.9</v>
      </c>
      <c r="E45">
        <v>150.1</v>
      </c>
      <c r="F45" t="s">
        <v>55</v>
      </c>
      <c r="G45">
        <v>150.38999999999999</v>
      </c>
      <c r="H45">
        <v>146.9555</v>
      </c>
      <c r="I45">
        <v>4.4809438326739768</v>
      </c>
      <c r="J45">
        <v>155.91738766534795</v>
      </c>
      <c r="K45">
        <v>137.99361233465206</v>
      </c>
      <c r="N45" s="3">
        <v>45630</v>
      </c>
    </row>
    <row r="46" spans="1:17" ht="13.8" x14ac:dyDescent="0.25">
      <c r="A46" s="1">
        <v>45586</v>
      </c>
      <c r="B46" t="s">
        <v>11</v>
      </c>
      <c r="C46">
        <v>156.1</v>
      </c>
      <c r="D46">
        <v>157.93</v>
      </c>
      <c r="E46">
        <v>154.59</v>
      </c>
      <c r="F46" t="s">
        <v>56</v>
      </c>
      <c r="G46">
        <v>155.03</v>
      </c>
      <c r="H46">
        <v>147.73400000000001</v>
      </c>
      <c r="I46">
        <v>4.4626642974325277</v>
      </c>
      <c r="J46">
        <v>156.65932859486506</v>
      </c>
      <c r="K46">
        <v>138.80867140513496</v>
      </c>
      <c r="N46" s="3">
        <v>45631</v>
      </c>
    </row>
    <row r="47" spans="1:17" ht="13.8" x14ac:dyDescent="0.25">
      <c r="A47" s="1">
        <v>45583</v>
      </c>
      <c r="B47" t="s">
        <v>11</v>
      </c>
      <c r="C47">
        <v>152.4</v>
      </c>
      <c r="D47">
        <v>156.19999999999999</v>
      </c>
      <c r="E47">
        <v>151.1</v>
      </c>
      <c r="F47" t="s">
        <v>57</v>
      </c>
      <c r="G47">
        <v>155.38999999999999</v>
      </c>
      <c r="H47">
        <v>148.44300000000001</v>
      </c>
      <c r="I47">
        <v>4.4978955313042039</v>
      </c>
      <c r="J47">
        <v>157.43879106260843</v>
      </c>
      <c r="K47">
        <v>139.44720893739159</v>
      </c>
      <c r="N47" s="3">
        <v>45632</v>
      </c>
    </row>
    <row r="48" spans="1:17" ht="13.8" x14ac:dyDescent="0.25">
      <c r="A48" s="1">
        <v>45582</v>
      </c>
      <c r="B48" t="s">
        <v>11</v>
      </c>
      <c r="C48">
        <v>155.65</v>
      </c>
      <c r="D48">
        <v>156.30000000000001</v>
      </c>
      <c r="E48">
        <v>152.1</v>
      </c>
      <c r="F48" t="s">
        <v>58</v>
      </c>
      <c r="G48">
        <v>152.4</v>
      </c>
      <c r="H48">
        <v>149.16400000000002</v>
      </c>
      <c r="I48">
        <v>3.8400718195038204</v>
      </c>
      <c r="J48">
        <v>156.84414363900765</v>
      </c>
      <c r="K48">
        <v>141.48385636099238</v>
      </c>
      <c r="N48" s="3">
        <v>45635</v>
      </c>
    </row>
    <row r="49" spans="1:17" ht="13.8" x14ac:dyDescent="0.25">
      <c r="A49" s="1">
        <v>45581</v>
      </c>
      <c r="B49" t="s">
        <v>11</v>
      </c>
      <c r="C49">
        <v>155.19</v>
      </c>
      <c r="D49">
        <v>156.55000000000001</v>
      </c>
      <c r="E49">
        <v>154.02000000000001</v>
      </c>
      <c r="F49" t="s">
        <v>59</v>
      </c>
      <c r="G49">
        <v>155.24</v>
      </c>
      <c r="H49">
        <v>149.96750000000003</v>
      </c>
      <c r="I49">
        <v>3.2791396095542167</v>
      </c>
      <c r="J49">
        <v>156.52577921910847</v>
      </c>
      <c r="K49">
        <v>143.40922078089159</v>
      </c>
      <c r="N49" s="3">
        <v>45636</v>
      </c>
    </row>
    <row r="50" spans="1:17" ht="13.8" x14ac:dyDescent="0.25">
      <c r="A50" s="1">
        <v>45580</v>
      </c>
      <c r="B50" t="s">
        <v>11</v>
      </c>
      <c r="C50">
        <v>159.5</v>
      </c>
      <c r="D50">
        <v>159.53</v>
      </c>
      <c r="E50">
        <v>155.05000000000001</v>
      </c>
      <c r="F50" t="s">
        <v>60</v>
      </c>
      <c r="G50">
        <v>155.63</v>
      </c>
      <c r="H50">
        <v>150.54050000000001</v>
      </c>
      <c r="I50">
        <v>3.2133659594689314</v>
      </c>
      <c r="J50">
        <v>156.96723191893787</v>
      </c>
      <c r="K50">
        <v>144.11376808106215</v>
      </c>
      <c r="N50" s="3">
        <v>45637</v>
      </c>
    </row>
    <row r="51" spans="1:17" ht="13.8" x14ac:dyDescent="0.25">
      <c r="A51" s="1">
        <v>45579</v>
      </c>
      <c r="B51" t="s">
        <v>11</v>
      </c>
      <c r="C51">
        <v>161.88</v>
      </c>
      <c r="D51">
        <v>163.38</v>
      </c>
      <c r="E51">
        <v>158.04</v>
      </c>
      <c r="F51" t="s">
        <v>61</v>
      </c>
      <c r="G51">
        <v>158.32</v>
      </c>
      <c r="H51">
        <v>151.20600000000002</v>
      </c>
      <c r="I51">
        <v>3.3815683063522926</v>
      </c>
      <c r="J51">
        <v>157.9691366127046</v>
      </c>
      <c r="K51">
        <v>144.44286338729543</v>
      </c>
      <c r="N51" s="3">
        <v>45638</v>
      </c>
    </row>
    <row r="52" spans="1:17" ht="13.8" x14ac:dyDescent="0.25">
      <c r="A52" s="1">
        <v>45576</v>
      </c>
      <c r="B52" t="s">
        <v>11</v>
      </c>
      <c r="C52">
        <v>159.30000000000001</v>
      </c>
      <c r="D52">
        <v>163.78</v>
      </c>
      <c r="E52">
        <v>159.19999999999999</v>
      </c>
      <c r="F52" t="s">
        <v>62</v>
      </c>
      <c r="G52">
        <v>160.66</v>
      </c>
      <c r="H52">
        <v>151.86050000000003</v>
      </c>
      <c r="I52">
        <v>3.8719999932035658</v>
      </c>
      <c r="J52">
        <v>159.60449998640715</v>
      </c>
      <c r="K52">
        <v>144.11650001359291</v>
      </c>
      <c r="N52" s="3">
        <v>45639</v>
      </c>
    </row>
    <row r="53" spans="1:17" ht="13.8" x14ac:dyDescent="0.25">
      <c r="A53" s="1">
        <v>45575</v>
      </c>
      <c r="B53" t="s">
        <v>11</v>
      </c>
      <c r="C53">
        <v>158.30000000000001</v>
      </c>
      <c r="D53">
        <v>161.18</v>
      </c>
      <c r="E53">
        <v>156.6</v>
      </c>
      <c r="F53" t="s">
        <v>63</v>
      </c>
      <c r="G53">
        <v>159.72</v>
      </c>
      <c r="H53">
        <v>152.29900000000004</v>
      </c>
      <c r="I53">
        <v>4.2423453046882589</v>
      </c>
      <c r="J53">
        <v>160.78369060937655</v>
      </c>
      <c r="K53">
        <v>143.81430939062352</v>
      </c>
      <c r="N53" s="3">
        <v>45642</v>
      </c>
    </row>
    <row r="54" spans="1:17" ht="13.8" x14ac:dyDescent="0.25">
      <c r="A54" s="1">
        <v>45574</v>
      </c>
      <c r="B54" t="s">
        <v>11</v>
      </c>
      <c r="C54">
        <v>159.52000000000001</v>
      </c>
      <c r="D54">
        <v>162.19999999999999</v>
      </c>
      <c r="E54">
        <v>158.11000000000001</v>
      </c>
      <c r="F54" t="s">
        <v>64</v>
      </c>
      <c r="G54">
        <v>159.06</v>
      </c>
      <c r="H54">
        <v>152.57100000000003</v>
      </c>
      <c r="I54">
        <v>4.4981796318066261</v>
      </c>
      <c r="J54">
        <v>161.56735926361327</v>
      </c>
      <c r="K54">
        <v>143.57464073638678</v>
      </c>
      <c r="N54" s="3">
        <v>45643</v>
      </c>
    </row>
    <row r="55" spans="1:17" ht="13.8" x14ac:dyDescent="0.25">
      <c r="A55" s="1">
        <v>45573</v>
      </c>
      <c r="B55" t="s">
        <v>11</v>
      </c>
      <c r="C55">
        <v>163</v>
      </c>
      <c r="D55">
        <v>163.59</v>
      </c>
      <c r="E55">
        <v>156.69999999999999</v>
      </c>
      <c r="F55" t="s">
        <v>65</v>
      </c>
      <c r="G55">
        <v>159.52000000000001</v>
      </c>
      <c r="H55">
        <v>152.93249999999998</v>
      </c>
      <c r="I55">
        <v>4.7574582720741043</v>
      </c>
      <c r="J55">
        <v>162.44741654414818</v>
      </c>
      <c r="K55">
        <v>143.41758345585177</v>
      </c>
      <c r="N55" s="3">
        <v>45644</v>
      </c>
    </row>
    <row r="56" spans="1:17" ht="13.8" x14ac:dyDescent="0.25">
      <c r="A56" s="1">
        <v>45572</v>
      </c>
      <c r="B56" t="s">
        <v>11</v>
      </c>
      <c r="C56">
        <v>167.1</v>
      </c>
      <c r="D56">
        <v>167.95</v>
      </c>
      <c r="E56">
        <v>162.33000000000001</v>
      </c>
      <c r="F56" t="s">
        <v>66</v>
      </c>
      <c r="G56">
        <v>164.36</v>
      </c>
      <c r="H56">
        <v>153.803</v>
      </c>
      <c r="I56">
        <v>5.1792949123865979</v>
      </c>
      <c r="J56">
        <v>164.16158982477319</v>
      </c>
      <c r="K56">
        <v>143.44441017522681</v>
      </c>
      <c r="N56" s="3">
        <v>45645</v>
      </c>
    </row>
    <row r="57" spans="1:17" ht="13.8" x14ac:dyDescent="0.25">
      <c r="A57" s="1">
        <v>45569</v>
      </c>
      <c r="B57" t="s">
        <v>11</v>
      </c>
      <c r="C57">
        <v>167</v>
      </c>
      <c r="D57">
        <v>169.1</v>
      </c>
      <c r="E57">
        <v>164</v>
      </c>
      <c r="F57" t="s">
        <v>67</v>
      </c>
      <c r="G57">
        <v>166.75</v>
      </c>
      <c r="H57">
        <v>154.65299999999999</v>
      </c>
      <c r="I57">
        <v>5.8328688436624763</v>
      </c>
      <c r="J57">
        <v>166.31873768732495</v>
      </c>
      <c r="K57">
        <v>142.98726231267503</v>
      </c>
      <c r="N57" s="3">
        <v>45646</v>
      </c>
    </row>
    <row r="58" spans="1:17" ht="13.8" x14ac:dyDescent="0.25">
      <c r="A58" s="1">
        <v>45568</v>
      </c>
      <c r="B58" t="s">
        <v>11</v>
      </c>
      <c r="C58">
        <v>165.5</v>
      </c>
      <c r="D58">
        <v>169.99</v>
      </c>
      <c r="E58">
        <v>164.52</v>
      </c>
      <c r="F58" t="s">
        <v>68</v>
      </c>
      <c r="G58">
        <v>166.98</v>
      </c>
      <c r="H58">
        <v>155.57400000000001</v>
      </c>
      <c r="I58">
        <v>6.2588475481975872</v>
      </c>
      <c r="J58">
        <v>168.0916950963952</v>
      </c>
      <c r="K58">
        <v>143.05630490360483</v>
      </c>
      <c r="N58" s="3">
        <v>45649</v>
      </c>
    </row>
    <row r="59" spans="1:17" ht="13.8" x14ac:dyDescent="0.25">
      <c r="A59" s="1">
        <v>45566</v>
      </c>
      <c r="B59" t="s">
        <v>11</v>
      </c>
      <c r="C59">
        <v>169.49</v>
      </c>
      <c r="D59">
        <v>169.49</v>
      </c>
      <c r="E59">
        <v>165.1</v>
      </c>
      <c r="F59" t="s">
        <v>69</v>
      </c>
      <c r="G59">
        <v>167.03</v>
      </c>
      <c r="H59">
        <v>156.477</v>
      </c>
      <c r="I59">
        <v>6.5518547795743753</v>
      </c>
      <c r="J59">
        <v>169.58070955914874</v>
      </c>
      <c r="K59">
        <v>143.37329044085126</v>
      </c>
      <c r="N59" s="3">
        <v>45650</v>
      </c>
    </row>
    <row r="60" spans="1:17" ht="13.8" x14ac:dyDescent="0.25">
      <c r="N60" s="3" t="s">
        <v>80</v>
      </c>
      <c r="O60">
        <v>5444.0752054040686</v>
      </c>
      <c r="P60">
        <v>6083.2537945959311</v>
      </c>
      <c r="Q60">
        <v>159.79464729796584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5851-1F5C-4877-B7F1-C7E9764F3C91}">
  <dimension ref="A1:P61"/>
  <sheetViews>
    <sheetView topLeftCell="J1" workbookViewId="0">
      <selection activeCell="O3" sqref="O2:P61"/>
    </sheetView>
    <sheetView workbookViewId="1">
      <selection activeCell="P2" sqref="P2"/>
    </sheetView>
  </sheetViews>
  <sheetFormatPr defaultRowHeight="14.4" x14ac:dyDescent="0.25"/>
  <cols>
    <col min="1" max="1" width="11.59765625" customWidth="1"/>
    <col min="15" max="15" width="12.59765625" bestFit="1" customWidth="1"/>
    <col min="16" max="16" width="11.8984375" bestFit="1" customWidth="1"/>
  </cols>
  <sheetData>
    <row r="1" spans="1:16" ht="13.8" x14ac:dyDescent="0.25">
      <c r="A1" t="s">
        <v>0</v>
      </c>
      <c r="B1" t="s">
        <v>1</v>
      </c>
      <c r="C1" t="s">
        <v>2</v>
      </c>
      <c r="D1" t="s">
        <v>3</v>
      </c>
      <c r="E1" t="s">
        <v>4</v>
      </c>
      <c r="F1" t="s">
        <v>6</v>
      </c>
      <c r="G1" t="s">
        <v>72</v>
      </c>
      <c r="H1" t="s">
        <v>73</v>
      </c>
      <c r="I1" t="s">
        <v>74</v>
      </c>
      <c r="J1" t="s">
        <v>75</v>
      </c>
      <c r="K1" t="s">
        <v>76</v>
      </c>
      <c r="L1" t="s">
        <v>77</v>
      </c>
      <c r="M1" t="s">
        <v>78</v>
      </c>
    </row>
    <row r="2" spans="1:16" ht="13.8" x14ac:dyDescent="0.25">
      <c r="A2" s="1">
        <v>45650</v>
      </c>
      <c r="B2" t="s">
        <v>11</v>
      </c>
      <c r="C2">
        <v>141.19999999999999</v>
      </c>
      <c r="D2">
        <v>141.5</v>
      </c>
      <c r="E2">
        <v>139.25</v>
      </c>
      <c r="F2">
        <v>140.38</v>
      </c>
      <c r="G2">
        <v>0</v>
      </c>
      <c r="H2">
        <v>0</v>
      </c>
      <c r="I2">
        <v>0</v>
      </c>
      <c r="O2" s="2" t="s">
        <v>79</v>
      </c>
      <c r="P2" t="s">
        <v>97</v>
      </c>
    </row>
    <row r="3" spans="1:16" ht="13.8" x14ac:dyDescent="0.25">
      <c r="A3" s="1">
        <v>45649</v>
      </c>
      <c r="B3" t="s">
        <v>11</v>
      </c>
      <c r="C3">
        <v>142.44999999999999</v>
      </c>
      <c r="D3">
        <v>143.80000000000001</v>
      </c>
      <c r="E3">
        <v>140.61000000000001</v>
      </c>
      <c r="F3">
        <v>141.71</v>
      </c>
      <c r="G3">
        <v>1.3300000000000125</v>
      </c>
      <c r="H3">
        <v>1.3300000000000125</v>
      </c>
      <c r="I3">
        <v>0</v>
      </c>
      <c r="O3" s="3">
        <v>45639</v>
      </c>
    </row>
    <row r="4" spans="1:16" ht="13.8" x14ac:dyDescent="0.25">
      <c r="A4" s="1">
        <v>45646</v>
      </c>
      <c r="B4" t="s">
        <v>11</v>
      </c>
      <c r="C4">
        <v>142.88999999999999</v>
      </c>
      <c r="D4">
        <v>144.4</v>
      </c>
      <c r="E4">
        <v>140</v>
      </c>
      <c r="F4">
        <v>140.68</v>
      </c>
      <c r="G4">
        <v>-1.0300000000000011</v>
      </c>
      <c r="H4">
        <v>0</v>
      </c>
      <c r="I4">
        <v>1.0300000000000011</v>
      </c>
      <c r="O4" s="3">
        <v>45649</v>
      </c>
    </row>
    <row r="5" spans="1:16" ht="13.8" x14ac:dyDescent="0.25">
      <c r="A5" s="1">
        <v>45645</v>
      </c>
      <c r="B5" t="s">
        <v>11</v>
      </c>
      <c r="C5">
        <v>141.55000000000001</v>
      </c>
      <c r="D5">
        <v>143.80000000000001</v>
      </c>
      <c r="E5">
        <v>141.1</v>
      </c>
      <c r="F5">
        <v>143.26</v>
      </c>
      <c r="G5">
        <v>2.5799999999999841</v>
      </c>
      <c r="H5">
        <v>2.5799999999999841</v>
      </c>
      <c r="I5">
        <v>0</v>
      </c>
      <c r="O5" s="3">
        <v>45642</v>
      </c>
    </row>
    <row r="6" spans="1:16" ht="13.8" x14ac:dyDescent="0.25">
      <c r="A6" s="1">
        <v>45644</v>
      </c>
      <c r="B6" t="s">
        <v>11</v>
      </c>
      <c r="C6">
        <v>146</v>
      </c>
      <c r="D6">
        <v>146.9</v>
      </c>
      <c r="E6">
        <v>143.30000000000001</v>
      </c>
      <c r="F6">
        <v>144.46</v>
      </c>
      <c r="G6">
        <v>1.2000000000000171</v>
      </c>
      <c r="H6">
        <v>1.2000000000000171</v>
      </c>
      <c r="I6">
        <v>0</v>
      </c>
      <c r="O6" s="3">
        <v>45650</v>
      </c>
    </row>
    <row r="7" spans="1:16" ht="13.8" x14ac:dyDescent="0.25">
      <c r="A7" s="1">
        <v>45643</v>
      </c>
      <c r="B7" t="s">
        <v>11</v>
      </c>
      <c r="C7">
        <v>147.79</v>
      </c>
      <c r="D7">
        <v>148.5</v>
      </c>
      <c r="E7">
        <v>145.33000000000001</v>
      </c>
      <c r="F7">
        <v>145.68</v>
      </c>
      <c r="G7">
        <v>1.2199999999999989</v>
      </c>
      <c r="H7">
        <v>1.2199999999999989</v>
      </c>
      <c r="I7">
        <v>0</v>
      </c>
      <c r="O7" s="3">
        <v>45643</v>
      </c>
    </row>
    <row r="8" spans="1:16" ht="13.8" x14ac:dyDescent="0.25">
      <c r="A8" s="1">
        <v>45642</v>
      </c>
      <c r="B8" t="s">
        <v>11</v>
      </c>
      <c r="C8">
        <v>148.94</v>
      </c>
      <c r="D8">
        <v>149.80000000000001</v>
      </c>
      <c r="E8">
        <v>147.1</v>
      </c>
      <c r="F8">
        <v>147.79</v>
      </c>
      <c r="G8">
        <v>2.1099999999999852</v>
      </c>
      <c r="H8">
        <v>2.1099999999999852</v>
      </c>
      <c r="I8">
        <v>0</v>
      </c>
      <c r="O8" s="3">
        <v>45638</v>
      </c>
    </row>
    <row r="9" spans="1:16" ht="13.8" x14ac:dyDescent="0.25">
      <c r="A9" s="1">
        <v>45639</v>
      </c>
      <c r="B9" t="s">
        <v>11</v>
      </c>
      <c r="C9">
        <v>150</v>
      </c>
      <c r="D9">
        <v>150.05000000000001</v>
      </c>
      <c r="E9">
        <v>145.55000000000001</v>
      </c>
      <c r="F9">
        <v>148.94999999999999</v>
      </c>
      <c r="G9">
        <v>1.1599999999999966</v>
      </c>
      <c r="H9">
        <v>1.1599999999999966</v>
      </c>
      <c r="I9">
        <v>0</v>
      </c>
      <c r="O9" s="3">
        <v>45644</v>
      </c>
    </row>
    <row r="10" spans="1:16" ht="13.8" x14ac:dyDescent="0.25">
      <c r="A10" s="1">
        <v>45638</v>
      </c>
      <c r="B10" t="s">
        <v>11</v>
      </c>
      <c r="C10">
        <v>150.87</v>
      </c>
      <c r="D10">
        <v>151.63</v>
      </c>
      <c r="E10">
        <v>148.69999999999999</v>
      </c>
      <c r="F10">
        <v>150.78</v>
      </c>
      <c r="G10">
        <v>1.8300000000000125</v>
      </c>
      <c r="H10">
        <v>1.8300000000000125</v>
      </c>
      <c r="I10">
        <v>0</v>
      </c>
      <c r="O10" s="3">
        <v>45646</v>
      </c>
    </row>
    <row r="11" spans="1:16" ht="13.8" x14ac:dyDescent="0.25">
      <c r="A11" s="1">
        <v>45637</v>
      </c>
      <c r="B11" t="s">
        <v>11</v>
      </c>
      <c r="C11">
        <v>150.59</v>
      </c>
      <c r="D11">
        <v>152.11000000000001</v>
      </c>
      <c r="E11">
        <v>150.06</v>
      </c>
      <c r="F11">
        <v>150.6</v>
      </c>
      <c r="G11">
        <v>-0.18000000000000682</v>
      </c>
      <c r="H11">
        <v>0</v>
      </c>
      <c r="I11">
        <v>0.18000000000000682</v>
      </c>
      <c r="J11">
        <v>1.1430000000000007</v>
      </c>
      <c r="K11">
        <v>0.19360000000000133</v>
      </c>
      <c r="L11">
        <v>5.9039256198346735</v>
      </c>
      <c r="M11">
        <v>85.515487056710981</v>
      </c>
      <c r="O11" s="3">
        <v>45645</v>
      </c>
    </row>
    <row r="12" spans="1:16" ht="13.8" x14ac:dyDescent="0.25">
      <c r="A12" s="1">
        <v>45636</v>
      </c>
      <c r="B12" t="s">
        <v>11</v>
      </c>
      <c r="C12">
        <v>150.19</v>
      </c>
      <c r="D12">
        <v>152.5</v>
      </c>
      <c r="E12">
        <v>149.31</v>
      </c>
      <c r="F12">
        <v>150.32</v>
      </c>
      <c r="G12">
        <v>-0.28000000000000114</v>
      </c>
      <c r="H12">
        <v>0</v>
      </c>
      <c r="I12">
        <v>0.28000000000000114</v>
      </c>
      <c r="J12">
        <v>1.1430000000000007</v>
      </c>
      <c r="K12">
        <v>0.20860000000000128</v>
      </c>
      <c r="L12">
        <v>5.4793863854266238</v>
      </c>
      <c r="M12">
        <v>84.566439775081307</v>
      </c>
      <c r="O12" s="3">
        <v>45624</v>
      </c>
      <c r="P12">
        <v>10.283159463487294</v>
      </c>
    </row>
    <row r="13" spans="1:16" ht="13.8" x14ac:dyDescent="0.25">
      <c r="A13" s="1">
        <v>45635</v>
      </c>
      <c r="B13" t="s">
        <v>11</v>
      </c>
      <c r="C13">
        <v>148.29</v>
      </c>
      <c r="D13">
        <v>150.66999999999999</v>
      </c>
      <c r="E13">
        <v>146.63</v>
      </c>
      <c r="F13">
        <v>149.88</v>
      </c>
      <c r="G13">
        <v>-0.43999999999999773</v>
      </c>
      <c r="H13">
        <v>0</v>
      </c>
      <c r="I13">
        <v>0.43999999999999773</v>
      </c>
      <c r="J13">
        <v>1.0099999999999993</v>
      </c>
      <c r="K13">
        <v>0.23419999999999966</v>
      </c>
      <c r="L13">
        <v>4.312553373185315</v>
      </c>
      <c r="M13">
        <v>81.17665970101271</v>
      </c>
      <c r="O13" s="3">
        <v>45617</v>
      </c>
      <c r="P13">
        <v>21.453692848769194</v>
      </c>
    </row>
    <row r="14" spans="1:16" ht="13.8" x14ac:dyDescent="0.25">
      <c r="A14" s="1">
        <v>45632</v>
      </c>
      <c r="B14" t="s">
        <v>11</v>
      </c>
      <c r="C14">
        <v>147.5</v>
      </c>
      <c r="D14">
        <v>148.68</v>
      </c>
      <c r="E14">
        <v>146.6</v>
      </c>
      <c r="F14">
        <v>148.29</v>
      </c>
      <c r="G14">
        <v>-1.5900000000000034</v>
      </c>
      <c r="H14">
        <v>0</v>
      </c>
      <c r="I14">
        <v>1.5900000000000034</v>
      </c>
      <c r="J14">
        <v>1.0099999999999993</v>
      </c>
      <c r="K14">
        <v>0.31259999999999988</v>
      </c>
      <c r="L14">
        <v>3.2309660908509268</v>
      </c>
      <c r="M14">
        <v>76.364736125812783</v>
      </c>
      <c r="O14" s="3">
        <v>45622</v>
      </c>
      <c r="P14">
        <v>22.181818181818258</v>
      </c>
    </row>
    <row r="15" spans="1:16" ht="13.8" x14ac:dyDescent="0.25">
      <c r="A15" s="1">
        <v>45631</v>
      </c>
      <c r="B15" t="s">
        <v>11</v>
      </c>
      <c r="C15">
        <v>146.5</v>
      </c>
      <c r="D15">
        <v>147.88</v>
      </c>
      <c r="E15">
        <v>144.80000000000001</v>
      </c>
      <c r="F15">
        <v>147.07</v>
      </c>
      <c r="G15">
        <v>-1.2199999999999989</v>
      </c>
      <c r="H15">
        <v>0</v>
      </c>
      <c r="I15">
        <v>1.2199999999999989</v>
      </c>
      <c r="J15">
        <v>0.752000000000001</v>
      </c>
      <c r="K15">
        <v>0.42739999999999956</v>
      </c>
      <c r="L15">
        <v>1.7594759007955119</v>
      </c>
      <c r="M15">
        <v>63.761234526030243</v>
      </c>
      <c r="O15" s="3">
        <v>45615</v>
      </c>
      <c r="P15">
        <v>22.333414693678421</v>
      </c>
    </row>
    <row r="16" spans="1:16" ht="13.8" x14ac:dyDescent="0.25">
      <c r="A16" s="1">
        <v>45630</v>
      </c>
      <c r="B16" t="s">
        <v>11</v>
      </c>
      <c r="C16">
        <v>147</v>
      </c>
      <c r="D16">
        <v>147.05000000000001</v>
      </c>
      <c r="E16">
        <v>144</v>
      </c>
      <c r="F16">
        <v>145.85</v>
      </c>
      <c r="G16">
        <v>-1.2199999999999989</v>
      </c>
      <c r="H16">
        <v>0</v>
      </c>
      <c r="I16">
        <v>1.2199999999999989</v>
      </c>
      <c r="J16">
        <v>0.63199999999999934</v>
      </c>
      <c r="K16">
        <v>0.51019999999999988</v>
      </c>
      <c r="L16">
        <v>1.2387299098392777</v>
      </c>
      <c r="M16">
        <v>55.331815794081578</v>
      </c>
      <c r="O16" s="3">
        <v>45623</v>
      </c>
      <c r="P16">
        <v>22.78953922789546</v>
      </c>
    </row>
    <row r="17" spans="1:16" ht="13.8" x14ac:dyDescent="0.25">
      <c r="A17" s="1">
        <v>45629</v>
      </c>
      <c r="B17" t="s">
        <v>11</v>
      </c>
      <c r="C17">
        <v>146.75</v>
      </c>
      <c r="D17">
        <v>148.19999999999999</v>
      </c>
      <c r="E17">
        <v>146.34</v>
      </c>
      <c r="F17">
        <v>146.54</v>
      </c>
      <c r="G17">
        <v>0.68999999999999773</v>
      </c>
      <c r="H17">
        <v>0.68999999999999773</v>
      </c>
      <c r="I17">
        <v>0</v>
      </c>
      <c r="J17">
        <v>0.57899999999999918</v>
      </c>
      <c r="K17">
        <v>0.51019999999999976</v>
      </c>
      <c r="L17">
        <v>1.1348490787926293</v>
      </c>
      <c r="M17">
        <v>53.158281307381543</v>
      </c>
      <c r="O17" s="3">
        <v>45621</v>
      </c>
      <c r="P17">
        <v>23.19391634981001</v>
      </c>
    </row>
    <row r="18" spans="1:16" ht="13.8" x14ac:dyDescent="0.25">
      <c r="A18" s="1">
        <v>45628</v>
      </c>
      <c r="B18" t="s">
        <v>11</v>
      </c>
      <c r="C18">
        <v>144.11000000000001</v>
      </c>
      <c r="D18">
        <v>146.83000000000001</v>
      </c>
      <c r="E18">
        <v>143.13999999999999</v>
      </c>
      <c r="F18">
        <v>146.41</v>
      </c>
      <c r="G18">
        <v>-0.12999999999999545</v>
      </c>
      <c r="H18">
        <v>0</v>
      </c>
      <c r="I18">
        <v>0.12999999999999545</v>
      </c>
      <c r="J18">
        <v>0.36800000000000066</v>
      </c>
      <c r="K18">
        <v>0.50240000000000007</v>
      </c>
      <c r="L18">
        <v>0.73248407643312219</v>
      </c>
      <c r="M18">
        <v>42.27941176470592</v>
      </c>
      <c r="O18" s="3">
        <v>45618</v>
      </c>
      <c r="P18">
        <v>24.993171264681877</v>
      </c>
    </row>
    <row r="19" spans="1:16" ht="13.8" x14ac:dyDescent="0.25">
      <c r="A19" s="1">
        <v>45625</v>
      </c>
      <c r="B19" t="s">
        <v>11</v>
      </c>
      <c r="C19">
        <v>143.9</v>
      </c>
      <c r="D19">
        <v>145.49</v>
      </c>
      <c r="E19">
        <v>143.05000000000001</v>
      </c>
      <c r="F19">
        <v>144.54</v>
      </c>
      <c r="G19">
        <v>-1.8700000000000045</v>
      </c>
      <c r="H19">
        <v>0</v>
      </c>
      <c r="I19">
        <v>1.8700000000000045</v>
      </c>
      <c r="J19">
        <v>0.252000000000001</v>
      </c>
      <c r="K19">
        <v>0.6256000000000006</v>
      </c>
      <c r="L19">
        <v>0.40281329923273779</v>
      </c>
      <c r="M19">
        <v>28.714676390155034</v>
      </c>
      <c r="O19" s="3">
        <v>45610</v>
      </c>
      <c r="P19">
        <v>25.231360223502705</v>
      </c>
    </row>
    <row r="20" spans="1:16" ht="13.8" x14ac:dyDescent="0.25">
      <c r="A20" s="1">
        <v>45624</v>
      </c>
      <c r="B20" t="s">
        <v>11</v>
      </c>
      <c r="C20">
        <v>144</v>
      </c>
      <c r="D20">
        <v>145.25</v>
      </c>
      <c r="E20">
        <v>143.09</v>
      </c>
      <c r="F20">
        <v>143.38999999999999</v>
      </c>
      <c r="G20">
        <v>-1.1500000000000057</v>
      </c>
      <c r="H20">
        <v>0</v>
      </c>
      <c r="I20">
        <v>1.1500000000000057</v>
      </c>
      <c r="J20">
        <v>6.899999999999977E-2</v>
      </c>
      <c r="K20">
        <v>0.60200000000000098</v>
      </c>
      <c r="L20">
        <v>0.11461794019933498</v>
      </c>
      <c r="M20">
        <v>10.283159463487294</v>
      </c>
      <c r="O20" s="3">
        <v>45625</v>
      </c>
      <c r="P20">
        <v>28.714676390155034</v>
      </c>
    </row>
    <row r="21" spans="1:16" ht="13.8" x14ac:dyDescent="0.25">
      <c r="A21" s="1">
        <v>45623</v>
      </c>
      <c r="B21" t="s">
        <v>11</v>
      </c>
      <c r="C21">
        <v>144.31</v>
      </c>
      <c r="D21">
        <v>144.9</v>
      </c>
      <c r="E21">
        <v>142.9</v>
      </c>
      <c r="F21">
        <v>144.53</v>
      </c>
      <c r="G21">
        <v>1.1400000000000148</v>
      </c>
      <c r="H21">
        <v>1.1400000000000148</v>
      </c>
      <c r="I21">
        <v>0</v>
      </c>
      <c r="J21">
        <v>0.18300000000000125</v>
      </c>
      <c r="K21">
        <v>0.62000000000000166</v>
      </c>
      <c r="L21">
        <v>0.29516129032258187</v>
      </c>
      <c r="M21">
        <v>22.78953922789546</v>
      </c>
      <c r="O21" s="3">
        <v>45614</v>
      </c>
      <c r="P21">
        <v>31.229738491463266</v>
      </c>
    </row>
    <row r="22" spans="1:16" ht="13.8" x14ac:dyDescent="0.25">
      <c r="A22" s="1">
        <v>45622</v>
      </c>
      <c r="B22" t="s">
        <v>11</v>
      </c>
      <c r="C22">
        <v>144.22</v>
      </c>
      <c r="D22">
        <v>145.80000000000001</v>
      </c>
      <c r="E22">
        <v>143.58000000000001</v>
      </c>
      <c r="F22">
        <v>144.47</v>
      </c>
      <c r="G22">
        <v>-6.0000000000002274E-2</v>
      </c>
      <c r="H22">
        <v>0</v>
      </c>
      <c r="I22">
        <v>6.0000000000002274E-2</v>
      </c>
      <c r="J22">
        <v>0.18300000000000125</v>
      </c>
      <c r="K22">
        <v>0.64200000000000157</v>
      </c>
      <c r="L22">
        <v>0.28504672897196387</v>
      </c>
      <c r="M22">
        <v>22.181818181818258</v>
      </c>
      <c r="O22" s="3">
        <v>45609</v>
      </c>
      <c r="P22">
        <v>33.197721724979601</v>
      </c>
    </row>
    <row r="23" spans="1:16" ht="13.8" x14ac:dyDescent="0.25">
      <c r="A23" s="1">
        <v>45621</v>
      </c>
      <c r="B23" t="s">
        <v>11</v>
      </c>
      <c r="C23">
        <v>144.94</v>
      </c>
      <c r="D23">
        <v>146.15</v>
      </c>
      <c r="E23">
        <v>142.84</v>
      </c>
      <c r="F23">
        <v>143.66999999999999</v>
      </c>
      <c r="G23">
        <v>-0.80000000000001137</v>
      </c>
      <c r="H23">
        <v>0</v>
      </c>
      <c r="I23">
        <v>0.80000000000001137</v>
      </c>
      <c r="J23">
        <v>0.18300000000000125</v>
      </c>
      <c r="K23">
        <v>0.60600000000000021</v>
      </c>
      <c r="L23">
        <v>0.30198019801980391</v>
      </c>
      <c r="M23">
        <v>23.19391634981001</v>
      </c>
      <c r="O23" s="3">
        <v>45588</v>
      </c>
      <c r="P23">
        <v>36.294267266679675</v>
      </c>
    </row>
    <row r="24" spans="1:16" ht="13.8" x14ac:dyDescent="0.25">
      <c r="A24" s="1">
        <v>45618</v>
      </c>
      <c r="B24" t="s">
        <v>11</v>
      </c>
      <c r="C24">
        <v>140.15</v>
      </c>
      <c r="D24">
        <v>143.19</v>
      </c>
      <c r="E24">
        <v>139.65</v>
      </c>
      <c r="F24">
        <v>142.78</v>
      </c>
      <c r="G24">
        <v>-0.88999999999998636</v>
      </c>
      <c r="H24">
        <v>0</v>
      </c>
      <c r="I24">
        <v>0.88999999999998636</v>
      </c>
      <c r="J24">
        <v>0.18300000000000125</v>
      </c>
      <c r="K24">
        <v>0.54920000000000069</v>
      </c>
      <c r="L24">
        <v>0.33321194464676079</v>
      </c>
      <c r="M24">
        <v>24.993171264681877</v>
      </c>
      <c r="O24" s="3">
        <v>45587</v>
      </c>
      <c r="P24">
        <v>40.005316321105759</v>
      </c>
    </row>
    <row r="25" spans="1:16" ht="13.8" x14ac:dyDescent="0.25">
      <c r="A25" s="1">
        <v>45617</v>
      </c>
      <c r="B25" t="s">
        <v>11</v>
      </c>
      <c r="C25">
        <v>139.5</v>
      </c>
      <c r="D25">
        <v>141.6</v>
      </c>
      <c r="E25">
        <v>137.25</v>
      </c>
      <c r="F25">
        <v>140.22</v>
      </c>
      <c r="G25">
        <v>-2.5600000000000023</v>
      </c>
      <c r="H25">
        <v>0</v>
      </c>
      <c r="I25">
        <v>2.5600000000000023</v>
      </c>
      <c r="J25">
        <v>0.18300000000000125</v>
      </c>
      <c r="K25">
        <v>0.66999999999999882</v>
      </c>
      <c r="L25">
        <v>0.27313432835821128</v>
      </c>
      <c r="M25">
        <v>21.453692848769194</v>
      </c>
      <c r="O25" s="3">
        <v>45628</v>
      </c>
      <c r="P25">
        <v>42.27941176470592</v>
      </c>
    </row>
    <row r="26" spans="1:16" ht="13.8" x14ac:dyDescent="0.25">
      <c r="A26" s="1">
        <v>45615</v>
      </c>
      <c r="B26" t="s">
        <v>11</v>
      </c>
      <c r="C26">
        <v>142</v>
      </c>
      <c r="D26">
        <v>142.49</v>
      </c>
      <c r="E26">
        <v>139.06</v>
      </c>
      <c r="F26">
        <v>139.46</v>
      </c>
      <c r="G26">
        <v>-0.75999999999999091</v>
      </c>
      <c r="H26">
        <v>0</v>
      </c>
      <c r="I26">
        <v>0.75999999999999091</v>
      </c>
      <c r="J26">
        <v>0.18300000000000125</v>
      </c>
      <c r="K26">
        <v>0.63639999999999985</v>
      </c>
      <c r="L26">
        <v>0.28755499685732444</v>
      </c>
      <c r="M26">
        <v>22.333414693678421</v>
      </c>
      <c r="O26" s="3">
        <v>45589</v>
      </c>
      <c r="P26">
        <v>43.427735215632289</v>
      </c>
    </row>
    <row r="27" spans="1:16" ht="13.8" x14ac:dyDescent="0.25">
      <c r="A27" s="1">
        <v>45614</v>
      </c>
      <c r="B27" t="s">
        <v>11</v>
      </c>
      <c r="C27">
        <v>139.49</v>
      </c>
      <c r="D27">
        <v>143.25</v>
      </c>
      <c r="E27">
        <v>138</v>
      </c>
      <c r="F27">
        <v>141.21</v>
      </c>
      <c r="G27">
        <v>1.75</v>
      </c>
      <c r="H27">
        <v>1.75</v>
      </c>
      <c r="I27">
        <v>0</v>
      </c>
      <c r="J27">
        <v>0.28900000000000148</v>
      </c>
      <c r="K27">
        <v>0.63639999999999985</v>
      </c>
      <c r="L27">
        <v>0.45411690760528212</v>
      </c>
      <c r="M27">
        <v>31.229738491463266</v>
      </c>
      <c r="O27" s="3">
        <v>45590</v>
      </c>
      <c r="P27">
        <v>44.053800970460614</v>
      </c>
    </row>
    <row r="28" spans="1:16" ht="13.8" x14ac:dyDescent="0.25">
      <c r="A28" s="1">
        <v>45610</v>
      </c>
      <c r="B28" t="s">
        <v>11</v>
      </c>
      <c r="C28">
        <v>139.71</v>
      </c>
      <c r="D28">
        <v>140.72999999999999</v>
      </c>
      <c r="E28">
        <v>137.5</v>
      </c>
      <c r="F28">
        <v>137.97999999999999</v>
      </c>
      <c r="G28">
        <v>-3.2300000000000182</v>
      </c>
      <c r="H28">
        <v>0</v>
      </c>
      <c r="I28">
        <v>3.2300000000000182</v>
      </c>
      <c r="J28">
        <v>0.28900000000000148</v>
      </c>
      <c r="K28">
        <v>0.85640000000000449</v>
      </c>
      <c r="L28">
        <v>0.33745913124708077</v>
      </c>
      <c r="M28">
        <v>25.231360223502705</v>
      </c>
      <c r="O28" s="3">
        <v>45607</v>
      </c>
      <c r="P28">
        <v>51.165501165501155</v>
      </c>
    </row>
    <row r="29" spans="1:16" ht="13.8" x14ac:dyDescent="0.25">
      <c r="A29" s="1">
        <v>45609</v>
      </c>
      <c r="B29" t="s">
        <v>11</v>
      </c>
      <c r="C29">
        <v>143.6</v>
      </c>
      <c r="D29">
        <v>143.6</v>
      </c>
      <c r="E29">
        <v>138.6</v>
      </c>
      <c r="F29">
        <v>139.16999999999999</v>
      </c>
      <c r="G29">
        <v>1.1899999999999977</v>
      </c>
      <c r="H29">
        <v>1.1899999999999977</v>
      </c>
      <c r="I29">
        <v>0</v>
      </c>
      <c r="J29">
        <v>0.40800000000000125</v>
      </c>
      <c r="K29">
        <v>0.82100000000000439</v>
      </c>
      <c r="L29">
        <v>0.49695493300852506</v>
      </c>
      <c r="M29">
        <v>33.197721724979601</v>
      </c>
      <c r="O29" s="3">
        <v>45608</v>
      </c>
      <c r="P29">
        <v>52.004581901489132</v>
      </c>
    </row>
    <row r="30" spans="1:16" ht="13.8" x14ac:dyDescent="0.25">
      <c r="A30" s="1">
        <v>45608</v>
      </c>
      <c r="B30" t="s">
        <v>11</v>
      </c>
      <c r="C30">
        <v>145.65</v>
      </c>
      <c r="D30">
        <v>147.13</v>
      </c>
      <c r="E30">
        <v>143.6</v>
      </c>
      <c r="F30">
        <v>144.16999999999999</v>
      </c>
      <c r="G30">
        <v>5</v>
      </c>
      <c r="H30">
        <v>5</v>
      </c>
      <c r="I30">
        <v>0</v>
      </c>
      <c r="J30">
        <v>0.90800000000000125</v>
      </c>
      <c r="K30">
        <v>0.83800000000000063</v>
      </c>
      <c r="L30">
        <v>1.0835322195704065</v>
      </c>
      <c r="M30">
        <v>52.004581901489132</v>
      </c>
      <c r="O30" s="3">
        <v>45582</v>
      </c>
      <c r="P30">
        <v>52.737860430168183</v>
      </c>
    </row>
    <row r="31" spans="1:16" ht="13.8" x14ac:dyDescent="0.25">
      <c r="A31" s="1">
        <v>45607</v>
      </c>
      <c r="B31" t="s">
        <v>11</v>
      </c>
      <c r="C31">
        <v>147.57</v>
      </c>
      <c r="D31">
        <v>147.69</v>
      </c>
      <c r="E31">
        <v>144.1</v>
      </c>
      <c r="F31">
        <v>145.01</v>
      </c>
      <c r="G31">
        <v>0.84000000000000341</v>
      </c>
      <c r="H31">
        <v>0.84000000000000341</v>
      </c>
      <c r="I31">
        <v>0</v>
      </c>
      <c r="J31">
        <v>0.87800000000000011</v>
      </c>
      <c r="K31">
        <v>0.83800000000000063</v>
      </c>
      <c r="L31">
        <v>1.0477326968973741</v>
      </c>
      <c r="M31">
        <v>51.165501165501155</v>
      </c>
      <c r="O31" s="3">
        <v>45629</v>
      </c>
      <c r="P31">
        <v>53.158281307381543</v>
      </c>
    </row>
    <row r="32" spans="1:16" ht="13.8" x14ac:dyDescent="0.25">
      <c r="A32" s="1">
        <v>45604</v>
      </c>
      <c r="B32" t="s">
        <v>11</v>
      </c>
      <c r="C32">
        <v>152</v>
      </c>
      <c r="D32">
        <v>152</v>
      </c>
      <c r="E32">
        <v>146.94</v>
      </c>
      <c r="F32">
        <v>147.57</v>
      </c>
      <c r="G32">
        <v>2.5600000000000023</v>
      </c>
      <c r="H32">
        <v>2.5600000000000023</v>
      </c>
      <c r="I32">
        <v>0</v>
      </c>
      <c r="J32">
        <v>1.1340000000000003</v>
      </c>
      <c r="K32">
        <v>0.84160000000000079</v>
      </c>
      <c r="L32">
        <v>1.3474334600760447</v>
      </c>
      <c r="M32">
        <v>57.400283458189897</v>
      </c>
      <c r="O32" s="3">
        <v>45593</v>
      </c>
      <c r="P32">
        <v>54.922147536799123</v>
      </c>
    </row>
    <row r="33" spans="1:16" ht="13.8" x14ac:dyDescent="0.25">
      <c r="A33" s="1">
        <v>45603</v>
      </c>
      <c r="B33" t="s">
        <v>11</v>
      </c>
      <c r="C33">
        <v>156.11000000000001</v>
      </c>
      <c r="D33">
        <v>156.91999999999999</v>
      </c>
      <c r="E33">
        <v>150.19999999999999</v>
      </c>
      <c r="F33">
        <v>150.94999999999999</v>
      </c>
      <c r="G33">
        <v>3.3799999999999955</v>
      </c>
      <c r="H33">
        <v>3.3799999999999955</v>
      </c>
      <c r="I33">
        <v>0</v>
      </c>
      <c r="J33">
        <v>1.472</v>
      </c>
      <c r="K33">
        <v>0.8927999999999997</v>
      </c>
      <c r="L33">
        <v>1.6487455197132621</v>
      </c>
      <c r="M33">
        <v>62.246278755074428</v>
      </c>
      <c r="O33" s="3">
        <v>45630</v>
      </c>
      <c r="P33">
        <v>55.331815794081578</v>
      </c>
    </row>
    <row r="34" spans="1:16" ht="13.8" x14ac:dyDescent="0.25">
      <c r="A34" s="1">
        <v>45602</v>
      </c>
      <c r="B34" t="s">
        <v>11</v>
      </c>
      <c r="C34">
        <v>154</v>
      </c>
      <c r="D34">
        <v>154.94999999999999</v>
      </c>
      <c r="E34">
        <v>149.59</v>
      </c>
      <c r="F34">
        <v>153.62</v>
      </c>
      <c r="G34">
        <v>2.6700000000000159</v>
      </c>
      <c r="H34">
        <v>2.6700000000000159</v>
      </c>
      <c r="I34">
        <v>0</v>
      </c>
      <c r="J34">
        <v>1.7390000000000014</v>
      </c>
      <c r="K34">
        <v>0.91700000000000159</v>
      </c>
      <c r="L34">
        <v>1.8964013086150473</v>
      </c>
      <c r="M34">
        <v>65.474397590361434</v>
      </c>
      <c r="O34" s="3">
        <v>45594</v>
      </c>
      <c r="P34">
        <v>55.546578330774835</v>
      </c>
    </row>
    <row r="35" spans="1:16" ht="13.8" x14ac:dyDescent="0.25">
      <c r="A35" s="1">
        <v>45601</v>
      </c>
      <c r="B35" t="s">
        <v>11</v>
      </c>
      <c r="C35">
        <v>147</v>
      </c>
      <c r="D35">
        <v>152.55000000000001</v>
      </c>
      <c r="E35">
        <v>146.94999999999999</v>
      </c>
      <c r="F35">
        <v>152.29</v>
      </c>
      <c r="G35">
        <v>-1.3300000000000125</v>
      </c>
      <c r="H35">
        <v>0</v>
      </c>
      <c r="I35">
        <v>1.3300000000000125</v>
      </c>
      <c r="J35">
        <v>1.7390000000000014</v>
      </c>
      <c r="K35">
        <v>0.7448000000000029</v>
      </c>
      <c r="L35">
        <v>2.3348549946294237</v>
      </c>
      <c r="M35">
        <v>70.013688702794042</v>
      </c>
      <c r="O35" s="3">
        <v>45600</v>
      </c>
      <c r="P35">
        <v>55.647999999999939</v>
      </c>
    </row>
    <row r="36" spans="1:16" ht="13.8" x14ac:dyDescent="0.25">
      <c r="A36" s="1">
        <v>45600</v>
      </c>
      <c r="B36" t="s">
        <v>11</v>
      </c>
      <c r="C36">
        <v>150</v>
      </c>
      <c r="D36">
        <v>150</v>
      </c>
      <c r="E36">
        <v>145.1</v>
      </c>
      <c r="F36">
        <v>146.94999999999999</v>
      </c>
      <c r="G36">
        <v>-5.3400000000000034</v>
      </c>
      <c r="H36">
        <v>0</v>
      </c>
      <c r="I36">
        <v>5.3400000000000034</v>
      </c>
      <c r="J36">
        <v>1.7390000000000014</v>
      </c>
      <c r="K36">
        <v>1.386000000000005</v>
      </c>
      <c r="L36">
        <v>1.2546897546897513</v>
      </c>
      <c r="M36">
        <v>55.647999999999939</v>
      </c>
      <c r="O36" s="3">
        <v>45580</v>
      </c>
      <c r="P36">
        <v>56.289089645587268</v>
      </c>
    </row>
    <row r="37" spans="1:16" ht="13.8" x14ac:dyDescent="0.25">
      <c r="A37" s="1">
        <v>45597</v>
      </c>
      <c r="B37" t="s">
        <v>11</v>
      </c>
      <c r="C37">
        <v>149.66</v>
      </c>
      <c r="D37">
        <v>150.25</v>
      </c>
      <c r="E37">
        <v>149</v>
      </c>
      <c r="F37">
        <v>149.75</v>
      </c>
      <c r="G37">
        <v>2.8000000000000114</v>
      </c>
      <c r="H37">
        <v>2.8000000000000114</v>
      </c>
      <c r="I37">
        <v>0</v>
      </c>
      <c r="J37">
        <v>1.8440000000000025</v>
      </c>
      <c r="K37">
        <v>1.386000000000005</v>
      </c>
      <c r="L37">
        <v>1.3304473304473274</v>
      </c>
      <c r="M37">
        <v>57.089783281733695</v>
      </c>
      <c r="O37" s="3">
        <v>45597</v>
      </c>
      <c r="P37">
        <v>57.089783281733695</v>
      </c>
    </row>
    <row r="38" spans="1:16" ht="13.8" x14ac:dyDescent="0.25">
      <c r="A38" s="1">
        <v>45596</v>
      </c>
      <c r="B38" t="s">
        <v>11</v>
      </c>
      <c r="C38">
        <v>149.08000000000001</v>
      </c>
      <c r="D38">
        <v>149.94999999999999</v>
      </c>
      <c r="E38">
        <v>148.19999999999999</v>
      </c>
      <c r="F38">
        <v>148.56</v>
      </c>
      <c r="G38">
        <v>-1.1899999999999977</v>
      </c>
      <c r="H38">
        <v>0</v>
      </c>
      <c r="I38">
        <v>1.1899999999999977</v>
      </c>
      <c r="J38">
        <v>1.8440000000000025</v>
      </c>
      <c r="K38">
        <v>1.1004000000000018</v>
      </c>
      <c r="L38">
        <v>1.675754271174118</v>
      </c>
      <c r="M38">
        <v>62.627360412987365</v>
      </c>
      <c r="O38" s="3">
        <v>45604</v>
      </c>
      <c r="P38">
        <v>57.400283458189897</v>
      </c>
    </row>
    <row r="39" spans="1:16" ht="13.8" x14ac:dyDescent="0.25">
      <c r="A39" s="1">
        <v>45595</v>
      </c>
      <c r="B39" t="s">
        <v>11</v>
      </c>
      <c r="C39">
        <v>148.1</v>
      </c>
      <c r="D39">
        <v>150.94999999999999</v>
      </c>
      <c r="E39">
        <v>148.1</v>
      </c>
      <c r="F39">
        <v>148.97</v>
      </c>
      <c r="G39">
        <v>0.40999999999999659</v>
      </c>
      <c r="H39">
        <v>0.40999999999999659</v>
      </c>
      <c r="I39">
        <v>0</v>
      </c>
      <c r="J39">
        <v>1.7660000000000025</v>
      </c>
      <c r="K39">
        <v>1.1004000000000018</v>
      </c>
      <c r="L39">
        <v>1.6048709560159937</v>
      </c>
      <c r="M39">
        <v>61.610382361149867</v>
      </c>
      <c r="O39" s="3">
        <v>45581</v>
      </c>
      <c r="P39">
        <v>57.578823132692712</v>
      </c>
    </row>
    <row r="40" spans="1:16" ht="13.8" x14ac:dyDescent="0.25">
      <c r="A40" s="1">
        <v>45594</v>
      </c>
      <c r="B40" t="s">
        <v>11</v>
      </c>
      <c r="C40">
        <v>149.85</v>
      </c>
      <c r="D40">
        <v>150.44999999999999</v>
      </c>
      <c r="E40">
        <v>146.55000000000001</v>
      </c>
      <c r="F40">
        <v>150.06</v>
      </c>
      <c r="G40">
        <v>1.0900000000000034</v>
      </c>
      <c r="H40">
        <v>1.0900000000000034</v>
      </c>
      <c r="I40">
        <v>0</v>
      </c>
      <c r="J40">
        <v>1.3750000000000029</v>
      </c>
      <c r="K40">
        <v>1.1004000000000018</v>
      </c>
      <c r="L40">
        <v>1.249545619774628</v>
      </c>
      <c r="M40">
        <v>55.546578330774835</v>
      </c>
      <c r="O40" s="3">
        <v>45583</v>
      </c>
      <c r="P40">
        <v>60.195111492281256</v>
      </c>
    </row>
    <row r="41" spans="1:16" ht="13.8" x14ac:dyDescent="0.25">
      <c r="A41" s="1">
        <v>45593</v>
      </c>
      <c r="B41" t="s">
        <v>11</v>
      </c>
      <c r="C41">
        <v>146</v>
      </c>
      <c r="D41">
        <v>149.72999999999999</v>
      </c>
      <c r="E41">
        <v>144.72999999999999</v>
      </c>
      <c r="F41">
        <v>149.38</v>
      </c>
      <c r="G41">
        <v>-0.68000000000000682</v>
      </c>
      <c r="H41">
        <v>0</v>
      </c>
      <c r="I41">
        <v>0.68000000000000682</v>
      </c>
      <c r="J41">
        <v>1.2910000000000026</v>
      </c>
      <c r="K41">
        <v>1.0596000000000019</v>
      </c>
      <c r="L41">
        <v>1.2183842959607403</v>
      </c>
      <c r="M41">
        <v>54.922147536799123</v>
      </c>
      <c r="O41" s="3">
        <v>45579</v>
      </c>
      <c r="P41">
        <v>60.224736396521259</v>
      </c>
    </row>
    <row r="42" spans="1:16" ht="13.8" x14ac:dyDescent="0.25">
      <c r="A42" s="1">
        <v>45590</v>
      </c>
      <c r="B42" t="s">
        <v>11</v>
      </c>
      <c r="C42">
        <v>149</v>
      </c>
      <c r="D42">
        <v>149.5</v>
      </c>
      <c r="E42">
        <v>144.43</v>
      </c>
      <c r="F42">
        <v>145.86000000000001</v>
      </c>
      <c r="G42">
        <v>-3.5199999999999818</v>
      </c>
      <c r="H42">
        <v>0</v>
      </c>
      <c r="I42">
        <v>3.5199999999999818</v>
      </c>
      <c r="J42">
        <v>1.0350000000000024</v>
      </c>
      <c r="K42">
        <v>1.3143999999999991</v>
      </c>
      <c r="L42">
        <v>0.78743152769324642</v>
      </c>
      <c r="M42">
        <v>44.053800970460614</v>
      </c>
      <c r="O42" s="3">
        <v>45595</v>
      </c>
      <c r="P42">
        <v>61.610382361149867</v>
      </c>
    </row>
    <row r="43" spans="1:16" ht="13.8" x14ac:dyDescent="0.25">
      <c r="A43" s="1">
        <v>45589</v>
      </c>
      <c r="B43" t="s">
        <v>11</v>
      </c>
      <c r="C43">
        <v>149.49</v>
      </c>
      <c r="D43">
        <v>149.83000000000001</v>
      </c>
      <c r="E43">
        <v>148.01</v>
      </c>
      <c r="F43">
        <v>148.97999999999999</v>
      </c>
      <c r="G43">
        <v>3.1199999999999761</v>
      </c>
      <c r="H43">
        <v>3.1199999999999761</v>
      </c>
      <c r="I43">
        <v>0</v>
      </c>
      <c r="J43">
        <v>1.0090000000000003</v>
      </c>
      <c r="K43">
        <v>1.3143999999999991</v>
      </c>
      <c r="L43">
        <v>0.76765063907486386</v>
      </c>
      <c r="M43">
        <v>43.427735215632289</v>
      </c>
      <c r="O43" s="3">
        <v>45603</v>
      </c>
      <c r="P43">
        <v>62.246278755074428</v>
      </c>
    </row>
    <row r="44" spans="1:16" ht="13.8" x14ac:dyDescent="0.25">
      <c r="A44" s="1">
        <v>45588</v>
      </c>
      <c r="B44" t="s">
        <v>11</v>
      </c>
      <c r="C44">
        <v>150.30000000000001</v>
      </c>
      <c r="D44">
        <v>151.94999999999999</v>
      </c>
      <c r="E44">
        <v>148.05000000000001</v>
      </c>
      <c r="F44">
        <v>148.78</v>
      </c>
      <c r="G44">
        <v>-0.19999999999998863</v>
      </c>
      <c r="H44">
        <v>0</v>
      </c>
      <c r="I44">
        <v>0.19999999999998863</v>
      </c>
      <c r="J44">
        <v>0.74199999999999877</v>
      </c>
      <c r="K44">
        <v>1.3024</v>
      </c>
      <c r="L44">
        <v>0.56971744471744379</v>
      </c>
      <c r="M44">
        <v>36.294267266679675</v>
      </c>
      <c r="O44" s="3">
        <v>45596</v>
      </c>
      <c r="P44">
        <v>62.627360412987365</v>
      </c>
    </row>
    <row r="45" spans="1:16" ht="13.8" x14ac:dyDescent="0.25">
      <c r="A45" s="1">
        <v>45587</v>
      </c>
      <c r="B45" t="s">
        <v>11</v>
      </c>
      <c r="C45">
        <v>154.9</v>
      </c>
      <c r="D45">
        <v>154.9</v>
      </c>
      <c r="E45">
        <v>150.1</v>
      </c>
      <c r="F45">
        <v>150.38999999999999</v>
      </c>
      <c r="G45">
        <v>1.6099999999999852</v>
      </c>
      <c r="H45">
        <v>1.6099999999999852</v>
      </c>
      <c r="I45">
        <v>0</v>
      </c>
      <c r="J45">
        <v>0.90299999999999725</v>
      </c>
      <c r="K45">
        <v>1.3541999999999981</v>
      </c>
      <c r="L45">
        <v>0.6668143553389444</v>
      </c>
      <c r="M45">
        <v>40.005316321105759</v>
      </c>
      <c r="O45" s="3">
        <v>45631</v>
      </c>
      <c r="P45">
        <v>63.761234526030243</v>
      </c>
    </row>
    <row r="46" spans="1:16" ht="13.8" x14ac:dyDescent="0.25">
      <c r="A46" s="1">
        <v>45586</v>
      </c>
      <c r="B46" t="s">
        <v>11</v>
      </c>
      <c r="C46">
        <v>156.1</v>
      </c>
      <c r="D46">
        <v>157.93</v>
      </c>
      <c r="E46">
        <v>154.59</v>
      </c>
      <c r="F46">
        <v>155.03</v>
      </c>
      <c r="G46">
        <v>4.6400000000000148</v>
      </c>
      <c r="H46">
        <v>4.6400000000000148</v>
      </c>
      <c r="I46">
        <v>0</v>
      </c>
      <c r="J46">
        <v>1.3669999999999987</v>
      </c>
      <c r="K46">
        <v>0.74259999999999882</v>
      </c>
      <c r="L46">
        <v>1.8408295179100469</v>
      </c>
      <c r="M46">
        <v>64.79901403109595</v>
      </c>
      <c r="O46" s="3">
        <v>45586</v>
      </c>
      <c r="P46">
        <v>64.79901403109595</v>
      </c>
    </row>
    <row r="47" spans="1:16" ht="13.8" x14ac:dyDescent="0.25">
      <c r="A47" s="1">
        <v>45583</v>
      </c>
      <c r="B47" t="s">
        <v>11</v>
      </c>
      <c r="C47">
        <v>152.4</v>
      </c>
      <c r="D47">
        <v>156.19999999999999</v>
      </c>
      <c r="E47">
        <v>151.1</v>
      </c>
      <c r="F47">
        <v>155.38999999999999</v>
      </c>
      <c r="G47">
        <v>0.35999999999998522</v>
      </c>
      <c r="H47">
        <v>0.35999999999998522</v>
      </c>
      <c r="I47">
        <v>0</v>
      </c>
      <c r="J47">
        <v>1.1229999999999962</v>
      </c>
      <c r="K47">
        <v>0.74259999999999882</v>
      </c>
      <c r="L47">
        <v>1.5122542418529463</v>
      </c>
      <c r="M47">
        <v>60.195111492281256</v>
      </c>
      <c r="O47" s="3">
        <v>45602</v>
      </c>
      <c r="P47">
        <v>65.474397590361434</v>
      </c>
    </row>
    <row r="48" spans="1:16" ht="13.8" x14ac:dyDescent="0.25">
      <c r="A48" s="1">
        <v>45582</v>
      </c>
      <c r="B48" t="s">
        <v>11</v>
      </c>
      <c r="C48">
        <v>155.65</v>
      </c>
      <c r="D48">
        <v>156.30000000000001</v>
      </c>
      <c r="E48">
        <v>152.1</v>
      </c>
      <c r="F48">
        <v>152.4</v>
      </c>
      <c r="G48">
        <v>-2.9899999999999807</v>
      </c>
      <c r="H48">
        <v>0</v>
      </c>
      <c r="I48">
        <v>2.9899999999999807</v>
      </c>
      <c r="J48">
        <v>1.1229999999999962</v>
      </c>
      <c r="K48">
        <v>1.006399999999994</v>
      </c>
      <c r="L48">
        <v>1.1158585055643908</v>
      </c>
      <c r="M48">
        <v>52.737860430168183</v>
      </c>
      <c r="O48" s="3">
        <v>45573</v>
      </c>
      <c r="P48">
        <v>68.102849200834029</v>
      </c>
    </row>
    <row r="49" spans="1:16" ht="13.8" x14ac:dyDescent="0.25">
      <c r="A49" s="1">
        <v>45581</v>
      </c>
      <c r="B49" t="s">
        <v>11</v>
      </c>
      <c r="C49">
        <v>155.19</v>
      </c>
      <c r="D49">
        <v>156.55000000000001</v>
      </c>
      <c r="E49">
        <v>154.02000000000001</v>
      </c>
      <c r="F49">
        <v>155.24</v>
      </c>
      <c r="G49">
        <v>2.8400000000000034</v>
      </c>
      <c r="H49">
        <v>2.8400000000000034</v>
      </c>
      <c r="I49">
        <v>0</v>
      </c>
      <c r="J49">
        <v>1.3659999999999968</v>
      </c>
      <c r="K49">
        <v>1.006399999999994</v>
      </c>
      <c r="L49">
        <v>1.3573131955484945</v>
      </c>
      <c r="M49">
        <v>57.578823132692712</v>
      </c>
      <c r="O49" s="3">
        <v>45572</v>
      </c>
      <c r="P49">
        <v>68.416396343261681</v>
      </c>
    </row>
    <row r="50" spans="1:16" ht="13.8" x14ac:dyDescent="0.25">
      <c r="A50" s="1">
        <v>45580</v>
      </c>
      <c r="B50" t="s">
        <v>11</v>
      </c>
      <c r="C50">
        <v>159.5</v>
      </c>
      <c r="D50">
        <v>159.53</v>
      </c>
      <c r="E50">
        <v>155.05000000000001</v>
      </c>
      <c r="F50">
        <v>155.63</v>
      </c>
      <c r="G50">
        <v>0.38999999999998636</v>
      </c>
      <c r="H50">
        <v>0.38999999999998636</v>
      </c>
      <c r="I50">
        <v>0</v>
      </c>
      <c r="J50">
        <v>1.2959999999999952</v>
      </c>
      <c r="K50">
        <v>1.006399999999994</v>
      </c>
      <c r="L50">
        <v>1.2877583465818789</v>
      </c>
      <c r="M50">
        <v>56.289089645587268</v>
      </c>
      <c r="O50" s="3">
        <v>45574</v>
      </c>
      <c r="P50">
        <v>69.825319308790455</v>
      </c>
    </row>
    <row r="51" spans="1:16" ht="13.8" x14ac:dyDescent="0.25">
      <c r="A51" s="1">
        <v>45579</v>
      </c>
      <c r="B51" t="s">
        <v>11</v>
      </c>
      <c r="C51">
        <v>161.88</v>
      </c>
      <c r="D51">
        <v>163.38</v>
      </c>
      <c r="E51">
        <v>158.04</v>
      </c>
      <c r="F51">
        <v>158.32</v>
      </c>
      <c r="G51">
        <v>2.6899999999999977</v>
      </c>
      <c r="H51">
        <v>2.6899999999999977</v>
      </c>
      <c r="I51">
        <v>0</v>
      </c>
      <c r="J51">
        <v>1.5649999999999948</v>
      </c>
      <c r="K51">
        <v>1.0335999999999945</v>
      </c>
      <c r="L51">
        <v>1.5141253869969071</v>
      </c>
      <c r="M51">
        <v>60.224736396521259</v>
      </c>
      <c r="O51" s="3">
        <v>45601</v>
      </c>
      <c r="P51">
        <v>70.013688702794042</v>
      </c>
    </row>
    <row r="52" spans="1:16" ht="13.8" x14ac:dyDescent="0.25">
      <c r="A52" s="1">
        <v>45576</v>
      </c>
      <c r="B52" t="s">
        <v>11</v>
      </c>
      <c r="C52">
        <v>159.30000000000001</v>
      </c>
      <c r="D52">
        <v>163.78</v>
      </c>
      <c r="E52">
        <v>159.19999999999999</v>
      </c>
      <c r="F52">
        <v>160.66</v>
      </c>
      <c r="G52">
        <v>2.3400000000000034</v>
      </c>
      <c r="H52">
        <v>2.3400000000000034</v>
      </c>
      <c r="I52">
        <v>0</v>
      </c>
      <c r="J52">
        <v>1.7989999999999953</v>
      </c>
      <c r="K52">
        <v>0.5341999999999969</v>
      </c>
      <c r="L52">
        <v>3.3676525645825639</v>
      </c>
      <c r="M52">
        <v>77.104405966055253</v>
      </c>
      <c r="O52" s="3">
        <v>45575</v>
      </c>
      <c r="P52">
        <v>70.547490274219626</v>
      </c>
    </row>
    <row r="53" spans="1:16" ht="13.8" x14ac:dyDescent="0.25">
      <c r="A53" s="1">
        <v>45575</v>
      </c>
      <c r="B53" t="s">
        <v>11</v>
      </c>
      <c r="C53">
        <v>158.30000000000001</v>
      </c>
      <c r="D53">
        <v>161.18</v>
      </c>
      <c r="E53">
        <v>156.6</v>
      </c>
      <c r="F53">
        <v>159.72</v>
      </c>
      <c r="G53">
        <v>-0.93999999999999773</v>
      </c>
      <c r="H53">
        <v>0</v>
      </c>
      <c r="I53">
        <v>0.93999999999999773</v>
      </c>
      <c r="J53">
        <v>1.4869999999999977</v>
      </c>
      <c r="K53">
        <v>0.62079999999999702</v>
      </c>
      <c r="L53">
        <v>2.3952963917525851</v>
      </c>
      <c r="M53">
        <v>70.547490274219626</v>
      </c>
      <c r="O53" s="3">
        <v>45569</v>
      </c>
      <c r="P53">
        <v>71.281730425455947</v>
      </c>
    </row>
    <row r="54" spans="1:16" ht="13.8" x14ac:dyDescent="0.25">
      <c r="A54" s="1">
        <v>45574</v>
      </c>
      <c r="B54" t="s">
        <v>11</v>
      </c>
      <c r="C54">
        <v>159.52000000000001</v>
      </c>
      <c r="D54">
        <v>162.19999999999999</v>
      </c>
      <c r="E54">
        <v>158.11000000000001</v>
      </c>
      <c r="F54">
        <v>159.06</v>
      </c>
      <c r="G54">
        <v>-0.65999999999999659</v>
      </c>
      <c r="H54">
        <v>0</v>
      </c>
      <c r="I54">
        <v>0.65999999999999659</v>
      </c>
      <c r="J54">
        <v>1.4869999999999977</v>
      </c>
      <c r="K54">
        <v>0.64259999999999651</v>
      </c>
      <c r="L54">
        <v>2.3140367258014405</v>
      </c>
      <c r="M54">
        <v>69.825319308790455</v>
      </c>
      <c r="O54" s="3">
        <v>45632</v>
      </c>
      <c r="P54">
        <v>76.364736125812783</v>
      </c>
    </row>
    <row r="55" spans="1:16" ht="13.8" x14ac:dyDescent="0.25">
      <c r="A55" s="1">
        <v>45573</v>
      </c>
      <c r="B55" t="s">
        <v>11</v>
      </c>
      <c r="C55">
        <v>163</v>
      </c>
      <c r="D55">
        <v>163.59</v>
      </c>
      <c r="E55">
        <v>156.69999999999999</v>
      </c>
      <c r="F55">
        <v>159.52000000000001</v>
      </c>
      <c r="G55">
        <v>0.46000000000000796</v>
      </c>
      <c r="H55">
        <v>0.46000000000000796</v>
      </c>
      <c r="I55">
        <v>0</v>
      </c>
      <c r="J55">
        <v>1.3719999999999999</v>
      </c>
      <c r="K55">
        <v>0.64259999999999651</v>
      </c>
      <c r="L55">
        <v>2.1350762527233229</v>
      </c>
      <c r="M55">
        <v>68.102849200834029</v>
      </c>
      <c r="O55" s="3">
        <v>45576</v>
      </c>
      <c r="P55">
        <v>77.104405966055253</v>
      </c>
    </row>
    <row r="56" spans="1:16" ht="13.8" x14ac:dyDescent="0.25">
      <c r="A56" s="1">
        <v>45572</v>
      </c>
      <c r="B56" t="s">
        <v>11</v>
      </c>
      <c r="C56">
        <v>167.1</v>
      </c>
      <c r="D56">
        <v>167.95</v>
      </c>
      <c r="E56">
        <v>162.33000000000001</v>
      </c>
      <c r="F56">
        <v>164.36</v>
      </c>
      <c r="G56">
        <v>4.8400000000000034</v>
      </c>
      <c r="H56">
        <v>4.8400000000000034</v>
      </c>
      <c r="I56">
        <v>0</v>
      </c>
      <c r="J56">
        <v>1.3919999999999988</v>
      </c>
      <c r="K56">
        <v>0.64259999999999651</v>
      </c>
      <c r="L56">
        <v>2.1661998132586469</v>
      </c>
      <c r="M56">
        <v>68.416396343261681</v>
      </c>
      <c r="O56" s="3">
        <v>45635</v>
      </c>
      <c r="P56">
        <v>81.17665970101271</v>
      </c>
    </row>
    <row r="57" spans="1:16" ht="13.8" x14ac:dyDescent="0.25">
      <c r="A57" s="1">
        <v>45569</v>
      </c>
      <c r="B57" t="s">
        <v>11</v>
      </c>
      <c r="C57">
        <v>167</v>
      </c>
      <c r="D57">
        <v>169.1</v>
      </c>
      <c r="E57">
        <v>164</v>
      </c>
      <c r="F57">
        <v>166.75</v>
      </c>
      <c r="G57">
        <v>2.3899999999999864</v>
      </c>
      <c r="H57">
        <v>2.3899999999999864</v>
      </c>
      <c r="I57">
        <v>0</v>
      </c>
      <c r="J57">
        <v>1.5949999999999989</v>
      </c>
      <c r="K57">
        <v>0.64259999999999651</v>
      </c>
      <c r="L57">
        <v>2.4821039526921997</v>
      </c>
      <c r="M57">
        <v>71.281730425455947</v>
      </c>
      <c r="O57" s="3">
        <v>45566</v>
      </c>
      <c r="P57">
        <v>83.949843260188132</v>
      </c>
    </row>
    <row r="58" spans="1:16" ht="13.8" x14ac:dyDescent="0.25">
      <c r="A58" s="1">
        <v>45568</v>
      </c>
      <c r="B58" t="s">
        <v>11</v>
      </c>
      <c r="C58">
        <v>165.5</v>
      </c>
      <c r="D58">
        <v>169.99</v>
      </c>
      <c r="E58">
        <v>164.52</v>
      </c>
      <c r="F58">
        <v>166.98</v>
      </c>
      <c r="G58">
        <v>0.22999999999998977</v>
      </c>
      <c r="H58">
        <v>0.22999999999998977</v>
      </c>
      <c r="I58">
        <v>0</v>
      </c>
      <c r="J58">
        <v>1.6179999999999979</v>
      </c>
      <c r="K58">
        <v>0.25599999999999901</v>
      </c>
      <c r="L58">
        <v>6.320312500000016</v>
      </c>
      <c r="M58">
        <v>86.339381003201737</v>
      </c>
      <c r="O58" s="3">
        <v>45636</v>
      </c>
      <c r="P58">
        <v>84.566439775081307</v>
      </c>
    </row>
    <row r="59" spans="1:16" ht="13.8" x14ac:dyDescent="0.25">
      <c r="A59" s="1">
        <v>45566</v>
      </c>
      <c r="B59" t="s">
        <v>11</v>
      </c>
      <c r="C59">
        <v>169.49</v>
      </c>
      <c r="D59">
        <v>169.49</v>
      </c>
      <c r="E59">
        <v>165.1</v>
      </c>
      <c r="F59">
        <v>167.03</v>
      </c>
      <c r="G59">
        <v>5.0000000000011369E-2</v>
      </c>
      <c r="H59">
        <v>5.0000000000011369E-2</v>
      </c>
      <c r="I59">
        <v>0</v>
      </c>
      <c r="J59">
        <v>1.3389999999999986</v>
      </c>
      <c r="K59">
        <v>0.25599999999999901</v>
      </c>
      <c r="L59">
        <v>5.2304687500000151</v>
      </c>
      <c r="M59">
        <v>83.949843260188132</v>
      </c>
      <c r="O59" s="3">
        <v>45637</v>
      </c>
      <c r="P59">
        <v>85.515487056710981</v>
      </c>
    </row>
    <row r="60" spans="1:16" ht="13.8" x14ac:dyDescent="0.25">
      <c r="O60" s="3">
        <v>45568</v>
      </c>
      <c r="P60">
        <v>86.339381003201737</v>
      </c>
    </row>
    <row r="61" spans="1:16" ht="13.8" x14ac:dyDescent="0.25">
      <c r="O61" s="3" t="s">
        <v>80</v>
      </c>
      <c r="P61">
        <v>2624.6784290921441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O K O Z 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4 o 5 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K O Z W f D Y s a 8 e A Q A A N g I A A B M A H A B G b 3 J t d W x h c y 9 T Z W N 0 a W 9 u M S 5 t I K I Y A C i g F A A A A A A A A A A A A A A A A A A A A A A A A A A A A I 2 R U W u D M B D H 3 w W / Q 8 h e L I g w K H s p f R h W 1 o K r Y 3 b r g / g Q 9 d a G x m Q k Z + m Q f v d F 3 R w U H 5 a X c P / / 3 e 9 y F w M l c i V J O t z 3 C 9 d x H X N k G i q y Y 4 W A O V k S A e g 6 x J 5 U N b o E q 0 S X E k Q Q N l q D x L 3 S p 0 K p k z d r s y 2 r Y U m H S p p f s 1 B J t C m 5 P w D u a H h k 8 t D B v z 6 B W l K f G u w 0 k + Z D 6 T p U o q l l Z x p v 6 O a 3 L V 0 x B E J 9 g l Y n l Q 2 Q 1 3 D 1 S U s N a A 5 m 9 B A u 2 O v J S 7 Q d V d n U B e h e X 2 + e 1 l N 6 n O y n 5 P c k f n u O O m c j 8 W E e d A / r j V I o A 1 M V r 4 C N l j f G d f Y 3 P x N l I + w I F X k 8 g 2 a H f g s x N x j 8 x N 7 N k r I B m U 8 y U m S y Y r o i K z h z 1 n 3 h i P u 1 R s e b 7 D 7 i X Y f L / 3 V Y f A N Q S w E C L Q A U A A I A C A A 4 o 5 l Z / 9 y a g q M A A A D 2 A A A A E g A A A A A A A A A A A A A A A A A A A A A A Q 2 9 u Z m l n L 1 B h Y 2 t h Z 2 U u e G 1 s U E s B A i 0 A F A A C A A g A O K O Z W Q / K 6 a u k A A A A 6 Q A A A B M A A A A A A A A A A A A A A A A A 7 w A A A F t D b 2 5 0 Z W 5 0 X 1 R 5 c G V z X S 5 4 b W x Q S w E C L Q A U A A I A C A A 4 o 5 l Z 8 N i x r x 4 B A A A 2 A g A A E w A A A A A A A A A A A A A A A A D g A Q A A R m 9 y b X V s Y X M v U 2 V j d G l v b j E u b V B L B Q Y A A A A A A w A D A M I A A A B 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B g A A A A A A A K w 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0 P C 9 J d G V t U G F 0 a D 4 8 L 0 l 0 Z W 1 M b 2 N h d G l v b j 4 8 U 3 R h Y m x l R W 5 0 c m l l c z 4 8 R W 5 0 c n k g V H l w Z T 0 i S X N Q c m l 2 Y X R l I i B W Y W x 1 Z T 0 i b D A i I C 8 + P E V u d H J 5 I F R 5 c G U 9 I l F 1 Z X J 5 S U Q i I F Z h b H V l P S J z Z j I w M T M 0 O G U t Y 2 I 4 M y 0 0 N T V k L W J l M T A t O T I 3 Z j c z Z j Z j Y z E 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D b 3 V u d C I g V m F s d W U 9 I m w w I i A v P j x F b n R y e S B U e X B l P S J G a W x s R X J y b 3 J D b 2 R l I i B W Y W x 1 Z T 0 i c 1 V u a 2 5 v d 2 4 i I C 8 + P E V u d H J 5 I F R 5 c G U 9 I k Z p b G x F c n J v c k N v d W 5 0 I i B W Y W x 1 Z T 0 i b D A i I C 8 + P E V u d H J 5 I F R 5 c G U 9 I k Z p b G x M Y X N 0 V X B k Y X R l Z C I g V m F s d W U 9 I m Q y M D I 0 L T E y L T I 1 V D E 0 O j U 1 O j Q 3 L j Q 3 N D M 4 N z J a I i A v P j x F b n R y e S B U e X B l P S J G a W x s U 3 R h d H V z I i B W Y W x 1 Z T 0 i c 1 d h a X R p b m d G b 3 J F e G N l b F J l Z n J l c 2 g 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D Y W x j d W x h d G V k J T I w U 3 R h b m R h c m Q l M j B E Z X Z p Y X R p b 2 4 8 L 0 l 0 Z W 1 Q Y X R o P j w v S X R l b U x v Y 2 F 0 a W 9 u P j x T d G F i b G V F b n R y a W V z I C 8 + P C 9 J d G V t P j x J d G V t P j x J d G V t T G 9 j Y X R p b 2 4 + P E l 0 Z W 1 U e X B l P k Z v c m 1 1 b G E 8 L 0 l 0 Z W 1 U e X B l P j x J d G V t U G F 0 a D 5 T Z W N 0 a W 9 u M S 9 U Y W J s Z T Q v Q 2 F s Y 3 V s Y X R l Z C U y M E F 2 Z X J h Z 2 U 8 L 0 l 0 Z W 1 Q Y X R o P j w v S X R l b U x v Y 2 F 0 a W 9 u P j x T d G F i b G V F b n R y a W V z I C 8 + P C 9 J d G V t P j w v S X R l b X M + P C 9 M b 2 N h b F B h Y 2 t h Z 2 V N Z X R h Z G F 0 Y U Z p b G U + F g A A A F B L B Q Y A A A A A A A A A A A A A A A A A A A A A A A A m A Q A A A Q A A A N C M n d 8 B F d E R j H o A w E / C l + s B A A A A 4 c j + 0 I w 8 V E C 6 + D P P O Z U 3 r A A A A A A C A A A A A A A Q Z g A A A A E A A C A A A A B N 6 A I d l 0 4 T r D 8 W X + q j v u U F v P P g l j g M C 4 a + Y g z e c 3 j 3 C A A A A A A O g A A A A A I A A C A A A A B x W S G t j P C 6 T f 2 T G g j T W C / s + M l Y + X J W t P / 0 X v q l T y N P + l A A A A D a 0 g J D S c E E I I l h d a S F m n N 7 r 0 w 0 I / I D u D t L N d 6 7 q W 0 w i R d V R B 6 R 9 M D l K i i S x 9 Y u 3 B S g E W q / W A F b x M O s y u l Q Y J F Q e i K w P Y K Z H n + l F b K 9 T n w b 1 k A A A A B e I 1 r L z 3 s z r + 7 l V 7 7 k F X j w f H + T H 1 m 3 d v E l b V N 8 T B 3 2 k K R Q y g a k c 9 k g R H Y F w H t y r t p 7 x m Q M u O r o q p q 3 b t m H U P / 2 < / D a t a M a s h u p > 
</file>

<file path=customXml/itemProps1.xml><?xml version="1.0" encoding="utf-8"?>
<ds:datastoreItem xmlns:ds="http://schemas.openxmlformats.org/officeDocument/2006/customXml" ds:itemID="{42D7459E-0E88-4F9E-9AF8-09EFB07F06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Dash_borad</vt:lpstr>
      <vt:lpstr>line_Chart</vt:lpstr>
      <vt:lpstr>Stock_Chart</vt:lpstr>
      <vt:lpstr>Pie_chart</vt:lpstr>
      <vt:lpstr>Bollinger Bands</vt:lpstr>
      <vt:lpstr>RSI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JOTHI</dc:creator>
  <cp:lastModifiedBy>Karpaga Jothi</cp:lastModifiedBy>
  <dcterms:created xsi:type="dcterms:W3CDTF">2015-06-05T18:17:20Z</dcterms:created>
  <dcterms:modified xsi:type="dcterms:W3CDTF">2024-12-25T17:23:02Z</dcterms:modified>
</cp:coreProperties>
</file>