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College Level Courses\UGA Courses\Fall 2024\CSCI 6560\Course Project\"/>
    </mc:Choice>
  </mc:AlternateContent>
  <xr:revisionPtr revIDLastSave="0" documentId="13_ncr:1_{E7E6F90C-6375-4524-9E55-573F7F64BB72}" xr6:coauthVersionLast="47" xr6:coauthVersionMax="47" xr10:uidLastSave="{00000000-0000-0000-0000-000000000000}"/>
  <bookViews>
    <workbookView xWindow="-96" yWindow="0" windowWidth="11712" windowHeight="12336" firstSheet="2" activeTab="3" xr2:uid="{6A49BEB8-7AAD-41A1-8A34-5347C757EB6A}"/>
  </bookViews>
  <sheets>
    <sheet name="Me.png" sheetId="1" r:id="rId1"/>
    <sheet name="Face.png" sheetId="2" r:id="rId2"/>
    <sheet name="Background.png" sheetId="3" r:id="rId3"/>
    <sheet name="Compare p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4" l="1"/>
  <c r="L7" i="4"/>
  <c r="M6" i="4"/>
  <c r="M5" i="4"/>
  <c r="J40" i="4"/>
  <c r="I40" i="4"/>
  <c r="H40" i="4"/>
  <c r="G40" i="4"/>
  <c r="F40" i="4"/>
  <c r="E40" i="4"/>
  <c r="D40" i="4"/>
  <c r="C40" i="4"/>
  <c r="B40" i="4"/>
  <c r="C39" i="4"/>
  <c r="D39" i="4"/>
  <c r="E39" i="4"/>
  <c r="F39" i="4"/>
  <c r="G39" i="4"/>
  <c r="H39" i="4"/>
  <c r="I39" i="4"/>
  <c r="J39" i="4"/>
  <c r="B39" i="4"/>
  <c r="C38" i="4"/>
  <c r="D38" i="4"/>
  <c r="E38" i="4"/>
  <c r="F38" i="4"/>
  <c r="G38" i="4"/>
  <c r="H38" i="4"/>
  <c r="I38" i="4"/>
  <c r="J38" i="4"/>
  <c r="B38" i="4"/>
  <c r="L8" i="3"/>
  <c r="K8" i="3"/>
  <c r="J8" i="3"/>
  <c r="I8" i="3"/>
  <c r="H8" i="3"/>
  <c r="G8" i="3"/>
  <c r="F8" i="3"/>
  <c r="E8" i="3"/>
  <c r="D8" i="3"/>
  <c r="L8" i="2"/>
  <c r="K8" i="2"/>
  <c r="J8" i="2"/>
  <c r="I8" i="2"/>
  <c r="H8" i="2"/>
  <c r="G8" i="2"/>
  <c r="F8" i="2"/>
  <c r="E8" i="2"/>
  <c r="D8" i="2"/>
  <c r="F8" i="1"/>
  <c r="G8" i="1"/>
  <c r="H8" i="1"/>
  <c r="I8" i="1"/>
  <c r="J8" i="1"/>
  <c r="K8" i="1"/>
  <c r="L8" i="1"/>
  <c r="E8" i="1"/>
  <c r="D8" i="1"/>
  <c r="C35" i="4"/>
  <c r="E35" i="4"/>
  <c r="B35" i="4"/>
  <c r="C34" i="4"/>
  <c r="D34" i="4"/>
  <c r="G34" i="4"/>
  <c r="H34" i="4"/>
  <c r="C33" i="4"/>
  <c r="D33" i="4"/>
  <c r="E33" i="4"/>
  <c r="D24" i="4"/>
  <c r="D28" i="4" s="1" a="1"/>
  <c r="D28" i="4" s="1"/>
  <c r="D23" i="4"/>
  <c r="D27" i="4" s="1" a="1"/>
  <c r="D27" i="4" s="1"/>
  <c r="D7" i="4"/>
  <c r="D6" i="4"/>
  <c r="C6" i="4"/>
  <c r="C10" i="4" s="1" a="1"/>
  <c r="C10" i="4" s="1"/>
  <c r="B6" i="4"/>
  <c r="B10" i="4" s="1" a="1"/>
  <c r="B10" i="4" s="1"/>
  <c r="L18" i="3"/>
  <c r="K18" i="3"/>
  <c r="J18" i="3"/>
  <c r="I18" i="3"/>
  <c r="H18" i="3"/>
  <c r="G18" i="3"/>
  <c r="F18" i="3"/>
  <c r="E18" i="3"/>
  <c r="D18" i="3"/>
  <c r="D5" i="4" s="1"/>
  <c r="D9" i="4" s="1" a="1"/>
  <c r="D9" i="4" s="1"/>
  <c r="L17" i="3"/>
  <c r="D25" i="4" s="1"/>
  <c r="D29" i="4" s="1" a="1"/>
  <c r="D29" i="4" s="1"/>
  <c r="K17" i="3"/>
  <c r="J17" i="3"/>
  <c r="I17" i="3"/>
  <c r="H17" i="3"/>
  <c r="G17" i="3"/>
  <c r="F17" i="3"/>
  <c r="E17" i="3"/>
  <c r="D17" i="3"/>
  <c r="L16" i="3"/>
  <c r="K16" i="3"/>
  <c r="J16" i="3"/>
  <c r="I16" i="3"/>
  <c r="D16" i="4" s="1"/>
  <c r="D20" i="4" s="1" a="1"/>
  <c r="D20" i="4" s="1"/>
  <c r="H16" i="3"/>
  <c r="G16" i="3"/>
  <c r="F16" i="3"/>
  <c r="E16" i="3"/>
  <c r="D15" i="4" s="1"/>
  <c r="D19" i="4" s="1" a="1"/>
  <c r="D19" i="4" s="1"/>
  <c r="D16" i="3"/>
  <c r="D14" i="4" s="1"/>
  <c r="D18" i="4" s="1" a="1"/>
  <c r="D18" i="4" s="1"/>
  <c r="L7" i="3"/>
  <c r="J35" i="4" s="1"/>
  <c r="K7" i="3"/>
  <c r="I35" i="4" s="1"/>
  <c r="J7" i="3"/>
  <c r="H35" i="4" s="1"/>
  <c r="I7" i="3"/>
  <c r="G35" i="4" s="1"/>
  <c r="H7" i="3"/>
  <c r="F35" i="4" s="1"/>
  <c r="G7" i="3"/>
  <c r="F7" i="3"/>
  <c r="D35" i="4" s="1"/>
  <c r="E7" i="3"/>
  <c r="D7" i="3"/>
  <c r="L18" i="2"/>
  <c r="K18" i="2"/>
  <c r="J18" i="2"/>
  <c r="I18" i="2"/>
  <c r="H18" i="2"/>
  <c r="G18" i="2"/>
  <c r="F18" i="2"/>
  <c r="C7" i="4" s="1"/>
  <c r="C11" i="4" s="1" a="1"/>
  <c r="C11" i="4" s="1"/>
  <c r="E18" i="2"/>
  <c r="D18" i="2"/>
  <c r="C5" i="4" s="1"/>
  <c r="C9" i="4" s="1" a="1"/>
  <c r="C9" i="4" s="1"/>
  <c r="L17" i="2"/>
  <c r="K17" i="2"/>
  <c r="J17" i="2"/>
  <c r="I17" i="2"/>
  <c r="H17" i="2"/>
  <c r="G17" i="2"/>
  <c r="F17" i="2"/>
  <c r="C25" i="4" s="1"/>
  <c r="C29" i="4" s="1" a="1"/>
  <c r="C29" i="4" s="1"/>
  <c r="E17" i="2"/>
  <c r="C24" i="4" s="1"/>
  <c r="C28" i="4" s="1" a="1"/>
  <c r="C28" i="4" s="1"/>
  <c r="D17" i="2"/>
  <c r="C23" i="4" s="1"/>
  <c r="C27" i="4" s="1" a="1"/>
  <c r="C27" i="4" s="1"/>
  <c r="L16" i="2"/>
  <c r="K16" i="2"/>
  <c r="C15" i="4" s="1"/>
  <c r="C19" i="4" s="1" a="1"/>
  <c r="C19" i="4" s="1"/>
  <c r="J16" i="2"/>
  <c r="C14" i="4" s="1"/>
  <c r="C18" i="4" s="1" a="1"/>
  <c r="C18" i="4" s="1"/>
  <c r="I16" i="2"/>
  <c r="H16" i="2"/>
  <c r="G16" i="2"/>
  <c r="F16" i="2"/>
  <c r="C16" i="4" s="1"/>
  <c r="C20" i="4" s="1" a="1"/>
  <c r="C20" i="4" s="1"/>
  <c r="E16" i="2"/>
  <c r="D16" i="2"/>
  <c r="L7" i="2"/>
  <c r="J34" i="4" s="1"/>
  <c r="K7" i="2"/>
  <c r="I34" i="4" s="1"/>
  <c r="J7" i="2"/>
  <c r="I7" i="2"/>
  <c r="H7" i="2"/>
  <c r="F34" i="4" s="1"/>
  <c r="G7" i="2"/>
  <c r="E34" i="4" s="1"/>
  <c r="F7" i="2"/>
  <c r="E7" i="2"/>
  <c r="D7" i="2"/>
  <c r="B34" i="4" s="1"/>
  <c r="K18" i="1"/>
  <c r="L18" i="1"/>
  <c r="J18" i="1"/>
  <c r="H18" i="1"/>
  <c r="I18" i="1"/>
  <c r="G18" i="1"/>
  <c r="E18" i="1"/>
  <c r="F18" i="1"/>
  <c r="B7" i="4" s="1"/>
  <c r="B11" i="4" s="1" a="1"/>
  <c r="B11" i="4" s="1"/>
  <c r="D18" i="1"/>
  <c r="B5" i="4" s="1"/>
  <c r="B9" i="4" s="1" a="1"/>
  <c r="B9" i="4" s="1"/>
  <c r="K17" i="1"/>
  <c r="L17" i="1"/>
  <c r="J17" i="1"/>
  <c r="H17" i="1"/>
  <c r="I17" i="1"/>
  <c r="G17" i="1"/>
  <c r="E17" i="1"/>
  <c r="B24" i="4" s="1"/>
  <c r="B28" i="4" s="1" a="1"/>
  <c r="B28" i="4" s="1"/>
  <c r="F17" i="1"/>
  <c r="B25" i="4" s="1"/>
  <c r="B29" i="4" s="1" a="1"/>
  <c r="B29" i="4" s="1"/>
  <c r="D17" i="1"/>
  <c r="B23" i="4" s="1"/>
  <c r="B27" i="4" s="1" a="1"/>
  <c r="B27" i="4" s="1"/>
  <c r="L16" i="1"/>
  <c r="K16" i="1"/>
  <c r="J16" i="1"/>
  <c r="L7" i="1"/>
  <c r="K7" i="1"/>
  <c r="I33" i="4" s="1"/>
  <c r="J7" i="1"/>
  <c r="H33" i="4" s="1"/>
  <c r="I16" i="1"/>
  <c r="H16" i="1"/>
  <c r="G16" i="1"/>
  <c r="I7" i="1"/>
  <c r="G33" i="4" s="1"/>
  <c r="H7" i="1"/>
  <c r="F33" i="4" s="1"/>
  <c r="G7" i="1"/>
  <c r="F16" i="1"/>
  <c r="B16" i="4" s="1"/>
  <c r="B20" i="4" s="1" a="1"/>
  <c r="B20" i="4" s="1"/>
  <c r="E16" i="1"/>
  <c r="B15" i="4" s="1"/>
  <c r="B19" i="4" s="1" a="1"/>
  <c r="B19" i="4" s="1"/>
  <c r="D16" i="1"/>
  <c r="B14" i="4" s="1"/>
  <c r="B18" i="4" s="1" a="1"/>
  <c r="B18" i="4" s="1"/>
  <c r="E7" i="1"/>
  <c r="F7" i="1"/>
  <c r="D7" i="1"/>
  <c r="B33" i="4" s="1"/>
  <c r="D10" i="4" l="1" a="1"/>
  <c r="D10" i="4" s="1"/>
  <c r="D11" i="4" a="1"/>
  <c r="D11" i="4" s="1"/>
  <c r="J33" i="4"/>
  <c r="I7" i="4"/>
  <c r="H6" i="4"/>
  <c r="I6" i="4"/>
  <c r="G6" i="4"/>
  <c r="G7" i="4"/>
  <c r="H7" i="4"/>
  <c r="G5" i="4" l="1"/>
  <c r="I5" i="4"/>
  <c r="H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<sst xmlns="http://schemas.openxmlformats.org/spreadsheetml/2006/main" count="178" uniqueCount="47">
  <si>
    <t>Me.png</t>
  </si>
  <si>
    <t>Average:</t>
  </si>
  <si>
    <t>EPGACI (Fitness)</t>
  </si>
  <si>
    <t>Face.png</t>
  </si>
  <si>
    <t>Background.png</t>
  </si>
  <si>
    <t>Standard Deviation:</t>
  </si>
  <si>
    <t>Best:</t>
  </si>
  <si>
    <t>EPGACI 25%</t>
  </si>
  <si>
    <t>EPGACI 50%</t>
  </si>
  <si>
    <t>EPGACI 75%</t>
  </si>
  <si>
    <t>Fitness</t>
  </si>
  <si>
    <t>Speed (in seconds)</t>
  </si>
  <si>
    <t>GAGACI 25%</t>
  </si>
  <si>
    <t>GAGACI 50%</t>
  </si>
  <si>
    <t>GAGACI 75%</t>
  </si>
  <si>
    <t>GSGACI 25%</t>
  </si>
  <si>
    <t>GSGACI 50%</t>
  </si>
  <si>
    <t>GSGACI 75%</t>
  </si>
  <si>
    <t>Run 1</t>
  </si>
  <si>
    <t>Run 2</t>
  </si>
  <si>
    <t>Run 3</t>
  </si>
  <si>
    <t>Run 4</t>
  </si>
  <si>
    <t>Run 5</t>
  </si>
  <si>
    <t>Average</t>
  </si>
  <si>
    <t>Standard Deviation</t>
  </si>
  <si>
    <t>Best</t>
  </si>
  <si>
    <t># pixels</t>
  </si>
  <si>
    <t>Pixels in Images</t>
  </si>
  <si>
    <t>Best Fitness</t>
  </si>
  <si>
    <t>Best Average Fitness</t>
  </si>
  <si>
    <t>25% Algorithm</t>
  </si>
  <si>
    <t>50% Algorithm</t>
  </si>
  <si>
    <t>75% Algorithm</t>
  </si>
  <si>
    <t>Best Std Dev of Fitness</t>
  </si>
  <si>
    <t>EPGACI</t>
  </si>
  <si>
    <t>GAGACI</t>
  </si>
  <si>
    <t>GSGACI</t>
  </si>
  <si>
    <t>Average Speeds</t>
  </si>
  <si>
    <t>Std Dev of Speeds</t>
  </si>
  <si>
    <t>Std Dev</t>
  </si>
  <si>
    <t xml:space="preserve">Best for … </t>
  </si>
  <si>
    <t>Accurate Results</t>
  </si>
  <si>
    <t>Accurate Average of Results</t>
  </si>
  <si>
    <t>Consistent Results</t>
  </si>
  <si>
    <t>Consistently Fastest Results</t>
  </si>
  <si>
    <t>Fast Results</t>
  </si>
  <si>
    <t>create for just EPGACI and GAGACI?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</si>
</sst>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shrinkToFi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9" fontId="0" fillId="0" borderId="0" xfId="0" applyNumberFormat="1" applyAlignment="1"/>
  </cellXfs>
  <cellStyles count="1">
    <cellStyle name="Normal" xfId="0" builtinId="0"/>
  </cellStyles>
  <dxfs count="6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alignment horizontal="general" vertical="bottom" textRotation="0" wrapText="0" indent="0" justifyLastLine="0" readingOrder="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Me.png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Me.png!$C$16</c:f>
              <c:strCache>
                <c:ptCount val="1"/>
                <c:pt idx="0">
                  <c:v>Average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Me.png!$D$10:$L$10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Me.png!$D$16:$L$16</c:f>
              <c:numCache>
                <c:formatCode>General</c:formatCode>
                <c:ptCount val="9"/>
                <c:pt idx="0">
                  <c:v>0.14900169372558553</c:v>
                </c:pt>
                <c:pt idx="1">
                  <c:v>0.12566299438476539</c:v>
                </c:pt>
                <c:pt idx="2">
                  <c:v>0.11741943359374984</c:v>
                </c:pt>
                <c:pt idx="3">
                  <c:v>0.25899353027343708</c:v>
                </c:pt>
                <c:pt idx="4">
                  <c:v>0.18926391601562453</c:v>
                </c:pt>
                <c:pt idx="5">
                  <c:v>0.54497985839843699</c:v>
                </c:pt>
                <c:pt idx="6">
                  <c:v>0.81822700500488244</c:v>
                </c:pt>
                <c:pt idx="7">
                  <c:v>0.48116302490234342</c:v>
                </c:pt>
                <c:pt idx="8">
                  <c:v>0.21861267089843697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2-4DC3-81AD-8CE56E9A6617}"/>
            </c:ext>
          </c:extLst>
        </c:ser>
        <c:ser>
          <c:idx val="1"/>
          <c:order val="1"/>
          <c:tx>
            <c:strRef>
              <c:f>Me.png!$C$17</c:f>
              <c:strCache>
                <c:ptCount val="1"/>
                <c:pt idx="0">
                  <c:v>Standard Deviation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Me.png!$D$10:$L$10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Me.png!$D$17:$L$17</c:f>
              <c:numCache>
                <c:formatCode>General</c:formatCode>
                <c:ptCount val="9"/>
                <c:pt idx="0">
                  <c:v>9.1838233519937112E-2</c:v>
                </c:pt>
                <c:pt idx="1">
                  <c:v>0.11645904224749384</c:v>
                </c:pt>
                <c:pt idx="2">
                  <c:v>9.8146015216511409E-2</c:v>
                </c:pt>
                <c:pt idx="3">
                  <c:v>0.32954891932690678</c:v>
                </c:pt>
                <c:pt idx="4">
                  <c:v>0.20747420393759161</c:v>
                </c:pt>
                <c:pt idx="5">
                  <c:v>0.24912179610247967</c:v>
                </c:pt>
                <c:pt idx="6">
                  <c:v>5.417248426578395E-2</c:v>
                </c:pt>
                <c:pt idx="7">
                  <c:v>6.5198122018854443E-2</c:v>
                </c:pt>
                <c:pt idx="8">
                  <c:v>1.5475237135146567E-2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2-4DC3-81AD-8CE56E9A6617}"/>
            </c:ext>
          </c:extLst>
        </c:ser>
        <c:ser>
          <c:idx val="2"/>
          <c:order val="2"/>
          <c:tx>
            <c:strRef>
              <c:f>Me.png!$C$18</c:f>
              <c:strCache>
                <c:ptCount val="1"/>
                <c:pt idx="0">
                  <c:v>Best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Me.png!$D$10:$L$10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Me.png!$D$18:$L$18</c:f>
              <c:numCache>
                <c:formatCode>General</c:formatCode>
                <c:ptCount val="9"/>
                <c:pt idx="0">
                  <c:v>2.7040481567382799E-2</c:v>
                </c:pt>
                <c:pt idx="1">
                  <c:v>7.4501037597656198E-3</c:v>
                </c:pt>
                <c:pt idx="2">
                  <c:v>1.40609741210937E-2</c:v>
                </c:pt>
                <c:pt idx="3">
                  <c:v>5.9492111206054597E-2</c:v>
                </c:pt>
                <c:pt idx="4">
                  <c:v>1.32217407226562E-2</c:v>
                </c:pt>
                <c:pt idx="5">
                  <c:v>0.340957641601562</c:v>
                </c:pt>
                <c:pt idx="6">
                  <c:v>0.72986793518066395</c:v>
                </c:pt>
                <c:pt idx="7">
                  <c:v>0.43025588989257801</c:v>
                </c:pt>
                <c:pt idx="8">
                  <c:v>0.206596374511718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42-4DC3-81AD-8CE56E9A661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563013679"/>
        <c:axId val="581354576"/>
      </c:barChart>
      <c:catAx>
        <c:axId val="156301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54576"/>
        <c:crosses val="autoZero"/>
        <c:auto val="1"/>
        <c:lblAlgn val="ctr"/>
        <c:lblOffset val="100"/>
        <c:noMultiLvlLbl val="0"/>
      </c:catAx>
      <c:valAx>
        <c:axId val="581354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 (% away from goal)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01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Me.png Time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Me.png!$C$2</c:f>
              <c:strCache>
                <c:ptCount val="1"/>
                <c:pt idx="0">
                  <c:v>Run 1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Me.png!$D$1:$L$1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Me.png!$D$2:$L$2</c:f>
              <c:numCache>
                <c:formatCode>General</c:formatCode>
                <c:ptCount val="9"/>
                <c:pt idx="0">
                  <c:v>106.535</c:v>
                </c:pt>
                <c:pt idx="1">
                  <c:v>107.771</c:v>
                </c:pt>
                <c:pt idx="2">
                  <c:v>119.023</c:v>
                </c:pt>
                <c:pt idx="3">
                  <c:v>2161.59</c:v>
                </c:pt>
                <c:pt idx="4">
                  <c:v>1069.6890000000001</c:v>
                </c:pt>
                <c:pt idx="5">
                  <c:v>966.06799999999998</c:v>
                </c:pt>
                <c:pt idx="6">
                  <c:v>8.7999999999999995E-2</c:v>
                </c:pt>
                <c:pt idx="7">
                  <c:v>8.6999999999999994E-2</c:v>
                </c:pt>
                <c:pt idx="8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4-40F2-96F9-9D8FFC835666}"/>
            </c:ext>
          </c:extLst>
        </c:ser>
        <c:ser>
          <c:idx val="1"/>
          <c:order val="1"/>
          <c:tx>
            <c:strRef>
              <c:f>Me.png!$C$3</c:f>
              <c:strCache>
                <c:ptCount val="1"/>
                <c:pt idx="0">
                  <c:v>Run 2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Me.png!$D$1:$L$1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Me.png!$D$3:$L$3</c:f>
              <c:numCache>
                <c:formatCode>General</c:formatCode>
                <c:ptCount val="9"/>
                <c:pt idx="0">
                  <c:v>146.149</c:v>
                </c:pt>
                <c:pt idx="1">
                  <c:v>133.69999999999999</c:v>
                </c:pt>
                <c:pt idx="2">
                  <c:v>114.249</c:v>
                </c:pt>
                <c:pt idx="3">
                  <c:v>1923.204</c:v>
                </c:pt>
                <c:pt idx="4">
                  <c:v>1863.056</c:v>
                </c:pt>
                <c:pt idx="5">
                  <c:v>591.67399999999998</c:v>
                </c:pt>
                <c:pt idx="6">
                  <c:v>8.5999999999999993E-2</c:v>
                </c:pt>
                <c:pt idx="7">
                  <c:v>6.6000000000000003E-2</c:v>
                </c:pt>
                <c:pt idx="8">
                  <c:v>6.7000000000000004E-2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E4-40F2-96F9-9D8FFC835666}"/>
            </c:ext>
          </c:extLst>
        </c:ser>
        <c:ser>
          <c:idx val="2"/>
          <c:order val="2"/>
          <c:tx>
            <c:strRef>
              <c:f>Me.png!$C$4</c:f>
              <c:strCache>
                <c:ptCount val="1"/>
                <c:pt idx="0">
                  <c:v>Run 3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Me.png!$D$1:$L$1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Me.png!$D$4:$L$4</c:f>
              <c:numCache>
                <c:formatCode>General</c:formatCode>
                <c:ptCount val="9"/>
                <c:pt idx="0">
                  <c:v>105.92700000000001</c:v>
                </c:pt>
                <c:pt idx="1">
                  <c:v>106.816</c:v>
                </c:pt>
                <c:pt idx="2">
                  <c:v>115.271</c:v>
                </c:pt>
                <c:pt idx="3">
                  <c:v>2170.0239999999999</c:v>
                </c:pt>
                <c:pt idx="4">
                  <c:v>1428.357</c:v>
                </c:pt>
                <c:pt idx="5">
                  <c:v>451.74299999999999</c:v>
                </c:pt>
                <c:pt idx="6">
                  <c:v>8.2000000000000003E-2</c:v>
                </c:pt>
                <c:pt idx="7">
                  <c:v>7.5999999999999998E-2</c:v>
                </c:pt>
                <c:pt idx="8">
                  <c:v>6.5000000000000002E-2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E4-40F2-96F9-9D8FFC835666}"/>
            </c:ext>
          </c:extLst>
        </c:ser>
        <c:ser>
          <c:idx val="3"/>
          <c:order val="3"/>
          <c:tx>
            <c:strRef>
              <c:f>Me.png!$C$5</c:f>
              <c:strCache>
                <c:ptCount val="1"/>
                <c:pt idx="0">
                  <c:v>Run 4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Me.png!$D$1:$L$1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Me.png!$D$5:$L$5</c:f>
              <c:numCache>
                <c:formatCode>General</c:formatCode>
                <c:ptCount val="9"/>
                <c:pt idx="0">
                  <c:v>109.529</c:v>
                </c:pt>
                <c:pt idx="1">
                  <c:v>100.94799999999999</c:v>
                </c:pt>
                <c:pt idx="2">
                  <c:v>107.905</c:v>
                </c:pt>
                <c:pt idx="3">
                  <c:v>1655.8040000000001</c:v>
                </c:pt>
                <c:pt idx="4">
                  <c:v>1397.87</c:v>
                </c:pt>
                <c:pt idx="5">
                  <c:v>902.81899999999996</c:v>
                </c:pt>
                <c:pt idx="6">
                  <c:v>7.2999999999999995E-2</c:v>
                </c:pt>
                <c:pt idx="7">
                  <c:v>7.6999999999999999E-2</c:v>
                </c:pt>
                <c:pt idx="8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E4-40F2-96F9-9D8FFC835666}"/>
            </c:ext>
          </c:extLst>
        </c:ser>
        <c:ser>
          <c:idx val="4"/>
          <c:order val="4"/>
          <c:tx>
            <c:strRef>
              <c:f>Me.png!$C$6</c:f>
              <c:strCache>
                <c:ptCount val="1"/>
                <c:pt idx="0">
                  <c:v>Run 5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f>Me.png!$D$1:$L$1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Me.png!$D$6:$L$6</c:f>
              <c:numCache>
                <c:formatCode>General</c:formatCode>
                <c:ptCount val="9"/>
                <c:pt idx="0">
                  <c:v>120.307</c:v>
                </c:pt>
                <c:pt idx="1">
                  <c:v>177.02099999999999</c:v>
                </c:pt>
                <c:pt idx="2">
                  <c:v>106.19199999999999</c:v>
                </c:pt>
                <c:pt idx="3">
                  <c:v>2015.6679999999999</c:v>
                </c:pt>
                <c:pt idx="4">
                  <c:v>1273.518</c:v>
                </c:pt>
                <c:pt idx="5">
                  <c:v>1014.563</c:v>
                </c:pt>
                <c:pt idx="6">
                  <c:v>8.5999999999999993E-2</c:v>
                </c:pt>
                <c:pt idx="7">
                  <c:v>6.7000000000000004E-2</c:v>
                </c:pt>
                <c:pt idx="8">
                  <c:v>5.8000000000000003E-2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E4-40F2-96F9-9D8FFC835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6094352"/>
        <c:axId val="586094832"/>
      </c:barChart>
      <c:lineChart>
        <c:grouping val="standard"/>
        <c:varyColors val="0"/>
        <c:ser>
          <c:idx val="5"/>
          <c:order val="5"/>
          <c:tx>
            <c:strRef>
              <c:f>Me.png!$C$7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Me.png!$D$7:$L$7</c:f>
              <c:numCache>
                <c:formatCode>General</c:formatCode>
                <c:ptCount val="9"/>
                <c:pt idx="0">
                  <c:v>117.68940000000001</c:v>
                </c:pt>
                <c:pt idx="1">
                  <c:v>125.2512</c:v>
                </c:pt>
                <c:pt idx="2">
                  <c:v>112.52799999999999</c:v>
                </c:pt>
                <c:pt idx="3">
                  <c:v>1985.2579999999998</c:v>
                </c:pt>
                <c:pt idx="4">
                  <c:v>1406.498</c:v>
                </c:pt>
                <c:pt idx="5">
                  <c:v>785.37340000000006</c:v>
                </c:pt>
                <c:pt idx="6">
                  <c:v>8.3000000000000004E-2</c:v>
                </c:pt>
                <c:pt idx="7">
                  <c:v>7.46E-2</c:v>
                </c:pt>
                <c:pt idx="8">
                  <c:v>6.3799999999999996E-2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E4-40F2-96F9-9D8FFC835666}"/>
            </c:ext>
          </c:extLst>
        </c:ser>
        <c:ser>
          <c:idx val="6"/>
          <c:order val="6"/>
          <c:tx>
            <c:strRef>
              <c:f>Me.png!$C$8</c:f>
              <c:strCache>
                <c:ptCount val="1"/>
                <c:pt idx="0">
                  <c:v>Std Dev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Me.png!$D$8:$L$8</c:f>
              <c:numCache>
                <c:formatCode>General</c:formatCode>
                <c:ptCount val="9"/>
                <c:pt idx="0">
                  <c:v>16.92754769008198</c:v>
                </c:pt>
                <c:pt idx="1">
                  <c:v>31.573540879983678</c:v>
                </c:pt>
                <c:pt idx="2">
                  <c:v>5.342937862262672</c:v>
                </c:pt>
                <c:pt idx="3">
                  <c:v>211.27402473564985</c:v>
                </c:pt>
                <c:pt idx="4">
                  <c:v>291.59966071225216</c:v>
                </c:pt>
                <c:pt idx="5">
                  <c:v>248.89786135139815</c:v>
                </c:pt>
                <c:pt idx="6">
                  <c:v>5.9999999999999993E-3</c:v>
                </c:pt>
                <c:pt idx="7">
                  <c:v>8.5615419172015931E-3</c:v>
                </c:pt>
                <c:pt idx="8">
                  <c:v>5.1672042731055277E-3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E4-40F2-96F9-9D8FFC835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094352"/>
        <c:axId val="586094832"/>
      </c:lineChart>
      <c:catAx>
        <c:axId val="58609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094832"/>
        <c:crosses val="autoZero"/>
        <c:auto val="1"/>
        <c:lblAlgn val="ctr"/>
        <c:lblOffset val="100"/>
        <c:noMultiLvlLbl val="0"/>
      </c:catAx>
      <c:valAx>
        <c:axId val="5860948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09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Face.png Time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Face.png!$C$2</c:f>
              <c:strCache>
                <c:ptCount val="1"/>
                <c:pt idx="0">
                  <c:v>Run 1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Face.png!$D$1:$L$1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Face.png!$D$2:$L$2</c:f>
              <c:numCache>
                <c:formatCode>General</c:formatCode>
                <c:ptCount val="9"/>
                <c:pt idx="0">
                  <c:v>88.58</c:v>
                </c:pt>
                <c:pt idx="1">
                  <c:v>43.368000000000002</c:v>
                </c:pt>
                <c:pt idx="2">
                  <c:v>132.69200000000001</c:v>
                </c:pt>
                <c:pt idx="3">
                  <c:v>777.27499999999998</c:v>
                </c:pt>
                <c:pt idx="4">
                  <c:v>352.678</c:v>
                </c:pt>
                <c:pt idx="5">
                  <c:v>326.73599999999999</c:v>
                </c:pt>
                <c:pt idx="6">
                  <c:v>4.7E-2</c:v>
                </c:pt>
                <c:pt idx="7">
                  <c:v>7.4999999999999997E-2</c:v>
                </c:pt>
                <c:pt idx="8">
                  <c:v>4.5999999999999999E-2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C-4289-8F7A-A502B380F5D6}"/>
            </c:ext>
          </c:extLst>
        </c:ser>
        <c:ser>
          <c:idx val="1"/>
          <c:order val="1"/>
          <c:tx>
            <c:strRef>
              <c:f>Face.png!$C$3</c:f>
              <c:strCache>
                <c:ptCount val="1"/>
                <c:pt idx="0">
                  <c:v>Run 2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Face.png!$D$1:$L$1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Face.png!$D$3:$L$3</c:f>
              <c:numCache>
                <c:formatCode>General</c:formatCode>
                <c:ptCount val="9"/>
                <c:pt idx="0">
                  <c:v>54.481999999999999</c:v>
                </c:pt>
                <c:pt idx="1">
                  <c:v>51.555999999999997</c:v>
                </c:pt>
                <c:pt idx="2">
                  <c:v>40.524000000000001</c:v>
                </c:pt>
                <c:pt idx="3">
                  <c:v>894.56</c:v>
                </c:pt>
                <c:pt idx="4">
                  <c:v>326.60700000000003</c:v>
                </c:pt>
                <c:pt idx="5">
                  <c:v>136.452</c:v>
                </c:pt>
                <c:pt idx="6">
                  <c:v>4.1000000000000002E-2</c:v>
                </c:pt>
                <c:pt idx="7">
                  <c:v>3.5999999999999997E-2</c:v>
                </c:pt>
                <c:pt idx="8">
                  <c:v>3.7999999999999999E-2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C-4289-8F7A-A502B380F5D6}"/>
            </c:ext>
          </c:extLst>
        </c:ser>
        <c:ser>
          <c:idx val="2"/>
          <c:order val="2"/>
          <c:tx>
            <c:strRef>
              <c:f>Face.png!$C$4</c:f>
              <c:strCache>
                <c:ptCount val="1"/>
                <c:pt idx="0">
                  <c:v>Run 3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Face.png!$D$1:$L$1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Face.png!$D$4:$L$4</c:f>
              <c:numCache>
                <c:formatCode>General</c:formatCode>
                <c:ptCount val="9"/>
                <c:pt idx="0">
                  <c:v>60.33</c:v>
                </c:pt>
                <c:pt idx="1">
                  <c:v>48.052</c:v>
                </c:pt>
                <c:pt idx="2">
                  <c:v>39.039000000000001</c:v>
                </c:pt>
                <c:pt idx="3">
                  <c:v>884.99</c:v>
                </c:pt>
                <c:pt idx="4">
                  <c:v>458.69</c:v>
                </c:pt>
                <c:pt idx="5">
                  <c:v>162.256</c:v>
                </c:pt>
                <c:pt idx="6">
                  <c:v>4.1000000000000002E-2</c:v>
                </c:pt>
                <c:pt idx="7">
                  <c:v>3.5999999999999997E-2</c:v>
                </c:pt>
                <c:pt idx="8">
                  <c:v>3.2000000000000001E-2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AC-4289-8F7A-A502B380F5D6}"/>
            </c:ext>
          </c:extLst>
        </c:ser>
        <c:ser>
          <c:idx val="3"/>
          <c:order val="3"/>
          <c:tx>
            <c:strRef>
              <c:f>Face.png!$C$5</c:f>
              <c:strCache>
                <c:ptCount val="1"/>
                <c:pt idx="0">
                  <c:v>Run 4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Face.png!$D$1:$L$1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Face.png!$D$5:$L$5</c:f>
              <c:numCache>
                <c:formatCode>General</c:formatCode>
                <c:ptCount val="9"/>
                <c:pt idx="0">
                  <c:v>77.364000000000004</c:v>
                </c:pt>
                <c:pt idx="1">
                  <c:v>48.514000000000003</c:v>
                </c:pt>
                <c:pt idx="2">
                  <c:v>53.168999999999997</c:v>
                </c:pt>
                <c:pt idx="3">
                  <c:v>479.31900000000002</c:v>
                </c:pt>
                <c:pt idx="4">
                  <c:v>372.40100000000001</c:v>
                </c:pt>
                <c:pt idx="5">
                  <c:v>241.714</c:v>
                </c:pt>
                <c:pt idx="6">
                  <c:v>4.2000000000000003E-2</c:v>
                </c:pt>
                <c:pt idx="7">
                  <c:v>3.2000000000000001E-2</c:v>
                </c:pt>
                <c:pt idx="8">
                  <c:v>3.2000000000000001E-2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AC-4289-8F7A-A502B380F5D6}"/>
            </c:ext>
          </c:extLst>
        </c:ser>
        <c:ser>
          <c:idx val="4"/>
          <c:order val="4"/>
          <c:tx>
            <c:strRef>
              <c:f>Face.png!$C$6</c:f>
              <c:strCache>
                <c:ptCount val="1"/>
                <c:pt idx="0">
                  <c:v>Run 5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f>Face.png!$D$1:$L$1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Face.png!$D$6:$L$6</c:f>
              <c:numCache>
                <c:formatCode>General</c:formatCode>
                <c:ptCount val="9"/>
                <c:pt idx="0">
                  <c:v>52.603999999999999</c:v>
                </c:pt>
                <c:pt idx="1">
                  <c:v>76.210999999999999</c:v>
                </c:pt>
                <c:pt idx="2">
                  <c:v>46.280999999999999</c:v>
                </c:pt>
                <c:pt idx="3">
                  <c:v>546.76599999999996</c:v>
                </c:pt>
                <c:pt idx="4">
                  <c:v>280.45299999999997</c:v>
                </c:pt>
                <c:pt idx="5">
                  <c:v>384.39400000000001</c:v>
                </c:pt>
                <c:pt idx="6">
                  <c:v>4.2000000000000003E-2</c:v>
                </c:pt>
                <c:pt idx="7">
                  <c:v>3.9E-2</c:v>
                </c:pt>
                <c:pt idx="8">
                  <c:v>4.2000000000000003E-2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AC-4289-8F7A-A502B380F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9372207"/>
        <c:axId val="1569372687"/>
      </c:barChart>
      <c:lineChart>
        <c:grouping val="standard"/>
        <c:varyColors val="0"/>
        <c:ser>
          <c:idx val="5"/>
          <c:order val="5"/>
          <c:tx>
            <c:strRef>
              <c:f>Face.png!$C$7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Face.png!$D$1:$L$1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Face.png!$D$7:$L$7</c:f>
              <c:numCache>
                <c:formatCode>General</c:formatCode>
                <c:ptCount val="9"/>
                <c:pt idx="0">
                  <c:v>66.671999999999997</c:v>
                </c:pt>
                <c:pt idx="1">
                  <c:v>53.540200000000006</c:v>
                </c:pt>
                <c:pt idx="2">
                  <c:v>62.340999999999994</c:v>
                </c:pt>
                <c:pt idx="3">
                  <c:v>716.58199999999999</c:v>
                </c:pt>
                <c:pt idx="4">
                  <c:v>358.16580000000005</c:v>
                </c:pt>
                <c:pt idx="5">
                  <c:v>250.31039999999999</c:v>
                </c:pt>
                <c:pt idx="6">
                  <c:v>4.2600000000000006E-2</c:v>
                </c:pt>
                <c:pt idx="7">
                  <c:v>4.36E-2</c:v>
                </c:pt>
                <c:pt idx="8">
                  <c:v>3.7999999999999999E-2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AC-4289-8F7A-A502B380F5D6}"/>
            </c:ext>
          </c:extLst>
        </c:ser>
        <c:ser>
          <c:idx val="6"/>
          <c:order val="6"/>
          <c:tx>
            <c:strRef>
              <c:f>Face.png!$C$8</c:f>
              <c:strCache>
                <c:ptCount val="1"/>
                <c:pt idx="0">
                  <c:v>Std Dev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Face.png!$D$1:$L$1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Face.png!$D$8:$L$8</c:f>
              <c:numCache>
                <c:formatCode>General</c:formatCode>
                <c:ptCount val="9"/>
                <c:pt idx="0">
                  <c:v>15.660499800453421</c:v>
                </c:pt>
                <c:pt idx="1">
                  <c:v>13.007295076225491</c:v>
                </c:pt>
                <c:pt idx="2">
                  <c:v>39.718626228760755</c:v>
                </c:pt>
                <c:pt idx="3">
                  <c:v>192.90688700899199</c:v>
                </c:pt>
                <c:pt idx="4">
                  <c:v>65.90354465960084</c:v>
                </c:pt>
                <c:pt idx="5">
                  <c:v>105.60598329072089</c:v>
                </c:pt>
                <c:pt idx="6">
                  <c:v>2.5099800796022256E-3</c:v>
                </c:pt>
                <c:pt idx="7">
                  <c:v>1.7728508115461956E-2</c:v>
                </c:pt>
                <c:pt idx="8">
                  <c:v>6.1644140029689758E-3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AC-4289-8F7A-A502B380F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9372207"/>
        <c:axId val="1569372687"/>
      </c:lineChart>
      <c:catAx>
        <c:axId val="156937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2687"/>
        <c:crosses val="autoZero"/>
        <c:auto val="1"/>
        <c:lblAlgn val="ctr"/>
        <c:lblOffset val="100"/>
        <c:noMultiLvlLbl val="0"/>
      </c:catAx>
      <c:valAx>
        <c:axId val="1569372687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37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Face.png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Face.png!$C$16</c:f>
              <c:strCache>
                <c:ptCount val="1"/>
                <c:pt idx="0">
                  <c:v>Average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Face.png!$D$10:$L$10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Face.png!$D$16:$L$16</c:f>
              <c:numCache>
                <c:formatCode>General</c:formatCode>
                <c:ptCount val="9"/>
                <c:pt idx="0">
                  <c:v>2.6123809814453114E-2</c:v>
                </c:pt>
                <c:pt idx="1">
                  <c:v>0.10548858642578088</c:v>
                </c:pt>
                <c:pt idx="2">
                  <c:v>0.16395416259765605</c:v>
                </c:pt>
                <c:pt idx="3">
                  <c:v>6.3839721679687281E-2</c:v>
                </c:pt>
                <c:pt idx="4">
                  <c:v>0.43817367553710901</c:v>
                </c:pt>
                <c:pt idx="5">
                  <c:v>0.55953674316406243</c:v>
                </c:pt>
                <c:pt idx="6">
                  <c:v>0.80842971801757779</c:v>
                </c:pt>
                <c:pt idx="7">
                  <c:v>0.61481781005859326</c:v>
                </c:pt>
                <c:pt idx="8">
                  <c:v>0.28954620361328082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5-468B-B21B-7DB0742D0BDD}"/>
            </c:ext>
          </c:extLst>
        </c:ser>
        <c:ser>
          <c:idx val="1"/>
          <c:order val="1"/>
          <c:tx>
            <c:strRef>
              <c:f>Face.png!$C$17</c:f>
              <c:strCache>
                <c:ptCount val="1"/>
                <c:pt idx="0">
                  <c:v>Standard Deviation: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Face.png!$D$10:$L$10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Face.png!$D$17:$L$17</c:f>
              <c:numCache>
                <c:formatCode>General</c:formatCode>
                <c:ptCount val="9"/>
                <c:pt idx="0">
                  <c:v>1.8132257032626265E-2</c:v>
                </c:pt>
                <c:pt idx="1">
                  <c:v>9.8669225337865304E-2</c:v>
                </c:pt>
                <c:pt idx="2">
                  <c:v>0.17700604593543631</c:v>
                </c:pt>
                <c:pt idx="3">
                  <c:v>5.8159074829268645E-2</c:v>
                </c:pt>
                <c:pt idx="4">
                  <c:v>0.2830939264869714</c:v>
                </c:pt>
                <c:pt idx="5">
                  <c:v>0.46203921761736461</c:v>
                </c:pt>
                <c:pt idx="6">
                  <c:v>8.1699295037675701E-2</c:v>
                </c:pt>
                <c:pt idx="7">
                  <c:v>5.2372973297387646E-2</c:v>
                </c:pt>
                <c:pt idx="8">
                  <c:v>9.6715032403468709E-2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5-468B-B21B-7DB0742D0BDD}"/>
            </c:ext>
          </c:extLst>
        </c:ser>
        <c:ser>
          <c:idx val="2"/>
          <c:order val="2"/>
          <c:tx>
            <c:strRef>
              <c:f>Face.png!$C$18</c:f>
              <c:strCache>
                <c:ptCount val="1"/>
                <c:pt idx="0">
                  <c:v>Best: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Face.png!$D$10:$L$10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Face.png!$D$18:$L$18</c:f>
              <c:numCache>
                <c:formatCode>General</c:formatCode>
                <c:ptCount val="9"/>
                <c:pt idx="0">
                  <c:v>7.2154998779296797E-3</c:v>
                </c:pt>
                <c:pt idx="1">
                  <c:v>9.9525451660156198E-3</c:v>
                </c:pt>
                <c:pt idx="2">
                  <c:v>1.739501953125E-3</c:v>
                </c:pt>
                <c:pt idx="3">
                  <c:v>1.06983184814453E-2</c:v>
                </c:pt>
                <c:pt idx="4">
                  <c:v>0.144302368164062</c:v>
                </c:pt>
                <c:pt idx="5">
                  <c:v>2.1644592285156201E-2</c:v>
                </c:pt>
                <c:pt idx="6">
                  <c:v>0.74563407897949197</c:v>
                </c:pt>
                <c:pt idx="7">
                  <c:v>0.53888702392578103</c:v>
                </c:pt>
                <c:pt idx="8">
                  <c:v>0.182365417480468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A5-468B-B21B-7DB0742D0BD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621425167"/>
        <c:axId val="1621429007"/>
      </c:barChart>
      <c:catAx>
        <c:axId val="162142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429007"/>
        <c:crosses val="autoZero"/>
        <c:auto val="1"/>
        <c:lblAlgn val="ctr"/>
        <c:lblOffset val="100"/>
        <c:noMultiLvlLbl val="0"/>
      </c:catAx>
      <c:valAx>
        <c:axId val="1621429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 (% away from goal)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42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Background.png Time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Background.png!$C$2</c:f>
              <c:strCache>
                <c:ptCount val="1"/>
                <c:pt idx="0">
                  <c:v>Run 1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Background.png!$D$1:$L$1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Background.png!$D$2:$L$2</c:f>
              <c:numCache>
                <c:formatCode>General</c:formatCode>
                <c:ptCount val="9"/>
                <c:pt idx="0">
                  <c:v>230.44900000000001</c:v>
                </c:pt>
                <c:pt idx="1">
                  <c:v>190.36799999999999</c:v>
                </c:pt>
                <c:pt idx="2">
                  <c:v>161.499</c:v>
                </c:pt>
                <c:pt idx="3">
                  <c:v>3465.8939999999998</c:v>
                </c:pt>
                <c:pt idx="4">
                  <c:v>2516.5949999999998</c:v>
                </c:pt>
                <c:pt idx="5">
                  <c:v>911.33199999999999</c:v>
                </c:pt>
                <c:pt idx="6">
                  <c:v>0.188</c:v>
                </c:pt>
                <c:pt idx="7">
                  <c:v>0.114</c:v>
                </c:pt>
                <c:pt idx="8">
                  <c:v>9.1999999999999998E-2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46-4206-AF6A-8B88D524D2A9}"/>
            </c:ext>
          </c:extLst>
        </c:ser>
        <c:ser>
          <c:idx val="1"/>
          <c:order val="1"/>
          <c:tx>
            <c:strRef>
              <c:f>Background.png!$C$3</c:f>
              <c:strCache>
                <c:ptCount val="1"/>
                <c:pt idx="0">
                  <c:v>Run 2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Background.png!$D$1:$L$1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Background.png!$D$3:$L$3</c:f>
              <c:numCache>
                <c:formatCode>General</c:formatCode>
                <c:ptCount val="9"/>
                <c:pt idx="0">
                  <c:v>186.148</c:v>
                </c:pt>
                <c:pt idx="1">
                  <c:v>392.63099999999997</c:v>
                </c:pt>
                <c:pt idx="2">
                  <c:v>154.99199999999999</c:v>
                </c:pt>
                <c:pt idx="3">
                  <c:v>2690.681</c:v>
                </c:pt>
                <c:pt idx="4">
                  <c:v>3229.123</c:v>
                </c:pt>
                <c:pt idx="5">
                  <c:v>2210.9870000000001</c:v>
                </c:pt>
                <c:pt idx="6">
                  <c:v>0.108</c:v>
                </c:pt>
                <c:pt idx="7">
                  <c:v>0.11799999999999999</c:v>
                </c:pt>
                <c:pt idx="8">
                  <c:v>8.5000000000000006E-2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46-4206-AF6A-8B88D524D2A9}"/>
            </c:ext>
          </c:extLst>
        </c:ser>
        <c:ser>
          <c:idx val="2"/>
          <c:order val="2"/>
          <c:tx>
            <c:strRef>
              <c:f>Background.png!$C$4</c:f>
              <c:strCache>
                <c:ptCount val="1"/>
                <c:pt idx="0">
                  <c:v>Run 3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Background.png!$D$1:$L$1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Background.png!$D$4:$L$4</c:f>
              <c:numCache>
                <c:formatCode>General</c:formatCode>
                <c:ptCount val="9"/>
                <c:pt idx="0">
                  <c:v>226.16499999999999</c:v>
                </c:pt>
                <c:pt idx="1">
                  <c:v>229.18</c:v>
                </c:pt>
                <c:pt idx="2">
                  <c:v>183.286</c:v>
                </c:pt>
                <c:pt idx="3">
                  <c:v>4546.0370000000003</c:v>
                </c:pt>
                <c:pt idx="4">
                  <c:v>5138.8810000000003</c:v>
                </c:pt>
                <c:pt idx="5">
                  <c:v>2002.126</c:v>
                </c:pt>
                <c:pt idx="6">
                  <c:v>0.11700000000000001</c:v>
                </c:pt>
                <c:pt idx="7">
                  <c:v>0.12</c:v>
                </c:pt>
                <c:pt idx="8">
                  <c:v>8.5999999999999993E-2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46-4206-AF6A-8B88D524D2A9}"/>
            </c:ext>
          </c:extLst>
        </c:ser>
        <c:ser>
          <c:idx val="3"/>
          <c:order val="3"/>
          <c:tx>
            <c:strRef>
              <c:f>Background.png!$C$5</c:f>
              <c:strCache>
                <c:ptCount val="1"/>
                <c:pt idx="0">
                  <c:v>Run 4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Background.png!$D$1:$L$1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Background.png!$D$5:$L$5</c:f>
              <c:numCache>
                <c:formatCode>General</c:formatCode>
                <c:ptCount val="9"/>
                <c:pt idx="0">
                  <c:v>169.75</c:v>
                </c:pt>
                <c:pt idx="1">
                  <c:v>219.631</c:v>
                </c:pt>
                <c:pt idx="2">
                  <c:v>157.66</c:v>
                </c:pt>
                <c:pt idx="3">
                  <c:v>3566.152</c:v>
                </c:pt>
                <c:pt idx="4">
                  <c:v>2650.5259999999998</c:v>
                </c:pt>
                <c:pt idx="5">
                  <c:v>1866.046</c:v>
                </c:pt>
                <c:pt idx="6">
                  <c:v>0.113</c:v>
                </c:pt>
                <c:pt idx="7">
                  <c:v>0.10199999999999999</c:v>
                </c:pt>
                <c:pt idx="8">
                  <c:v>7.9000000000000001E-2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46-4206-AF6A-8B88D524D2A9}"/>
            </c:ext>
          </c:extLst>
        </c:ser>
        <c:ser>
          <c:idx val="4"/>
          <c:order val="4"/>
          <c:tx>
            <c:strRef>
              <c:f>Background.png!$C$6</c:f>
              <c:strCache>
                <c:ptCount val="1"/>
                <c:pt idx="0">
                  <c:v>Run 5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Ref>
              <c:f>Background.png!$D$1:$L$1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Background.png!$D$6:$L$6</c:f>
              <c:numCache>
                <c:formatCode>General</c:formatCode>
                <c:ptCount val="9"/>
                <c:pt idx="0">
                  <c:v>180.69399999999999</c:v>
                </c:pt>
                <c:pt idx="1">
                  <c:v>219.61699999999999</c:v>
                </c:pt>
                <c:pt idx="2">
                  <c:v>198.48400000000001</c:v>
                </c:pt>
                <c:pt idx="3">
                  <c:v>3964.788</c:v>
                </c:pt>
                <c:pt idx="4">
                  <c:v>4214.1009999999997</c:v>
                </c:pt>
                <c:pt idx="5">
                  <c:v>1960.355</c:v>
                </c:pt>
                <c:pt idx="6">
                  <c:v>0.111</c:v>
                </c:pt>
                <c:pt idx="7">
                  <c:v>0.10299999999999999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46-4206-AF6A-8B88D524D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018351"/>
        <c:axId val="1679027471"/>
      </c:barChart>
      <c:lineChart>
        <c:grouping val="standard"/>
        <c:varyColors val="0"/>
        <c:ser>
          <c:idx val="5"/>
          <c:order val="5"/>
          <c:tx>
            <c:strRef>
              <c:f>Background.png!$C$7</c:f>
              <c:strCache>
                <c:ptCount val="1"/>
                <c:pt idx="0">
                  <c:v>Average: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Background.png!$D$1:$L$1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Background.png!$D$7:$L$7</c:f>
              <c:numCache>
                <c:formatCode>General</c:formatCode>
                <c:ptCount val="9"/>
                <c:pt idx="0">
                  <c:v>198.64119999999997</c:v>
                </c:pt>
                <c:pt idx="1">
                  <c:v>250.28540000000004</c:v>
                </c:pt>
                <c:pt idx="2">
                  <c:v>171.1842</c:v>
                </c:pt>
                <c:pt idx="3">
                  <c:v>3646.7103999999999</c:v>
                </c:pt>
                <c:pt idx="4">
                  <c:v>3549.8451999999997</c:v>
                </c:pt>
                <c:pt idx="5">
                  <c:v>1790.1691999999998</c:v>
                </c:pt>
                <c:pt idx="6">
                  <c:v>0.12740000000000001</c:v>
                </c:pt>
                <c:pt idx="7">
                  <c:v>0.11139999999999999</c:v>
                </c:pt>
                <c:pt idx="8">
                  <c:v>8.8400000000000006E-2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46-4206-AF6A-8B88D524D2A9}"/>
            </c:ext>
          </c:extLst>
        </c:ser>
        <c:ser>
          <c:idx val="6"/>
          <c:order val="6"/>
          <c:tx>
            <c:strRef>
              <c:f>Background.png!$C$8</c:f>
              <c:strCache>
                <c:ptCount val="1"/>
                <c:pt idx="0">
                  <c:v>Std Dev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Background.png!$D$1:$L$1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Background.png!$D$8:$L$8</c:f>
              <c:numCache>
                <c:formatCode>General</c:formatCode>
                <c:ptCount val="9"/>
                <c:pt idx="0">
                  <c:v>27.75868863437201</c:v>
                </c:pt>
                <c:pt idx="1">
                  <c:v>80.89815444310203</c:v>
                </c:pt>
                <c:pt idx="2">
                  <c:v>18.91181554478576</c:v>
                </c:pt>
                <c:pt idx="3">
                  <c:v>682.48409012100842</c:v>
                </c:pt>
                <c:pt idx="4">
                  <c:v>1111.925612437361</c:v>
                </c:pt>
                <c:pt idx="5">
                  <c:v>507.22002751932064</c:v>
                </c:pt>
                <c:pt idx="6">
                  <c:v>3.4033806722140278E-2</c:v>
                </c:pt>
                <c:pt idx="7">
                  <c:v>8.4142735871850522E-3</c:v>
                </c:pt>
                <c:pt idx="8">
                  <c:v>7.956129712366436E-3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46-4206-AF6A-8B88D524D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9018351"/>
        <c:axId val="1679027471"/>
      </c:lineChart>
      <c:catAx>
        <c:axId val="167901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27471"/>
        <c:crosses val="autoZero"/>
        <c:auto val="1"/>
        <c:lblAlgn val="ctr"/>
        <c:lblOffset val="100"/>
        <c:noMultiLvlLbl val="0"/>
      </c:catAx>
      <c:valAx>
        <c:axId val="1679027471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1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Background.png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Background.png!$C$16</c:f>
              <c:strCache>
                <c:ptCount val="1"/>
                <c:pt idx="0">
                  <c:v>Average: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Background.png!$D$10:$L$10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Background.png!$D$16:$L$16</c:f>
              <c:numCache>
                <c:formatCode>General</c:formatCode>
                <c:ptCount val="9"/>
                <c:pt idx="0">
                  <c:v>0.11515274047851554</c:v>
                </c:pt>
                <c:pt idx="1">
                  <c:v>0.11374053955078098</c:v>
                </c:pt>
                <c:pt idx="2">
                  <c:v>0.16904754638671859</c:v>
                </c:pt>
                <c:pt idx="3">
                  <c:v>0.30040473937988244</c:v>
                </c:pt>
                <c:pt idx="4">
                  <c:v>0.21712570190429661</c:v>
                </c:pt>
                <c:pt idx="5">
                  <c:v>0.41078338623046828</c:v>
                </c:pt>
                <c:pt idx="6">
                  <c:v>0.73058738708496063</c:v>
                </c:pt>
                <c:pt idx="7">
                  <c:v>0.59472351074218699</c:v>
                </c:pt>
                <c:pt idx="8">
                  <c:v>0.30144653320312459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0-4973-8D36-9C01CE748E24}"/>
            </c:ext>
          </c:extLst>
        </c:ser>
        <c:ser>
          <c:idx val="1"/>
          <c:order val="1"/>
          <c:tx>
            <c:strRef>
              <c:f>Background.png!$C$17</c:f>
              <c:strCache>
                <c:ptCount val="1"/>
                <c:pt idx="0">
                  <c:v>Standard Deviation: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Background.png!$D$10:$L$10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Background.png!$D$17:$L$17</c:f>
              <c:numCache>
                <c:formatCode>General</c:formatCode>
                <c:ptCount val="9"/>
                <c:pt idx="0">
                  <c:v>8.9299955982770504E-2</c:v>
                </c:pt>
                <c:pt idx="1">
                  <c:v>0.1226998734202875</c:v>
                </c:pt>
                <c:pt idx="2">
                  <c:v>0.17775629682592148</c:v>
                </c:pt>
                <c:pt idx="3">
                  <c:v>0.33494984775061992</c:v>
                </c:pt>
                <c:pt idx="4">
                  <c:v>0.15080098484484658</c:v>
                </c:pt>
                <c:pt idx="5">
                  <c:v>0.28743859827608986</c:v>
                </c:pt>
                <c:pt idx="6">
                  <c:v>6.6323631660605328E-2</c:v>
                </c:pt>
                <c:pt idx="7">
                  <c:v>6.6624551555058489E-2</c:v>
                </c:pt>
                <c:pt idx="8">
                  <c:v>4.8617367800660727E-2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E0-4973-8D36-9C01CE748E24}"/>
            </c:ext>
          </c:extLst>
        </c:ser>
        <c:ser>
          <c:idx val="2"/>
          <c:order val="2"/>
          <c:tx>
            <c:strRef>
              <c:f>Background.png!$C$18</c:f>
              <c:strCache>
                <c:ptCount val="1"/>
                <c:pt idx="0">
                  <c:v>Best: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Background.png!$D$10:$L$10</c:f>
              <c:strCache>
                <c:ptCount val="9"/>
                <c:pt idx="0">
                  <c:v>EPGACI 25%</c:v>
                </c:pt>
                <c:pt idx="1">
                  <c:v>EPGACI 50%</c:v>
                </c:pt>
                <c:pt idx="2">
                  <c:v>EPGACI 75%</c:v>
                </c:pt>
                <c:pt idx="3">
                  <c:v>GAGACI 25%</c:v>
                </c:pt>
                <c:pt idx="4">
                  <c:v>GAGACI 50%</c:v>
                </c:pt>
                <c:pt idx="5">
                  <c:v>GAGACI 75%</c:v>
                </c:pt>
                <c:pt idx="6">
                  <c:v>GSGACI 25%</c:v>
                </c:pt>
                <c:pt idx="7">
                  <c:v>GSGACI 50%</c:v>
                </c:pt>
                <c:pt idx="8">
                  <c:v>GSGACI 75%</c:v>
                </c:pt>
              </c:strCache>
            </c:strRef>
          </c:cat>
          <c:val>
            <c:numRef>
              <c:f>Background.png!$D$18:$L$18</c:f>
              <c:numCache>
                <c:formatCode>General</c:formatCode>
                <c:ptCount val="9"/>
                <c:pt idx="0">
                  <c:v>3.0092239379882799E-2</c:v>
                </c:pt>
                <c:pt idx="1">
                  <c:v>5.54656982421875E-3</c:v>
                </c:pt>
                <c:pt idx="2">
                  <c:v>2.9083251953125E-2</c:v>
                </c:pt>
                <c:pt idx="3">
                  <c:v>1.3616561889648399E-2</c:v>
                </c:pt>
                <c:pt idx="4">
                  <c:v>3.0933380126953101E-2</c:v>
                </c:pt>
                <c:pt idx="5">
                  <c:v>5.1780700683593701E-2</c:v>
                </c:pt>
                <c:pt idx="6">
                  <c:v>0.66334533691406194</c:v>
                </c:pt>
                <c:pt idx="7">
                  <c:v>0.49187469482421797</c:v>
                </c:pt>
                <c:pt idx="8">
                  <c:v>0.250473022460937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E0-4973-8D36-9C01CE748E2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378956688"/>
        <c:axId val="378957648"/>
      </c:barChart>
      <c:catAx>
        <c:axId val="37895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57648"/>
        <c:crosses val="autoZero"/>
        <c:auto val="1"/>
        <c:lblAlgn val="ctr"/>
        <c:lblOffset val="100"/>
        <c:noMultiLvlLbl val="0"/>
      </c:catAx>
      <c:valAx>
        <c:axId val="378957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 (% away from goal)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5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Best for...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pngs'!$F$5</c:f>
              <c:strCache>
                <c:ptCount val="1"/>
                <c:pt idx="0">
                  <c:v>Accurate Results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'Compare pngs'!$G$4:$I$4</c:f>
              <c:strCache>
                <c:ptCount val="3"/>
                <c:pt idx="0">
                  <c:v>EPGACI</c:v>
                </c:pt>
                <c:pt idx="1">
                  <c:v>GAGACI</c:v>
                </c:pt>
                <c:pt idx="2">
                  <c:v>GSGACI</c:v>
                </c:pt>
              </c:strCache>
            </c:strRef>
          </c:cat>
          <c:val>
            <c:numRef>
              <c:f>'Compare pngs'!$G$5:$I$5</c:f>
              <c:numCache>
                <c:formatCode>General</c:formatCode>
                <c:ptCount val="3"/>
                <c:pt idx="0">
                  <c:v>8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8-4E98-92CB-429D9C3457E6}"/>
            </c:ext>
          </c:extLst>
        </c:ser>
        <c:ser>
          <c:idx val="1"/>
          <c:order val="1"/>
          <c:tx>
            <c:strRef>
              <c:f>'Compare pngs'!$F$6</c:f>
              <c:strCache>
                <c:ptCount val="1"/>
                <c:pt idx="0">
                  <c:v>Accurate Average of Results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'Compare pngs'!$G$4:$I$4</c:f>
              <c:strCache>
                <c:ptCount val="3"/>
                <c:pt idx="0">
                  <c:v>EPGACI</c:v>
                </c:pt>
                <c:pt idx="1">
                  <c:v>GAGACI</c:v>
                </c:pt>
                <c:pt idx="2">
                  <c:v>GSGACI</c:v>
                </c:pt>
              </c:strCache>
            </c:strRef>
          </c:cat>
          <c:val>
            <c:numRef>
              <c:f>'Compare pngs'!$G$6:$I$6</c:f>
              <c:numCache>
                <c:formatCode>General</c:formatCode>
                <c:ptCount val="3"/>
                <c:pt idx="0">
                  <c:v>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8-4E98-92CB-429D9C3457E6}"/>
            </c:ext>
          </c:extLst>
        </c:ser>
        <c:ser>
          <c:idx val="2"/>
          <c:order val="2"/>
          <c:tx>
            <c:strRef>
              <c:f>'Compare pngs'!$F$7</c:f>
              <c:strCache>
                <c:ptCount val="1"/>
                <c:pt idx="0">
                  <c:v>Consistent Results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'Compare pngs'!$G$4:$I$4</c:f>
              <c:strCache>
                <c:ptCount val="3"/>
                <c:pt idx="0">
                  <c:v>EPGACI</c:v>
                </c:pt>
                <c:pt idx="1">
                  <c:v>GAGACI</c:v>
                </c:pt>
                <c:pt idx="2">
                  <c:v>GSGACI</c:v>
                </c:pt>
              </c:strCache>
            </c:strRef>
          </c:cat>
          <c:val>
            <c:numRef>
              <c:f>'Compare pngs'!$G$7:$I$7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8-4E98-92CB-429D9C3457E6}"/>
            </c:ext>
          </c:extLst>
        </c:ser>
        <c:ser>
          <c:idx val="3"/>
          <c:order val="3"/>
          <c:tx>
            <c:strRef>
              <c:f>'Compare pngs'!$F$8</c:f>
              <c:strCache>
                <c:ptCount val="1"/>
                <c:pt idx="0">
                  <c:v>Fast Results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'Compare pngs'!$G$4:$I$4</c:f>
              <c:strCache>
                <c:ptCount val="3"/>
                <c:pt idx="0">
                  <c:v>EPGACI</c:v>
                </c:pt>
                <c:pt idx="1">
                  <c:v>GAGACI</c:v>
                </c:pt>
                <c:pt idx="2">
                  <c:v>GSGACI</c:v>
                </c:pt>
              </c:strCache>
            </c:strRef>
          </c:cat>
          <c:val>
            <c:numRef>
              <c:f>'Compare pngs'!$G$8:$I$8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58-4E98-92CB-429D9C3457E6}"/>
            </c:ext>
          </c:extLst>
        </c:ser>
        <c:ser>
          <c:idx val="4"/>
          <c:order val="4"/>
          <c:tx>
            <c:strRef>
              <c:f>'Compare pngs'!$F$9</c:f>
              <c:strCache>
                <c:ptCount val="1"/>
                <c:pt idx="0">
                  <c:v>Consistently Fastest Results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'Compare pngs'!$G$4:$I$4</c:f>
              <c:strCache>
                <c:ptCount val="3"/>
                <c:pt idx="0">
                  <c:v>EPGACI</c:v>
                </c:pt>
                <c:pt idx="1">
                  <c:v>GAGACI</c:v>
                </c:pt>
                <c:pt idx="2">
                  <c:v>GSGACI</c:v>
                </c:pt>
              </c:strCache>
            </c:strRef>
          </c:cat>
          <c:val>
            <c:numRef>
              <c:f>'Compare pngs'!$G$9:$I$9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58-4E98-92CB-429D9C3457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11709840"/>
        <c:axId val="411706960"/>
      </c:barChart>
      <c:catAx>
        <c:axId val="41170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706960"/>
        <c:crosses val="autoZero"/>
        <c:auto val="1"/>
        <c:lblAlgn val="ctr"/>
        <c:lblOffset val="100"/>
        <c:noMultiLvlLbl val="0"/>
      </c:catAx>
      <c:valAx>
        <c:axId val="411706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170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Pixels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'Compare pngs'!$A$2</c:f>
              <c:strCache>
                <c:ptCount val="1"/>
                <c:pt idx="0">
                  <c:v># pixels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'Compare pngs'!$B$1:$D$1</c:f>
              <c:strCache>
                <c:ptCount val="3"/>
                <c:pt idx="0">
                  <c:v>Me.png</c:v>
                </c:pt>
                <c:pt idx="1">
                  <c:v>Face.png</c:v>
                </c:pt>
                <c:pt idx="2">
                  <c:v>Background.png</c:v>
                </c:pt>
              </c:strCache>
            </c:strRef>
          </c:cat>
          <c:val>
            <c:numRef>
              <c:f>'Compare pngs'!$B$2:$D$2</c:f>
              <c:numCache>
                <c:formatCode>General</c:formatCode>
                <c:ptCount val="3"/>
                <c:pt idx="0">
                  <c:v>416034</c:v>
                </c:pt>
                <c:pt idx="1">
                  <c:v>200970</c:v>
                </c:pt>
                <c:pt idx="2">
                  <c:v>594864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B4-4F02-89BB-D03983E785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725919007"/>
        <c:axId val="1725919487"/>
      </c:barChart>
      <c:catAx>
        <c:axId val="1725919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919487"/>
        <c:crosses val="autoZero"/>
        <c:auto val="1"/>
        <c:lblAlgn val="ctr"/>
        <c:lblOffset val="100"/>
        <c:noMultiLvlLbl val="0"/>
      </c:catAx>
      <c:valAx>
        <c:axId val="172591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91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828673</xdr:colOff>
      <xdr:row>22</xdr:row>
      <xdr:rowOff>4762</xdr:rowOff>
    </xdr:from>
    <xdr:to>
      <xdr:col>11</xdr:col>
      <xdr:colOff>695325</xdr:colOff>
      <xdr:row>48</xdr:row>
      <xdr:rowOff>90868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E121919-C05E-25AA-D2AC-1C9B5DD5E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114300</xdr:colOff>
      <xdr:row>22</xdr:row>
      <xdr:rowOff>4762</xdr:rowOff>
    </xdr:from>
    <xdr:to>
      <xdr:col>6</xdr:col>
      <xdr:colOff>570738</xdr:colOff>
      <xdr:row>50</xdr:row>
      <xdr:rowOff>58102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8DBA684-6427-1618-1453-00CD93C71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904873</xdr:colOff>
      <xdr:row>20</xdr:row>
      <xdr:rowOff>4762</xdr:rowOff>
    </xdr:from>
    <xdr:to>
      <xdr:col>7</xdr:col>
      <xdr:colOff>751711</xdr:colOff>
      <xdr:row>48</xdr:row>
      <xdr:rowOff>58102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DFF848-5417-B4C9-AE28-2651B4B29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876300</xdr:colOff>
      <xdr:row>19</xdr:row>
      <xdr:rowOff>176212</xdr:rowOff>
    </xdr:from>
    <xdr:to>
      <xdr:col>13</xdr:col>
      <xdr:colOff>447675</xdr:colOff>
      <xdr:row>42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551A08-A471-CE6C-919E-E32950F83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247649</xdr:colOff>
      <xdr:row>19</xdr:row>
      <xdr:rowOff>42862</xdr:rowOff>
    </xdr:from>
    <xdr:to>
      <xdr:col>6</xdr:col>
      <xdr:colOff>419100</xdr:colOff>
      <xdr:row>47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6F152B-6869-7D07-8BB6-3CEAC1257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38102</xdr:colOff>
      <xdr:row>19</xdr:row>
      <xdr:rowOff>66675</xdr:rowOff>
    </xdr:from>
    <xdr:to>
      <xdr:col>11</xdr:col>
      <xdr:colOff>219075</xdr:colOff>
      <xdr:row>46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762C14-DA26-96C0-5AC1-80675F408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678180</xdr:colOff>
      <xdr:row>43</xdr:row>
      <xdr:rowOff>11430</xdr:rowOff>
    </xdr:from>
    <xdr:to>
      <xdr:col>8</xdr:col>
      <xdr:colOff>784860</xdr:colOff>
      <xdr:row>58</xdr:row>
      <xdr:rowOff>11430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5FD991C-7B68-C679-9A5F-009C392DA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502920</xdr:colOff>
      <xdr:row>43</xdr:row>
      <xdr:rowOff>19050</xdr:rowOff>
    </xdr:from>
    <xdr:to>
      <xdr:col>4</xdr:col>
      <xdr:colOff>121920</xdr:colOff>
      <xdr:row>58</xdr:row>
      <xdr:rowOff>19050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5261E35-E3FF-E6D4-4580-7D6018E03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45999-B18A-47E9-81E6-AE3772AFB496}" name="Table1" displayName="Table1" ref="C1:L8" totalsRowShown="0" headerRowDxfId="66">
  <autoFilter ref="C1:L8" xr:uid="{58B45999-B18A-47E9-81E6-AE3772AFB496}"/>
  <tableColumns count="10">
    <tableColumn id="1" xr3:uid="{18EB09CB-E2B0-48B2-B714-CB2E15C5458B}" name="Speed (in seconds)"/>
    <tableColumn id="2" xr3:uid="{0718D9DB-6192-416D-81A6-FDCE012F9AA2}" name="EPGACI 25%"/>
    <tableColumn id="3" xr3:uid="{385C0DD5-5FA3-4131-B03A-DED0EE55D836}" name="EPGACI 50%"/>
    <tableColumn id="4" xr3:uid="{5728007D-7737-42F5-9891-8E481FA8A9E8}" name="EPGACI 75%"/>
    <tableColumn id="6" xr3:uid="{B51ED690-E32C-43E3-A2E5-DBBC7A367B26}" name="GAGACI 25%"/>
    <tableColumn id="7" xr3:uid="{450142B2-5FF5-400C-AE21-08FA43259916}" name="GAGACI 50%"/>
    <tableColumn id="8" xr3:uid="{BCDA410C-4D89-46EB-B83B-1DF0A8DDF30A}" name="GAGACI 75%"/>
    <tableColumn id="10" xr3:uid="{7DA6931B-83A8-476F-8F7B-C0870006209F}" name="GSGACI 25%"/>
    <tableColumn id="11" xr3:uid="{08E34179-148E-4BCA-9DB0-B7542C176598}" name="GSGACI 50%"/>
    <tableColumn id="12" xr3:uid="{39A005B8-A37F-42EC-B517-DF03BD064E50}" name="GSGACI 75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E1E62B-5917-4446-B819-EED8D84400E5}" name="Table2" displayName="Table2" ref="C10:L18" totalsRowShown="0" headerRowDxfId="65">
  <autoFilter ref="C10:L18" xr:uid="{EFE1E62B-5917-4446-B819-EED8D84400E5}"/>
  <tableColumns count="10">
    <tableColumn id="1" xr3:uid="{0321A163-2402-4424-B523-C4A8804F643F}" name="Fitness"/>
    <tableColumn id="2" xr3:uid="{3BB8FF5C-AF85-4F53-B3CE-FB7E88EA1F57}" name="EPGACI 25%"/>
    <tableColumn id="3" xr3:uid="{E8C3DDED-0D00-4E7C-9942-14994450F70D}" name="EPGACI 50%"/>
    <tableColumn id="4" xr3:uid="{34E862A9-D2D9-43F7-9698-64E416FF0422}" name="EPGACI 75%"/>
    <tableColumn id="5" xr3:uid="{9CDEA8CE-3F47-4917-BB86-27EB6B48094E}" name="GAGACI 25%"/>
    <tableColumn id="6" xr3:uid="{DE296888-6C2C-4A18-B54D-B12C01C44DBC}" name="GAGACI 50%"/>
    <tableColumn id="7" xr3:uid="{9AFE915C-7CCE-4DEE-8903-3C4307CC3281}" name="GAGACI 75%"/>
    <tableColumn id="8" xr3:uid="{B7673AA3-1539-4490-82CC-F5DA933C950F}" name="GSGACI 25%"/>
    <tableColumn id="9" xr3:uid="{76EEA5D8-39A6-415A-97AC-EBA9D1DA21E3}" name="GSGACI 50%"/>
    <tableColumn id="10" xr3:uid="{81DBE400-1C6E-4FAA-A5E6-C3055F9730F7}" name="GSGACI 75%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3BFC39-73DD-4893-B9D7-A5360FD68CDC}" name="Table38" displayName="Table38" ref="C1:L8" totalsRowShown="0" headerRowDxfId="64">
  <autoFilter ref="C1:L8" xr:uid="{BE3BFC39-73DD-4893-B9D7-A5360FD68CDC}"/>
  <tableColumns count="10">
    <tableColumn id="1" xr3:uid="{E185897C-5AF0-4E12-B67B-68D7EC267F19}" name="Speed (in seconds)"/>
    <tableColumn id="2" xr3:uid="{31854B13-9E2C-4E91-8592-E91798F683FE}" name="EPGACI 25%"/>
    <tableColumn id="3" xr3:uid="{F905CCB1-215A-4699-B240-9C40C06B9F05}" name="EPGACI 50%"/>
    <tableColumn id="4" xr3:uid="{F1FBC485-FA0E-4A42-8F56-C0E030145503}" name="EPGACI 75%"/>
    <tableColumn id="5" xr3:uid="{561C1783-DC00-4120-AA17-4195C339F17D}" name="GAGACI 25%"/>
    <tableColumn id="6" xr3:uid="{AC5D09EE-437F-46FA-9116-0DC6BD02BA67}" name="GAGACI 50%"/>
    <tableColumn id="7" xr3:uid="{4E39B97F-B04C-454A-95DF-097A54473321}" name="GAGACI 75%"/>
    <tableColumn id="8" xr3:uid="{E084E4EE-99B0-46F5-8ABF-89A725E7070F}" name="GSGACI 25%"/>
    <tableColumn id="9" xr3:uid="{BA7E374E-FCBF-4061-9CA7-DBF298935B2D}" name="GSGACI 50%"/>
    <tableColumn id="10" xr3:uid="{043524BD-D8EE-4508-888E-C393C34421AC}" name="GSGACI 75%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B37058-F42B-4EEE-A033-C121AF4690F4}" name="Table49" displayName="Table49" ref="C10:L18" totalsRowShown="0" headerRowDxfId="63">
  <autoFilter ref="C10:L18" xr:uid="{0BB37058-F42B-4EEE-A033-C121AF4690F4}"/>
  <tableColumns count="10">
    <tableColumn id="1" xr3:uid="{DC2571C3-1C81-43C0-9E5A-1F8FB2000ECC}" name="EPGACI (Fitness)"/>
    <tableColumn id="2" xr3:uid="{FB73EAC4-1DBB-485B-BF1D-C7F0F1EF246E}" name="EPGACI 25%"/>
    <tableColumn id="3" xr3:uid="{9BFB03B4-DC78-4DF3-AB1B-A64D7993A40B}" name="EPGACI 50%"/>
    <tableColumn id="4" xr3:uid="{EAF5B580-9690-4895-AFE2-9182399F1B99}" name="EPGACI 75%"/>
    <tableColumn id="5" xr3:uid="{B5AB198E-B6FB-4E05-AAC8-AA8B6C326307}" name="GAGACI 25%"/>
    <tableColumn id="6" xr3:uid="{A05ACCC8-FD1A-43E1-9359-F38056DE14FD}" name="GAGACI 50%"/>
    <tableColumn id="7" xr3:uid="{BBD540EB-C007-46E8-9B0B-264EDF4A5F55}" name="GAGACI 75%"/>
    <tableColumn id="8" xr3:uid="{CF47EAEB-9D63-4F9F-9CDB-C827EA7A90B6}" name="GSGACI 25%"/>
    <tableColumn id="9" xr3:uid="{87B5041F-1D8C-4636-B8C2-20B72A6F6E93}" name="GSGACI 50%"/>
    <tableColumn id="10" xr3:uid="{D9D7D120-CB7B-47E9-B8EA-F891E452CF6E}" name="GSGACI 75%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E90301-4FE8-4B62-9DB4-B7C58D887F0B}" name="Table510" displayName="Table510" ref="C1:L8" totalsRowShown="0" headerRowDxfId="62">
  <autoFilter ref="C1:L8" xr:uid="{D2E90301-4FE8-4B62-9DB4-B7C58D887F0B}"/>
  <tableColumns count="10">
    <tableColumn id="1" xr3:uid="{BB6207C9-2AE0-42A7-9BE6-A3FEE02A7D57}" name="Speed (in seconds)"/>
    <tableColumn id="2" xr3:uid="{B14C4B92-8F2A-4586-8E91-40BA7860D64B}" name="EPGACI 25%"/>
    <tableColumn id="3" xr3:uid="{1470EBDB-D063-4846-BFD1-1A9F046B2A26}" name="EPGACI 50%"/>
    <tableColumn id="4" xr3:uid="{55DFBF15-2336-4A79-AAA2-F7E59647E5CC}" name="EPGACI 75%"/>
    <tableColumn id="5" xr3:uid="{9D5F726B-F29F-44D0-BDC9-5ADC6467BE71}" name="GAGACI 25%"/>
    <tableColumn id="6" xr3:uid="{5EF8D8FE-F5A5-40FC-8FF1-6A45788B16EB}" name="GAGACI 50%"/>
    <tableColumn id="7" xr3:uid="{1C18CEFF-2F3C-48C1-B7A8-0A1B97CDFA78}" name="GAGACI 75%"/>
    <tableColumn id="8" xr3:uid="{CC7D9A0E-137C-4821-BB84-2AA2EC2B751A}" name="GSGACI 25%"/>
    <tableColumn id="9" xr3:uid="{B536EC84-430D-408C-BA44-9B4E6AE3AC3C}" name="GSGACI 50%"/>
    <tableColumn id="10" xr3:uid="{D1FAA0B7-9B84-40C0-A98C-C3CFE1A060F7}" name="GSGACI 75%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798509-F8C8-45DF-A9F3-60DD2C735EBF}" name="Table611" displayName="Table611" ref="C10:L18" totalsRowShown="0" headerRowDxfId="61">
  <autoFilter ref="C10:L18" xr:uid="{7B798509-F8C8-45DF-A9F3-60DD2C735EBF}"/>
  <tableColumns count="10">
    <tableColumn id="1" xr3:uid="{DA05AEA7-E656-4CF5-80B8-E8FDBF248C21}" name="EPGACI (Fitness)"/>
    <tableColumn id="2" xr3:uid="{4D0A47C9-C5B4-452B-9F3C-E8EF5EBF61C3}" name="EPGACI 25%"/>
    <tableColumn id="3" xr3:uid="{C60AC9FF-BF28-4AC3-8861-8EB13ED71C93}" name="EPGACI 50%"/>
    <tableColumn id="4" xr3:uid="{541EA947-7126-4BF0-8F28-1D04AEC4CC60}" name="EPGACI 75%"/>
    <tableColumn id="5" xr3:uid="{C5FDFD23-817C-4E35-93C7-18A614137669}" name="GAGACI 25%"/>
    <tableColumn id="6" xr3:uid="{518F4803-B197-4AA5-B6B8-2E5A32A84D0A}" name="GAGACI 50%"/>
    <tableColumn id="7" xr3:uid="{6F80716D-B895-45DC-BE32-75FA80E6C443}" name="GAGACI 75%"/>
    <tableColumn id="8" xr3:uid="{7169E722-0671-446A-B7C8-B695F6239385}" name="GSGACI 25%"/>
    <tableColumn id="9" xr3:uid="{BFEF52DD-A92B-480D-B9BB-6318D97E0174}" name="GSGACI 50%"/>
    <tableColumn id="10" xr3:uid="{7AE04006-E3CD-4134-AAE8-82A6AE42B0D7}" name="GSGACI 75%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025D1EA-CDE7-4E5F-A959-D812C362386E}" name="Table11" displayName="Table11" ref="A1:D2" totalsRowShown="0" headerRowDxfId="56" dataDxfId="55">
  <autoFilter ref="A1:D2" xr:uid="{1025D1EA-CDE7-4E5F-A959-D812C362386E}"/>
  <tableColumns count="4">
    <tableColumn id="1" xr3:uid="{E8CE5F55-863E-43B5-B038-5E03F20656E1}" name="Pixels in Images" dataDxfId="60"/>
    <tableColumn id="2" xr3:uid="{DB6A91FB-EDEE-42F6-B44C-E0117C895ED9}" name="Me.png" dataDxfId="59"/>
    <tableColumn id="3" xr3:uid="{3255FC49-1C4C-47FC-BA16-25E403315043}" name="Face.png" dataDxfId="58"/>
    <tableColumn id="4" xr3:uid="{48E083B8-0D11-4496-837A-9D6B0BEEBB61}" name="Background.png" dataDxfId="5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7C42373-40AB-410E-BF88-F494D3C41C71}" name="Table14" displayName="Table14" ref="A4:D11" totalsRowShown="0" headerRowDxfId="50" dataDxfId="49">
  <autoFilter ref="A4:D11" xr:uid="{B7C42373-40AB-410E-BF88-F494D3C41C71}"/>
  <tableColumns count="4">
    <tableColumn id="1" xr3:uid="{869574E2-F9DB-496C-91C6-1C7863D2FBA0}" name="Best Fitness" dataDxfId="54"/>
    <tableColumn id="2" xr3:uid="{7C587031-5A73-4DCA-A04B-601FAF679856}" name="Me.png" dataDxfId="53"/>
    <tableColumn id="3" xr3:uid="{ED1DEBFF-664C-4781-A526-5117B7128850}" name="Face.png" dataDxfId="52"/>
    <tableColumn id="4" xr3:uid="{72BE9A3C-C691-4637-B30A-F18B293BB6A9}" name="Background.png" dataDxfId="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0CF8E24-F39C-4481-A246-F9F05C3CC9AB}" name="Table15" displayName="Table15" ref="A13:D20" totalsRowShown="0" headerRowDxfId="44" dataDxfId="43">
  <autoFilter ref="A13:D20" xr:uid="{60CF8E24-F39C-4481-A246-F9F05C3CC9AB}"/>
  <tableColumns count="4">
    <tableColumn id="1" xr3:uid="{F5E79429-0123-4E79-9EFB-E85EC8A79054}" name="Best Average Fitness" dataDxfId="48"/>
    <tableColumn id="2" xr3:uid="{88B806B1-A8B4-407C-8503-098B6044B72C}" name="Me.png" dataDxfId="47"/>
    <tableColumn id="3" xr3:uid="{90230C3B-BECC-45D6-AB1F-945BD9DCC29F}" name="Face.png" dataDxfId="46"/>
    <tableColumn id="4" xr3:uid="{2493EEAF-FFC7-4AE8-ADB6-11D27F9D4CC4}" name="Background.png" dataDxfId="4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EDDDC9D-F25B-43C4-9EB4-BE770AB28B50}" name="Table16" displayName="Table16" ref="A22:D29" totalsRowShown="0" headerRowDxfId="38" dataDxfId="37">
  <autoFilter ref="A22:D29" xr:uid="{9EDDDC9D-F25B-43C4-9EB4-BE770AB28B50}"/>
  <tableColumns count="4">
    <tableColumn id="1" xr3:uid="{C349598E-5F8B-4520-8DED-EC823B1C94DF}" name="Best Std Dev of Fitness" dataDxfId="42"/>
    <tableColumn id="2" xr3:uid="{7D583E7B-12E5-4893-A493-B617DAD6FE20}" name="Me.png" dataDxfId="41"/>
    <tableColumn id="3" xr3:uid="{6B0397F5-ACB5-4D23-8D0F-1D172AB5BC24}" name="Face.png" dataDxfId="40"/>
    <tableColumn id="4" xr3:uid="{9CFBB503-6902-49AE-B344-725DE52BA8F2}" name="Background.png" dataDxfId="3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DE14AF3-5665-4DEE-8313-68DE73D170BC}" name="Table22" displayName="Table22" ref="A32:J35" totalsRowShown="0" headerRowDxfId="25" dataDxfId="26">
  <autoFilter ref="A32:J35" xr:uid="{ADE14AF3-5665-4DEE-8313-68DE73D170BC}"/>
  <tableColumns count="10">
    <tableColumn id="1" xr3:uid="{D5C85358-3A14-4BCB-881A-20F424F3DEC5}" name="Average Speeds" dataDxfId="36"/>
    <tableColumn id="2" xr3:uid="{B659CB05-B216-41F0-ADBD-A84E8B1048F9}" name="EPGACI 25%" dataDxfId="35"/>
    <tableColumn id="3" xr3:uid="{DFE24308-5B0F-4C36-976A-3F5510AD018F}" name="EPGACI 50%" dataDxfId="34"/>
    <tableColumn id="4" xr3:uid="{78AD680D-200F-4A70-954C-BF906F3722CB}" name="EPGACI 75%" dataDxfId="33"/>
    <tableColumn id="5" xr3:uid="{FC652F9F-2C44-4DE9-B4EF-11AF5883B2A3}" name="GAGACI 25%" dataDxfId="32"/>
    <tableColumn id="6" xr3:uid="{22EA3A06-357C-45EB-9D57-5402F12F919C}" name="GAGACI 50%" dataDxfId="31"/>
    <tableColumn id="7" xr3:uid="{31C67259-DC10-4690-9D11-F7AC4550929B}" name="GAGACI 75%" dataDxfId="30"/>
    <tableColumn id="8" xr3:uid="{E5AC9CF0-1FB3-4A2C-AFF7-8350043D25D0}" name="GSGACI 25%" dataDxfId="29"/>
    <tableColumn id="9" xr3:uid="{0B998AB9-111F-443C-B657-76B27E611DF6}" name="GSGACI 50%" dataDxfId="28"/>
    <tableColumn id="10" xr3:uid="{8B5D1B7D-D6C8-4A22-B1DA-3C0808B1CAF2}" name="GSGACI 75%" dataDxfId="2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38DA348-5C33-4F4C-B43F-BFBBBCCB861F}" name="Table2224" displayName="Table2224" ref="A37:J40" totalsRowShown="0" headerRowDxfId="24" dataDxfId="23">
  <autoFilter ref="A37:J40" xr:uid="{938DA348-5C33-4F4C-B43F-BFBBBCCB861F}"/>
  <tableColumns count="10">
    <tableColumn id="1" xr3:uid="{D4A28846-CAD1-49BC-B743-F9628FBC8AA4}" name="Std Dev of Speeds" dataDxfId="22"/>
    <tableColumn id="2" xr3:uid="{E6BEF53E-63C4-4B24-9B93-63E5EE342BC9}" name="EPGACI 25%" dataDxfId="21"/>
    <tableColumn id="3" xr3:uid="{1F41B130-E120-49D0-BC85-EE2018008BCE}" name="EPGACI 50%" dataDxfId="20"/>
    <tableColumn id="4" xr3:uid="{42D16BEC-0AB5-473D-A21A-D108850342C6}" name="EPGACI 75%" dataDxfId="19"/>
    <tableColumn id="5" xr3:uid="{1D7D9856-8280-45AA-BEED-4AE6E26B928E}" name="GAGACI 25%" dataDxfId="18"/>
    <tableColumn id="6" xr3:uid="{C33061D4-D423-42E1-85C3-EAA54F4A4A74}" name="GAGACI 50%" dataDxfId="17"/>
    <tableColumn id="7" xr3:uid="{7EA4770D-CC08-4D09-97DC-AD8BA211E8B3}" name="GAGACI 75%" dataDxfId="16"/>
    <tableColumn id="8" xr3:uid="{003FA61C-8DD9-45CF-B760-4842C93E8769}" name="GSGACI 25%" dataDxfId="15"/>
    <tableColumn id="9" xr3:uid="{A09A4202-DA5B-4A5F-8BFB-027C7C5C6E1C}" name="GSGACI 50%" dataDxfId="14"/>
    <tableColumn id="10" xr3:uid="{B3DE3254-AA00-4FEA-B942-A431B02E5B0B}" name="GSGACI 75%" dataDxfId="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62BFAB2-D810-4440-B70F-0496B697A1E4}" name="Table24" displayName="Table24" ref="F4:I9" totalsRowShown="0" headerRowDxfId="7" dataDxfId="8">
  <autoFilter ref="F4:I9" xr:uid="{562BFAB2-D810-4440-B70F-0496B697A1E4}"/>
  <tableColumns count="4">
    <tableColumn id="1" xr3:uid="{E97FDB6D-5E5A-4AF0-9CCC-3C43FE06C698}" name="Best for … " dataDxfId="12"/>
    <tableColumn id="2" xr3:uid="{D7DD8E6A-2C94-4B68-BADB-FF8927275B4D}" name="EPGACI" dataDxfId="11"/>
    <tableColumn id="3" xr3:uid="{9D142788-D648-41FF-B669-FDFE74790E32}" name="GAGACI" dataDxfId="10"/>
    <tableColumn id="4" xr3:uid="{E12DB57A-D19B-419E-85B8-5784CFDE6E82}" name="GSGACI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C63AF17-9108-4EA3-839B-554B6AD80A8B}" name="Table2435" displayName="Table2435" ref="K4:M9" totalsRowShown="0" headerRowDxfId="4" dataDxfId="3">
  <autoFilter ref="K4:M9" xr:uid="{7C63AF17-9108-4EA3-839B-554B6AD80A8B}"/>
  <tableColumns count="3">
    <tableColumn id="1" xr3:uid="{6166F3FD-DE80-4612-BA54-C6466A10BD14}" name="Best for … " dataDxfId="2"/>
    <tableColumn id="2" xr3:uid="{E4EC5D27-1111-4451-BBB0-3DC83382F27B}" name="EPGACI" dataDxfId="1"/>
    <tableColumn id="3" xr3:uid="{B4639DF7-7453-4954-9101-E102AC2C3F5B}" name="GAGAC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9536-ECF6-4322-BE59-5FCBB8861B58}">
  <dimension ref="A1:M46"/>
  <sheetViews>
    <sheetView zoomScale="80" zoomScaleNormal="80" workbookViewId="0">
      <selection activeCell="C10" sqref="C10:L18"/>
    </sheetView>
  </sheetViews>
  <sheetFormatPr defaultRowHeight="14.4" x14ac:dyDescent="0.3"/>
  <cols>
    <col min="3" max="3" width="14" customWidth="1"/>
    <col min="4" max="4" width="13.5546875" customWidth="1"/>
    <col min="5" max="5" width="11.77734375" customWidth="1"/>
    <col min="6" max="6" width="11.5546875" customWidth="1"/>
    <col min="7" max="7" width="11.77734375" customWidth="1"/>
    <col min="8" max="8" width="11.44140625" customWidth="1"/>
    <col min="9" max="9" width="11.5546875" customWidth="1"/>
    <col min="10" max="10" width="11.6640625" customWidth="1"/>
    <col min="11" max="11" width="12.33203125" customWidth="1"/>
    <col min="12" max="12" width="11.21875" customWidth="1"/>
  </cols>
  <sheetData>
    <row r="1" spans="1:13" x14ac:dyDescent="0.3">
      <c r="A1" t="s">
        <v>0</v>
      </c>
      <c r="B1" s="1"/>
      <c r="C1" s="1" t="s">
        <v>11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/>
    </row>
    <row r="2" spans="1:13" x14ac:dyDescent="0.3">
      <c r="A2" s="1"/>
      <c r="C2" t="s">
        <v>18</v>
      </c>
      <c r="D2">
        <v>106.535</v>
      </c>
      <c r="E2">
        <v>107.771</v>
      </c>
      <c r="F2">
        <v>119.023</v>
      </c>
      <c r="G2">
        <v>2161.59</v>
      </c>
      <c r="H2">
        <v>1069.6890000000001</v>
      </c>
      <c r="I2">
        <v>966.06799999999998</v>
      </c>
      <c r="J2">
        <v>8.7999999999999995E-2</v>
      </c>
      <c r="K2">
        <v>8.6999999999999994E-2</v>
      </c>
      <c r="L2">
        <v>7.0000000000000007E-2</v>
      </c>
    </row>
    <row r="3" spans="1:13" x14ac:dyDescent="0.3">
      <c r="A3" s="1"/>
      <c r="C3" t="s">
        <v>19</v>
      </c>
      <c r="D3">
        <v>146.149</v>
      </c>
      <c r="E3">
        <v>133.69999999999999</v>
      </c>
      <c r="F3">
        <v>114.249</v>
      </c>
      <c r="G3">
        <v>1923.204</v>
      </c>
      <c r="H3">
        <v>1863.056</v>
      </c>
      <c r="I3">
        <v>591.67399999999998</v>
      </c>
      <c r="J3">
        <v>8.5999999999999993E-2</v>
      </c>
      <c r="K3">
        <v>6.6000000000000003E-2</v>
      </c>
      <c r="L3">
        <v>6.7000000000000004E-2</v>
      </c>
    </row>
    <row r="4" spans="1:13" x14ac:dyDescent="0.3">
      <c r="A4" s="1"/>
      <c r="C4" t="s">
        <v>20</v>
      </c>
      <c r="D4">
        <v>105.92700000000001</v>
      </c>
      <c r="E4">
        <v>106.816</v>
      </c>
      <c r="F4">
        <v>115.271</v>
      </c>
      <c r="G4">
        <v>2170.0239999999999</v>
      </c>
      <c r="H4">
        <v>1428.357</v>
      </c>
      <c r="I4">
        <v>451.74299999999999</v>
      </c>
      <c r="J4">
        <v>8.2000000000000003E-2</v>
      </c>
      <c r="K4">
        <v>7.5999999999999998E-2</v>
      </c>
      <c r="L4">
        <v>6.5000000000000002E-2</v>
      </c>
    </row>
    <row r="5" spans="1:13" x14ac:dyDescent="0.3">
      <c r="C5" t="s">
        <v>21</v>
      </c>
      <c r="D5">
        <v>109.529</v>
      </c>
      <c r="E5">
        <v>100.94799999999999</v>
      </c>
      <c r="F5">
        <v>107.905</v>
      </c>
      <c r="G5">
        <v>1655.8040000000001</v>
      </c>
      <c r="H5">
        <v>1397.87</v>
      </c>
      <c r="I5">
        <v>902.81899999999996</v>
      </c>
      <c r="J5">
        <v>7.2999999999999995E-2</v>
      </c>
      <c r="K5">
        <v>7.6999999999999999E-2</v>
      </c>
      <c r="L5">
        <v>5.8999999999999997E-2</v>
      </c>
    </row>
    <row r="6" spans="1:13" x14ac:dyDescent="0.3">
      <c r="C6" t="s">
        <v>22</v>
      </c>
      <c r="D6">
        <v>120.307</v>
      </c>
      <c r="E6">
        <v>177.02099999999999</v>
      </c>
      <c r="F6">
        <v>106.19199999999999</v>
      </c>
      <c r="G6">
        <v>2015.6679999999999</v>
      </c>
      <c r="H6">
        <v>1273.518</v>
      </c>
      <c r="I6">
        <v>1014.563</v>
      </c>
      <c r="J6">
        <v>8.5999999999999993E-2</v>
      </c>
      <c r="K6">
        <v>6.7000000000000004E-2</v>
      </c>
      <c r="L6">
        <v>5.8000000000000003E-2</v>
      </c>
    </row>
    <row r="7" spans="1:13" x14ac:dyDescent="0.3">
      <c r="C7" t="s">
        <v>23</v>
      </c>
      <c r="D7">
        <f>AVERAGE(D2:D6)</f>
        <v>117.68940000000001</v>
      </c>
      <c r="E7">
        <f t="shared" ref="E7:F7" si="0">AVERAGE(E2:E6)</f>
        <v>125.2512</v>
      </c>
      <c r="F7">
        <f t="shared" si="0"/>
        <v>112.52799999999999</v>
      </c>
      <c r="G7">
        <f>AVERAGE(G2:G6)</f>
        <v>1985.2579999999998</v>
      </c>
      <c r="H7">
        <f t="shared" ref="H7" si="1">AVERAGE(H2:H6)</f>
        <v>1406.498</v>
      </c>
      <c r="I7">
        <f t="shared" ref="I7" si="2">AVERAGE(I2:I6)</f>
        <v>785.37340000000006</v>
      </c>
      <c r="J7">
        <f>AVERAGE(J2:J6)</f>
        <v>8.3000000000000004E-2</v>
      </c>
      <c r="K7">
        <f t="shared" ref="K7" si="3">AVERAGE(K2:K6)</f>
        <v>7.46E-2</v>
      </c>
      <c r="L7">
        <f t="shared" ref="L7" si="4">AVERAGE(L2:L6)</f>
        <v>6.3799999999999996E-2</v>
      </c>
    </row>
    <row r="8" spans="1:13" x14ac:dyDescent="0.3">
      <c r="C8" t="s">
        <v>39</v>
      </c>
      <c r="D8">
        <f>_xlfn.STDEV.S(D2:D6)</f>
        <v>16.92754769008198</v>
      </c>
      <c r="E8">
        <f>_xlfn.STDEV.S(E2:E6)</f>
        <v>31.573540879983678</v>
      </c>
      <c r="F8">
        <f t="shared" ref="F8:L8" si="5">_xlfn.STDEV.S(F2:F6)</f>
        <v>5.342937862262672</v>
      </c>
      <c r="G8">
        <f t="shared" si="5"/>
        <v>211.27402473564985</v>
      </c>
      <c r="H8">
        <f t="shared" si="5"/>
        <v>291.59966071225216</v>
      </c>
      <c r="I8">
        <f t="shared" si="5"/>
        <v>248.89786135139815</v>
      </c>
      <c r="J8">
        <f t="shared" si="5"/>
        <v>5.9999999999999993E-3</v>
      </c>
      <c r="K8">
        <f t="shared" si="5"/>
        <v>8.5615419172015931E-3</v>
      </c>
      <c r="L8">
        <f t="shared" si="5"/>
        <v>5.1672042731055277E-3</v>
      </c>
    </row>
    <row r="10" spans="1:13" x14ac:dyDescent="0.3">
      <c r="C10" s="1" t="s">
        <v>10</v>
      </c>
      <c r="D10" s="1" t="s">
        <v>7</v>
      </c>
      <c r="E10" s="1" t="s">
        <v>8</v>
      </c>
      <c r="F10" s="1" t="s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</row>
    <row r="11" spans="1:13" x14ac:dyDescent="0.3">
      <c r="C11" t="s">
        <v>18</v>
      </c>
      <c r="D11">
        <v>0.16356849670410101</v>
      </c>
      <c r="E11">
        <v>0.273056030273437</v>
      </c>
      <c r="F11">
        <v>1.40609741210937E-2</v>
      </c>
      <c r="G11">
        <v>5.9492111206054597E-2</v>
      </c>
      <c r="H11">
        <v>1.32217407226562E-2</v>
      </c>
      <c r="I11">
        <v>0.38542938232421797</v>
      </c>
      <c r="J11">
        <v>0.72986793518066395</v>
      </c>
      <c r="K11">
        <v>0.43914794921875</v>
      </c>
      <c r="L11">
        <v>0.235679626464843</v>
      </c>
    </row>
    <row r="12" spans="1:13" x14ac:dyDescent="0.3">
      <c r="C12" t="s">
        <v>19</v>
      </c>
      <c r="D12">
        <v>2.7040481567382799E-2</v>
      </c>
      <c r="E12">
        <v>4.3506622314453097E-2</v>
      </c>
      <c r="F12">
        <v>8.03985595703125E-2</v>
      </c>
      <c r="G12">
        <v>0.18063545227050701</v>
      </c>
      <c r="H12">
        <v>0.140129089355468</v>
      </c>
      <c r="I12">
        <v>0.36835479736328097</v>
      </c>
      <c r="J12">
        <v>0.81880378723144498</v>
      </c>
      <c r="K12">
        <v>0.55379867553710904</v>
      </c>
      <c r="L12">
        <v>0.235435485839843</v>
      </c>
    </row>
    <row r="13" spans="1:13" x14ac:dyDescent="0.3">
      <c r="C13" t="s">
        <v>20</v>
      </c>
      <c r="D13">
        <v>0.247215270996093</v>
      </c>
      <c r="E13">
        <v>0.224258422851562</v>
      </c>
      <c r="F13">
        <v>5.4443359375E-2</v>
      </c>
      <c r="G13">
        <v>6.8624496459960896E-2</v>
      </c>
      <c r="H13">
        <v>0.53096771240234297</v>
      </c>
      <c r="I13">
        <v>0.86014556884765603</v>
      </c>
      <c r="J13">
        <v>0.81736183166503895</v>
      </c>
      <c r="K13">
        <v>0.55115890502929599</v>
      </c>
      <c r="L13">
        <v>0.207557678222656</v>
      </c>
    </row>
    <row r="14" spans="1:13" x14ac:dyDescent="0.3">
      <c r="C14" t="s">
        <v>21</v>
      </c>
      <c r="D14">
        <v>0.22053337097167899</v>
      </c>
      <c r="E14">
        <v>8.0043792724609306E-2</v>
      </c>
      <c r="F14">
        <v>0.188812255859375</v>
      </c>
      <c r="G14">
        <v>0.14481925964355399</v>
      </c>
      <c r="H14">
        <v>4.37469482421875E-2</v>
      </c>
      <c r="I14">
        <v>0.77001190185546797</v>
      </c>
      <c r="J14">
        <v>0.86182975769042902</v>
      </c>
      <c r="K14">
        <v>0.43025588989257801</v>
      </c>
      <c r="L14">
        <v>0.206596374511718</v>
      </c>
    </row>
    <row r="15" spans="1:13" x14ac:dyDescent="0.3">
      <c r="C15" t="s">
        <v>22</v>
      </c>
      <c r="D15">
        <v>8.6650848388671806E-2</v>
      </c>
      <c r="E15">
        <v>7.4501037597656198E-3</v>
      </c>
      <c r="F15">
        <v>0.249382019042968</v>
      </c>
      <c r="G15">
        <v>0.84139633178710904</v>
      </c>
      <c r="H15">
        <v>0.218254089355468</v>
      </c>
      <c r="I15">
        <v>0.340957641601562</v>
      </c>
      <c r="J15">
        <v>0.86327171325683505</v>
      </c>
      <c r="K15">
        <v>0.43145370483398399</v>
      </c>
      <c r="L15">
        <v>0.207794189453125</v>
      </c>
    </row>
    <row r="16" spans="1:13" x14ac:dyDescent="0.3">
      <c r="C16" t="s">
        <v>23</v>
      </c>
      <c r="D16">
        <f>AVERAGE(D11:D15)</f>
        <v>0.14900169372558553</v>
      </c>
      <c r="E16">
        <f t="shared" ref="E16" si="6">AVERAGE(E11:E15)</f>
        <v>0.12566299438476539</v>
      </c>
      <c r="F16">
        <f t="shared" ref="F16" si="7">AVERAGE(F11:F15)</f>
        <v>0.11741943359374984</v>
      </c>
      <c r="G16">
        <f>AVERAGE(G11:G15)</f>
        <v>0.25899353027343708</v>
      </c>
      <c r="H16">
        <f t="shared" ref="H16" si="8">AVERAGE(H11:H15)</f>
        <v>0.18926391601562453</v>
      </c>
      <c r="I16">
        <f t="shared" ref="I16" si="9">AVERAGE(I11:I15)</f>
        <v>0.54497985839843699</v>
      </c>
      <c r="J16">
        <f>AVERAGE(J11:J15)</f>
        <v>0.81822700500488244</v>
      </c>
      <c r="K16">
        <f t="shared" ref="K16" si="10">AVERAGE(K11:K15)</f>
        <v>0.48116302490234342</v>
      </c>
      <c r="L16">
        <f t="shared" ref="L16" si="11">AVERAGE(L11:L15)</f>
        <v>0.21861267089843697</v>
      </c>
    </row>
    <row r="17" spans="1:12" x14ac:dyDescent="0.3">
      <c r="C17" t="s">
        <v>24</v>
      </c>
      <c r="D17">
        <f>_xlfn.STDEV.S(D11:D15)</f>
        <v>9.1838233519937112E-2</v>
      </c>
      <c r="E17">
        <f t="shared" ref="E17:F17" si="12">_xlfn.STDEV.S(E11:E15)</f>
        <v>0.11645904224749384</v>
      </c>
      <c r="F17">
        <f t="shared" si="12"/>
        <v>9.8146015216511409E-2</v>
      </c>
      <c r="G17">
        <f>_xlfn.STDEV.S(G11:G15)</f>
        <v>0.32954891932690678</v>
      </c>
      <c r="H17">
        <f t="shared" ref="H17:I17" si="13">_xlfn.STDEV.S(H11:H15)</f>
        <v>0.20747420393759161</v>
      </c>
      <c r="I17">
        <f t="shared" si="13"/>
        <v>0.24912179610247967</v>
      </c>
      <c r="J17">
        <f>_xlfn.STDEV.S(J11:J15)</f>
        <v>5.417248426578395E-2</v>
      </c>
      <c r="K17">
        <f t="shared" ref="K17:L17" si="14">_xlfn.STDEV.S(K11:K15)</f>
        <v>6.5198122018854443E-2</v>
      </c>
      <c r="L17">
        <f t="shared" si="14"/>
        <v>1.5475237135146567E-2</v>
      </c>
    </row>
    <row r="18" spans="1:12" x14ac:dyDescent="0.3">
      <c r="C18" t="s">
        <v>25</v>
      </c>
      <c r="D18">
        <f>MIN(D11:D15)</f>
        <v>2.7040481567382799E-2</v>
      </c>
      <c r="E18">
        <f t="shared" ref="E18:F18" si="15">MIN(E11:E15)</f>
        <v>7.4501037597656198E-3</v>
      </c>
      <c r="F18">
        <f t="shared" si="15"/>
        <v>1.40609741210937E-2</v>
      </c>
      <c r="G18">
        <f>MIN(G11:G15)</f>
        <v>5.9492111206054597E-2</v>
      </c>
      <c r="H18">
        <f t="shared" ref="H18:I18" si="16">MIN(H11:H15)</f>
        <v>1.32217407226562E-2</v>
      </c>
      <c r="I18">
        <f t="shared" si="16"/>
        <v>0.340957641601562</v>
      </c>
      <c r="J18">
        <f>MIN(J11:J15)</f>
        <v>0.72986793518066395</v>
      </c>
      <c r="K18">
        <f t="shared" ref="K18:L18" si="17">MIN(K11:K15)</f>
        <v>0.43025588989257801</v>
      </c>
      <c r="L18">
        <f t="shared" si="17"/>
        <v>0.206596374511718</v>
      </c>
    </row>
    <row r="20" spans="1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</row>
    <row r="22" spans="1:12" x14ac:dyDescent="0.3">
      <c r="A22" s="1"/>
    </row>
    <row r="23" spans="1:12" x14ac:dyDescent="0.3">
      <c r="A23" s="1"/>
    </row>
    <row r="28" spans="1:12" x14ac:dyDescent="0.3">
      <c r="C28" s="1"/>
      <c r="D28" s="1"/>
      <c r="E28" s="1"/>
      <c r="F28" s="1"/>
      <c r="G28" s="1"/>
      <c r="H28" s="1"/>
      <c r="I28" s="1"/>
      <c r="J28" s="1"/>
      <c r="K28" s="1"/>
      <c r="L28" s="1"/>
    </row>
    <row r="38" spans="1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</row>
    <row r="40" spans="1:12" x14ac:dyDescent="0.3">
      <c r="A40" s="1"/>
    </row>
    <row r="41" spans="1:12" x14ac:dyDescent="0.3">
      <c r="A41" s="1"/>
    </row>
    <row r="46" spans="1:12" x14ac:dyDescent="0.3">
      <c r="C46" s="1"/>
      <c r="D46" s="1"/>
      <c r="E46" s="1"/>
      <c r="F46" s="1"/>
      <c r="G46" s="1"/>
      <c r="H46" s="1"/>
      <c r="I46" s="1"/>
      <c r="J46" s="1"/>
      <c r="K46" s="1"/>
      <c r="L46" s="1"/>
    </row>
  </sheetData>
  <phoneticPr fontId="2" type="noConversion"/>
  <pageMargins left="0.7" right="0.7" top="0.75" bottom="0.75" header="0.3" footer="0.3"/>
  <pageSetup orientation="portrait" horizontalDpi="300" verticalDpi="30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18DF-04F0-4B77-8CF7-544E86AD6733}">
  <dimension ref="A1:L18"/>
  <sheetViews>
    <sheetView topLeftCell="E1" zoomScale="80" zoomScaleNormal="80" workbookViewId="0">
      <selection activeCell="D11" sqref="D11:L18"/>
    </sheetView>
  </sheetViews>
  <sheetFormatPr defaultRowHeight="14.4" x14ac:dyDescent="0.3"/>
  <cols>
    <col min="3" max="3" width="20.44140625" customWidth="1"/>
    <col min="4" max="4" width="13.6640625" customWidth="1"/>
    <col min="5" max="5" width="13.44140625" customWidth="1"/>
    <col min="6" max="7" width="14.109375" customWidth="1"/>
    <col min="8" max="8" width="14.33203125" customWidth="1"/>
    <col min="9" max="10" width="14.21875" customWidth="1"/>
    <col min="11" max="11" width="13.5546875" customWidth="1"/>
    <col min="12" max="12" width="14" customWidth="1"/>
  </cols>
  <sheetData>
    <row r="1" spans="1:12" x14ac:dyDescent="0.3">
      <c r="A1" t="s">
        <v>3</v>
      </c>
      <c r="B1" s="1"/>
      <c r="C1" s="1" t="s">
        <v>11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3">
      <c r="A2" s="1"/>
      <c r="C2" t="s">
        <v>18</v>
      </c>
      <c r="D2">
        <v>88.58</v>
      </c>
      <c r="E2">
        <v>43.368000000000002</v>
      </c>
      <c r="F2">
        <v>132.69200000000001</v>
      </c>
      <c r="G2">
        <v>777.27499999999998</v>
      </c>
      <c r="H2">
        <v>352.678</v>
      </c>
      <c r="I2">
        <v>326.73599999999999</v>
      </c>
      <c r="J2">
        <v>4.7E-2</v>
      </c>
      <c r="K2">
        <v>7.4999999999999997E-2</v>
      </c>
      <c r="L2">
        <v>4.5999999999999999E-2</v>
      </c>
    </row>
    <row r="3" spans="1:12" x14ac:dyDescent="0.3">
      <c r="A3" s="1"/>
      <c r="C3" t="s">
        <v>19</v>
      </c>
      <c r="D3">
        <v>54.481999999999999</v>
      </c>
      <c r="E3">
        <v>51.555999999999997</v>
      </c>
      <c r="F3">
        <v>40.524000000000001</v>
      </c>
      <c r="G3">
        <v>894.56</v>
      </c>
      <c r="H3">
        <v>326.60700000000003</v>
      </c>
      <c r="I3">
        <v>136.452</v>
      </c>
      <c r="J3">
        <v>4.1000000000000002E-2</v>
      </c>
      <c r="K3">
        <v>3.5999999999999997E-2</v>
      </c>
      <c r="L3">
        <v>3.7999999999999999E-2</v>
      </c>
    </row>
    <row r="4" spans="1:12" x14ac:dyDescent="0.3">
      <c r="A4" s="1"/>
      <c r="C4" t="s">
        <v>20</v>
      </c>
      <c r="D4">
        <v>60.33</v>
      </c>
      <c r="E4">
        <v>48.052</v>
      </c>
      <c r="F4">
        <v>39.039000000000001</v>
      </c>
      <c r="G4">
        <v>884.99</v>
      </c>
      <c r="H4">
        <v>458.69</v>
      </c>
      <c r="I4">
        <v>162.256</v>
      </c>
      <c r="J4">
        <v>4.1000000000000002E-2</v>
      </c>
      <c r="K4">
        <v>3.5999999999999997E-2</v>
      </c>
      <c r="L4">
        <v>3.2000000000000001E-2</v>
      </c>
    </row>
    <row r="5" spans="1:12" x14ac:dyDescent="0.3">
      <c r="C5" t="s">
        <v>21</v>
      </c>
      <c r="D5">
        <v>77.364000000000004</v>
      </c>
      <c r="E5">
        <v>48.514000000000003</v>
      </c>
      <c r="F5">
        <v>53.168999999999997</v>
      </c>
      <c r="G5">
        <v>479.31900000000002</v>
      </c>
      <c r="H5">
        <v>372.40100000000001</v>
      </c>
      <c r="I5">
        <v>241.714</v>
      </c>
      <c r="J5">
        <v>4.2000000000000003E-2</v>
      </c>
      <c r="K5">
        <v>3.2000000000000001E-2</v>
      </c>
      <c r="L5">
        <v>3.2000000000000001E-2</v>
      </c>
    </row>
    <row r="6" spans="1:12" x14ac:dyDescent="0.3">
      <c r="C6" t="s">
        <v>22</v>
      </c>
      <c r="D6">
        <v>52.603999999999999</v>
      </c>
      <c r="E6">
        <v>76.210999999999999</v>
      </c>
      <c r="F6">
        <v>46.280999999999999</v>
      </c>
      <c r="G6">
        <v>546.76599999999996</v>
      </c>
      <c r="H6">
        <v>280.45299999999997</v>
      </c>
      <c r="I6">
        <v>384.39400000000001</v>
      </c>
      <c r="J6">
        <v>4.2000000000000003E-2</v>
      </c>
      <c r="K6">
        <v>3.9E-2</v>
      </c>
      <c r="L6">
        <v>4.2000000000000003E-2</v>
      </c>
    </row>
    <row r="7" spans="1:12" x14ac:dyDescent="0.3">
      <c r="C7" t="s">
        <v>23</v>
      </c>
      <c r="D7">
        <f>AVERAGE(D2:D6)</f>
        <v>66.671999999999997</v>
      </c>
      <c r="E7">
        <f t="shared" ref="E7:F7" si="0">AVERAGE(E2:E6)</f>
        <v>53.540200000000006</v>
      </c>
      <c r="F7">
        <f t="shared" si="0"/>
        <v>62.340999999999994</v>
      </c>
      <c r="G7">
        <f>AVERAGE(G2:G6)</f>
        <v>716.58199999999999</v>
      </c>
      <c r="H7">
        <f t="shared" ref="H7:I7" si="1">AVERAGE(H2:H6)</f>
        <v>358.16580000000005</v>
      </c>
      <c r="I7">
        <f t="shared" si="1"/>
        <v>250.31039999999999</v>
      </c>
      <c r="J7">
        <f>AVERAGE(J2:J6)</f>
        <v>4.2600000000000006E-2</v>
      </c>
      <c r="K7">
        <f t="shared" ref="K7:L7" si="2">AVERAGE(K2:K6)</f>
        <v>4.36E-2</v>
      </c>
      <c r="L7">
        <f t="shared" si="2"/>
        <v>3.7999999999999999E-2</v>
      </c>
    </row>
    <row r="8" spans="1:12" x14ac:dyDescent="0.3">
      <c r="C8" t="s">
        <v>39</v>
      </c>
      <c r="D8">
        <f>_xlfn.STDEV.S(D2:D6)</f>
        <v>15.660499800453421</v>
      </c>
      <c r="E8">
        <f>_xlfn.STDEV.S(E2:E6)</f>
        <v>13.007295076225491</v>
      </c>
      <c r="F8">
        <f t="shared" ref="F8:L8" si="3">_xlfn.STDEV.S(F2:F6)</f>
        <v>39.718626228760755</v>
      </c>
      <c r="G8">
        <f t="shared" si="3"/>
        <v>192.90688700899199</v>
      </c>
      <c r="H8">
        <f t="shared" si="3"/>
        <v>65.90354465960084</v>
      </c>
      <c r="I8">
        <f t="shared" si="3"/>
        <v>105.60598329072089</v>
      </c>
      <c r="J8">
        <f t="shared" si="3"/>
        <v>2.5099800796022256E-3</v>
      </c>
      <c r="K8">
        <f t="shared" si="3"/>
        <v>1.7728508115461956E-2</v>
      </c>
      <c r="L8">
        <f t="shared" si="3"/>
        <v>6.1644140029689758E-3</v>
      </c>
    </row>
    <row r="10" spans="1:12" x14ac:dyDescent="0.3">
      <c r="C10" s="1" t="s">
        <v>2</v>
      </c>
      <c r="D10" s="1" t="s">
        <v>7</v>
      </c>
      <c r="E10" s="1" t="s">
        <v>8</v>
      </c>
      <c r="F10" s="1" t="s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</row>
    <row r="11" spans="1:12" x14ac:dyDescent="0.3">
      <c r="C11" t="s">
        <v>18</v>
      </c>
      <c r="D11">
        <v>9.70458984375E-3</v>
      </c>
      <c r="E11">
        <v>0.25028610229492099</v>
      </c>
      <c r="F11">
        <v>1.739501953125E-3</v>
      </c>
      <c r="G11">
        <v>5.4983139038085903E-2</v>
      </c>
      <c r="H11">
        <v>0.42543411254882801</v>
      </c>
      <c r="I11">
        <v>0.98596954345703103</v>
      </c>
      <c r="J11">
        <v>0.74563407897949197</v>
      </c>
      <c r="K11">
        <v>0.53888702392578103</v>
      </c>
      <c r="L11">
        <v>0.184852600097656</v>
      </c>
    </row>
    <row r="12" spans="1:12" x14ac:dyDescent="0.3">
      <c r="C12" t="s">
        <v>19</v>
      </c>
      <c r="D12">
        <v>2.4631500244140601E-2</v>
      </c>
      <c r="E12">
        <v>0.16221237182617099</v>
      </c>
      <c r="F12">
        <v>0.134101867675781</v>
      </c>
      <c r="G12">
        <v>0.15947532653808499</v>
      </c>
      <c r="H12">
        <v>0.587646484375</v>
      </c>
      <c r="I12">
        <v>0.8486328125</v>
      </c>
      <c r="J12">
        <v>0.74911689758300704</v>
      </c>
      <c r="K12">
        <v>0.65034484863281194</v>
      </c>
      <c r="L12">
        <v>0.182365417480468</v>
      </c>
    </row>
    <row r="13" spans="1:12" x14ac:dyDescent="0.3">
      <c r="C13" t="s">
        <v>20</v>
      </c>
      <c r="D13">
        <v>4.65240478515625E-2</v>
      </c>
      <c r="E13">
        <v>4.97589111328125E-2</v>
      </c>
      <c r="F13">
        <v>0.446578979492187</v>
      </c>
      <c r="G13">
        <v>6.8416595458984306E-2</v>
      </c>
      <c r="H13">
        <v>0.83246231079101496</v>
      </c>
      <c r="I13">
        <v>0.84714508056640603</v>
      </c>
      <c r="J13">
        <v>0.75160598754882801</v>
      </c>
      <c r="K13">
        <v>0.65134048461913996</v>
      </c>
      <c r="L13">
        <v>0.361495971679687</v>
      </c>
    </row>
    <row r="14" spans="1:12" x14ac:dyDescent="0.3">
      <c r="C14" t="s">
        <v>21</v>
      </c>
      <c r="D14">
        <v>7.2154998779296797E-3</v>
      </c>
      <c r="E14">
        <v>5.5233001708984299E-2</v>
      </c>
      <c r="F14">
        <v>3.4584045410156201E-2</v>
      </c>
      <c r="G14">
        <v>2.5625228881835899E-2</v>
      </c>
      <c r="H14">
        <v>0.144302368164062</v>
      </c>
      <c r="I14">
        <v>2.1644592285156201E-2</v>
      </c>
      <c r="J14">
        <v>0.89839363098144498</v>
      </c>
      <c r="K14">
        <v>0.65283203125</v>
      </c>
      <c r="L14">
        <v>0.3590087890625</v>
      </c>
    </row>
    <row r="15" spans="1:12" x14ac:dyDescent="0.3">
      <c r="C15" t="s">
        <v>22</v>
      </c>
      <c r="D15">
        <v>4.2543411254882799E-2</v>
      </c>
      <c r="E15">
        <v>9.9525451660156198E-3</v>
      </c>
      <c r="F15">
        <v>0.202766418457031</v>
      </c>
      <c r="G15">
        <v>1.06983184814453E-2</v>
      </c>
      <c r="H15">
        <v>0.20102310180663999</v>
      </c>
      <c r="I15">
        <v>9.4291687011718694E-2</v>
      </c>
      <c r="J15">
        <v>0.89739799499511697</v>
      </c>
      <c r="K15">
        <v>0.58068466186523404</v>
      </c>
      <c r="L15">
        <v>0.36000823974609297</v>
      </c>
    </row>
    <row r="16" spans="1:12" x14ac:dyDescent="0.3">
      <c r="C16" t="s">
        <v>23</v>
      </c>
      <c r="D16">
        <f>AVERAGE(D11:D15)</f>
        <v>2.6123809814453114E-2</v>
      </c>
      <c r="E16">
        <f t="shared" ref="E16:F16" si="4">AVERAGE(E11:E15)</f>
        <v>0.10548858642578088</v>
      </c>
      <c r="F16">
        <f t="shared" si="4"/>
        <v>0.16395416259765605</v>
      </c>
      <c r="G16">
        <f>AVERAGE(G11:G15)</f>
        <v>6.3839721679687281E-2</v>
      </c>
      <c r="H16">
        <f t="shared" ref="H16:I16" si="5">AVERAGE(H11:H15)</f>
        <v>0.43817367553710901</v>
      </c>
      <c r="I16">
        <f t="shared" si="5"/>
        <v>0.55953674316406243</v>
      </c>
      <c r="J16">
        <f>AVERAGE(J11:J15)</f>
        <v>0.80842971801757779</v>
      </c>
      <c r="K16">
        <f t="shared" ref="K16:L16" si="6">AVERAGE(K11:K15)</f>
        <v>0.61481781005859326</v>
      </c>
      <c r="L16">
        <f t="shared" si="6"/>
        <v>0.28954620361328082</v>
      </c>
    </row>
    <row r="17" spans="3:12" x14ac:dyDescent="0.3">
      <c r="C17" t="s">
        <v>5</v>
      </c>
      <c r="D17">
        <f>_xlfn.STDEV.S(D11:D15)</f>
        <v>1.8132257032626265E-2</v>
      </c>
      <c r="E17">
        <f t="shared" ref="E17:F17" si="7">_xlfn.STDEV.S(E11:E15)</f>
        <v>9.8669225337865304E-2</v>
      </c>
      <c r="F17">
        <f t="shared" si="7"/>
        <v>0.17700604593543631</v>
      </c>
      <c r="G17">
        <f>_xlfn.STDEV.S(G11:G15)</f>
        <v>5.8159074829268645E-2</v>
      </c>
      <c r="H17">
        <f t="shared" ref="H17:I17" si="8">_xlfn.STDEV.S(H11:H15)</f>
        <v>0.2830939264869714</v>
      </c>
      <c r="I17">
        <f t="shared" si="8"/>
        <v>0.46203921761736461</v>
      </c>
      <c r="J17">
        <f>_xlfn.STDEV.S(J11:J15)</f>
        <v>8.1699295037675701E-2</v>
      </c>
      <c r="K17">
        <f t="shared" ref="K17:L17" si="9">_xlfn.STDEV.S(K11:K15)</f>
        <v>5.2372973297387646E-2</v>
      </c>
      <c r="L17">
        <f t="shared" si="9"/>
        <v>9.6715032403468709E-2</v>
      </c>
    </row>
    <row r="18" spans="3:12" x14ac:dyDescent="0.3">
      <c r="C18" t="s">
        <v>6</v>
      </c>
      <c r="D18">
        <f>MIN(D11:D15)</f>
        <v>7.2154998779296797E-3</v>
      </c>
      <c r="E18">
        <f t="shared" ref="E18:F18" si="10">MIN(E11:E15)</f>
        <v>9.9525451660156198E-3</v>
      </c>
      <c r="F18">
        <f t="shared" si="10"/>
        <v>1.739501953125E-3</v>
      </c>
      <c r="G18">
        <f>MIN(G11:G15)</f>
        <v>1.06983184814453E-2</v>
      </c>
      <c r="H18">
        <f t="shared" ref="H18:I18" si="11">MIN(H11:H15)</f>
        <v>0.144302368164062</v>
      </c>
      <c r="I18">
        <f t="shared" si="11"/>
        <v>2.1644592285156201E-2</v>
      </c>
      <c r="J18">
        <f>MIN(J11:J15)</f>
        <v>0.74563407897949197</v>
      </c>
      <c r="K18">
        <f t="shared" ref="K18:L18" si="12">MIN(K11:K15)</f>
        <v>0.53888702392578103</v>
      </c>
      <c r="L18">
        <f t="shared" si="12"/>
        <v>0.182365417480468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8D5B-492B-4CD1-8258-C491D75EB1C8}">
  <dimension ref="A1:L18"/>
  <sheetViews>
    <sheetView topLeftCell="D1" zoomScale="80" zoomScaleNormal="80" workbookViewId="0">
      <selection activeCell="D11" sqref="D11:L18"/>
    </sheetView>
  </sheetViews>
  <sheetFormatPr defaultRowHeight="14.4" x14ac:dyDescent="0.3"/>
  <cols>
    <col min="3" max="3" width="20.6640625" customWidth="1"/>
    <col min="4" max="4" width="13.21875" customWidth="1"/>
    <col min="5" max="5" width="14.21875" customWidth="1"/>
    <col min="6" max="6" width="14.109375" customWidth="1"/>
    <col min="7" max="7" width="14.21875" customWidth="1"/>
    <col min="8" max="8" width="13.5546875" customWidth="1"/>
    <col min="9" max="9" width="14.109375" customWidth="1"/>
    <col min="10" max="10" width="13.88671875" customWidth="1"/>
    <col min="11" max="11" width="13.77734375" customWidth="1"/>
    <col min="12" max="12" width="14.21875" customWidth="1"/>
  </cols>
  <sheetData>
    <row r="1" spans="1:12" x14ac:dyDescent="0.3">
      <c r="A1" t="s">
        <v>4</v>
      </c>
      <c r="B1" s="1"/>
      <c r="C1" s="1" t="s">
        <v>11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3">
      <c r="A2" s="1"/>
      <c r="C2" t="s">
        <v>18</v>
      </c>
      <c r="D2">
        <v>230.44900000000001</v>
      </c>
      <c r="E2">
        <v>190.36799999999999</v>
      </c>
      <c r="F2">
        <v>161.499</v>
      </c>
      <c r="G2">
        <v>3465.8939999999998</v>
      </c>
      <c r="H2">
        <v>2516.5949999999998</v>
      </c>
      <c r="I2">
        <v>911.33199999999999</v>
      </c>
      <c r="J2">
        <v>0.188</v>
      </c>
      <c r="K2">
        <v>0.114</v>
      </c>
      <c r="L2">
        <v>9.1999999999999998E-2</v>
      </c>
    </row>
    <row r="3" spans="1:12" x14ac:dyDescent="0.3">
      <c r="A3" s="1"/>
      <c r="C3" t="s">
        <v>19</v>
      </c>
      <c r="D3">
        <v>186.148</v>
      </c>
      <c r="E3">
        <v>392.63099999999997</v>
      </c>
      <c r="F3">
        <v>154.99199999999999</v>
      </c>
      <c r="G3">
        <v>2690.681</v>
      </c>
      <c r="H3">
        <v>3229.123</v>
      </c>
      <c r="I3">
        <v>2210.9870000000001</v>
      </c>
      <c r="J3">
        <v>0.108</v>
      </c>
      <c r="K3">
        <v>0.11799999999999999</v>
      </c>
      <c r="L3">
        <v>8.5000000000000006E-2</v>
      </c>
    </row>
    <row r="4" spans="1:12" x14ac:dyDescent="0.3">
      <c r="A4" s="1"/>
      <c r="C4" t="s">
        <v>20</v>
      </c>
      <c r="D4">
        <v>226.16499999999999</v>
      </c>
      <c r="E4">
        <v>229.18</v>
      </c>
      <c r="F4">
        <v>183.286</v>
      </c>
      <c r="G4">
        <v>4546.0370000000003</v>
      </c>
      <c r="H4">
        <v>5138.8810000000003</v>
      </c>
      <c r="I4">
        <v>2002.126</v>
      </c>
      <c r="J4">
        <v>0.11700000000000001</v>
      </c>
      <c r="K4">
        <v>0.12</v>
      </c>
      <c r="L4">
        <v>8.5999999999999993E-2</v>
      </c>
    </row>
    <row r="5" spans="1:12" x14ac:dyDescent="0.3">
      <c r="C5" t="s">
        <v>21</v>
      </c>
      <c r="D5">
        <v>169.75</v>
      </c>
      <c r="E5">
        <v>219.631</v>
      </c>
      <c r="F5">
        <v>157.66</v>
      </c>
      <c r="G5">
        <v>3566.152</v>
      </c>
      <c r="H5">
        <v>2650.5259999999998</v>
      </c>
      <c r="I5">
        <v>1866.046</v>
      </c>
      <c r="J5">
        <v>0.113</v>
      </c>
      <c r="K5">
        <v>0.10199999999999999</v>
      </c>
      <c r="L5">
        <v>7.9000000000000001E-2</v>
      </c>
    </row>
    <row r="6" spans="1:12" x14ac:dyDescent="0.3">
      <c r="C6" t="s">
        <v>22</v>
      </c>
      <c r="D6">
        <v>180.69399999999999</v>
      </c>
      <c r="E6">
        <v>219.61699999999999</v>
      </c>
      <c r="F6">
        <v>198.48400000000001</v>
      </c>
      <c r="G6">
        <v>3964.788</v>
      </c>
      <c r="H6">
        <v>4214.1009999999997</v>
      </c>
      <c r="I6">
        <v>1960.355</v>
      </c>
      <c r="J6">
        <v>0.111</v>
      </c>
      <c r="K6">
        <v>0.10299999999999999</v>
      </c>
      <c r="L6">
        <v>0.1</v>
      </c>
    </row>
    <row r="7" spans="1:12" x14ac:dyDescent="0.3">
      <c r="C7" t="s">
        <v>1</v>
      </c>
      <c r="D7">
        <f>AVERAGE(D2:D6)</f>
        <v>198.64119999999997</v>
      </c>
      <c r="E7">
        <f t="shared" ref="E7:F7" si="0">AVERAGE(E2:E6)</f>
        <v>250.28540000000004</v>
      </c>
      <c r="F7">
        <f t="shared" si="0"/>
        <v>171.1842</v>
      </c>
      <c r="G7">
        <f>AVERAGE(G2:G6)</f>
        <v>3646.7103999999999</v>
      </c>
      <c r="H7">
        <f t="shared" ref="H7:I7" si="1">AVERAGE(H2:H6)</f>
        <v>3549.8451999999997</v>
      </c>
      <c r="I7">
        <f t="shared" si="1"/>
        <v>1790.1691999999998</v>
      </c>
      <c r="J7">
        <f>AVERAGE(J2:J6)</f>
        <v>0.12740000000000001</v>
      </c>
      <c r="K7">
        <f t="shared" ref="K7:L7" si="2">AVERAGE(K2:K6)</f>
        <v>0.11139999999999999</v>
      </c>
      <c r="L7">
        <f t="shared" si="2"/>
        <v>8.8400000000000006E-2</v>
      </c>
    </row>
    <row r="8" spans="1:12" x14ac:dyDescent="0.3">
      <c r="C8" t="s">
        <v>39</v>
      </c>
      <c r="D8">
        <f>_xlfn.STDEV.S(D2:D6)</f>
        <v>27.75868863437201</v>
      </c>
      <c r="E8">
        <f>_xlfn.STDEV.S(E2:E6)</f>
        <v>80.89815444310203</v>
      </c>
      <c r="F8">
        <f t="shared" ref="F8:L8" si="3">_xlfn.STDEV.S(F2:F6)</f>
        <v>18.91181554478576</v>
      </c>
      <c r="G8">
        <f t="shared" si="3"/>
        <v>682.48409012100842</v>
      </c>
      <c r="H8">
        <f t="shared" si="3"/>
        <v>1111.925612437361</v>
      </c>
      <c r="I8">
        <f t="shared" si="3"/>
        <v>507.22002751932064</v>
      </c>
      <c r="J8">
        <f t="shared" si="3"/>
        <v>3.4033806722140278E-2</v>
      </c>
      <c r="K8">
        <f t="shared" si="3"/>
        <v>8.4142735871850522E-3</v>
      </c>
      <c r="L8">
        <f t="shared" si="3"/>
        <v>7.956129712366436E-3</v>
      </c>
    </row>
    <row r="10" spans="1:12" x14ac:dyDescent="0.3">
      <c r="C10" s="1" t="s">
        <v>2</v>
      </c>
      <c r="D10" s="1" t="s">
        <v>7</v>
      </c>
      <c r="E10" s="1" t="s">
        <v>8</v>
      </c>
      <c r="F10" s="1" t="s">
        <v>9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</row>
    <row r="11" spans="1:12" x14ac:dyDescent="0.3">
      <c r="C11" t="s">
        <v>18</v>
      </c>
      <c r="D11">
        <v>3.0092239379882799E-2</v>
      </c>
      <c r="E11">
        <v>4.1187286376953097E-2</v>
      </c>
      <c r="F11">
        <v>2.9083251953125E-2</v>
      </c>
      <c r="G11">
        <v>0.51137733459472601</v>
      </c>
      <c r="H11">
        <v>0.205085754394531</v>
      </c>
      <c r="I11">
        <v>0.63124084472656194</v>
      </c>
      <c r="J11">
        <v>0.66334533691406194</v>
      </c>
      <c r="K11">
        <v>0.65443420410156194</v>
      </c>
      <c r="L11">
        <v>0.250473022460937</v>
      </c>
    </row>
    <row r="12" spans="1:12" x14ac:dyDescent="0.3">
      <c r="C12" t="s">
        <v>19</v>
      </c>
      <c r="D12">
        <v>0.14188194274902299</v>
      </c>
      <c r="E12">
        <v>5.54656982421875E-3</v>
      </c>
      <c r="F12">
        <v>0.333694458007812</v>
      </c>
      <c r="G12">
        <v>0.16255760192870999</v>
      </c>
      <c r="H12">
        <v>0.365631103515625</v>
      </c>
      <c r="I12">
        <v>0.47270965576171797</v>
      </c>
      <c r="J12">
        <v>0.664520263671875</v>
      </c>
      <c r="K12">
        <v>0.65376281738281194</v>
      </c>
      <c r="L12">
        <v>0.25283050537109297</v>
      </c>
    </row>
    <row r="13" spans="1:12" x14ac:dyDescent="0.3">
      <c r="C13" t="s">
        <v>20</v>
      </c>
      <c r="D13">
        <v>3.1099319458007799E-2</v>
      </c>
      <c r="E13">
        <v>2.9754638671875E-2</v>
      </c>
      <c r="F13">
        <v>6.3201904296875E-2</v>
      </c>
      <c r="G13">
        <v>0.78152275085449197</v>
      </c>
      <c r="H13">
        <v>0.113807678222656</v>
      </c>
      <c r="I13">
        <v>0.71949005126953103</v>
      </c>
      <c r="J13">
        <v>0.79665184020996005</v>
      </c>
      <c r="K13">
        <v>0.58685684204101496</v>
      </c>
      <c r="L13">
        <v>0.32041168212890597</v>
      </c>
    </row>
    <row r="14" spans="1:12" x14ac:dyDescent="0.3">
      <c r="C14" t="s">
        <v>21</v>
      </c>
      <c r="D14">
        <v>0.24442481994628901</v>
      </c>
      <c r="E14">
        <v>0.222068786621093</v>
      </c>
      <c r="F14">
        <v>0.39017486572265597</v>
      </c>
      <c r="G14">
        <v>1.3616561889648399E-2</v>
      </c>
      <c r="H14">
        <v>0.37017059326171797</v>
      </c>
      <c r="I14">
        <v>0.178695678710937</v>
      </c>
      <c r="J14">
        <v>0.79648590087890603</v>
      </c>
      <c r="K14">
        <v>0.58668899536132801</v>
      </c>
      <c r="L14">
        <v>0.32074737548828097</v>
      </c>
    </row>
    <row r="15" spans="1:12" x14ac:dyDescent="0.3">
      <c r="C15" t="s">
        <v>22</v>
      </c>
      <c r="D15">
        <v>0.128265380859375</v>
      </c>
      <c r="E15">
        <v>0.27014541625976501</v>
      </c>
      <c r="F15">
        <v>2.9083251953125E-2</v>
      </c>
      <c r="G15">
        <v>3.2949447631835903E-2</v>
      </c>
      <c r="H15">
        <v>3.0933380126953101E-2</v>
      </c>
      <c r="I15">
        <v>5.1780700683593701E-2</v>
      </c>
      <c r="J15">
        <v>0.73193359375</v>
      </c>
      <c r="K15">
        <v>0.49187469482421797</v>
      </c>
      <c r="L15">
        <v>0.36277008056640597</v>
      </c>
    </row>
    <row r="16" spans="1:12" x14ac:dyDescent="0.3">
      <c r="C16" t="s">
        <v>1</v>
      </c>
      <c r="D16">
        <f>AVERAGE(D11:D15)</f>
        <v>0.11515274047851554</v>
      </c>
      <c r="E16">
        <f t="shared" ref="E16:F16" si="4">AVERAGE(E11:E15)</f>
        <v>0.11374053955078098</v>
      </c>
      <c r="F16">
        <f t="shared" si="4"/>
        <v>0.16904754638671859</v>
      </c>
      <c r="G16">
        <f>AVERAGE(G11:G15)</f>
        <v>0.30040473937988244</v>
      </c>
      <c r="H16">
        <f t="shared" ref="H16:I16" si="5">AVERAGE(H11:H15)</f>
        <v>0.21712570190429661</v>
      </c>
      <c r="I16">
        <f t="shared" si="5"/>
        <v>0.41078338623046828</v>
      </c>
      <c r="J16">
        <f>AVERAGE(J11:J15)</f>
        <v>0.73058738708496063</v>
      </c>
      <c r="K16">
        <f t="shared" ref="K16:L16" si="6">AVERAGE(K11:K15)</f>
        <v>0.59472351074218699</v>
      </c>
      <c r="L16">
        <f t="shared" si="6"/>
        <v>0.30144653320312459</v>
      </c>
    </row>
    <row r="17" spans="3:12" x14ac:dyDescent="0.3">
      <c r="C17" t="s">
        <v>5</v>
      </c>
      <c r="D17">
        <f>_xlfn.STDEV.S(D11:D15)</f>
        <v>8.9299955982770504E-2</v>
      </c>
      <c r="E17">
        <f t="shared" ref="E17:F17" si="7">_xlfn.STDEV.S(E11:E15)</f>
        <v>0.1226998734202875</v>
      </c>
      <c r="F17">
        <f t="shared" si="7"/>
        <v>0.17775629682592148</v>
      </c>
      <c r="G17">
        <f>_xlfn.STDEV.S(G11:G15)</f>
        <v>0.33494984775061992</v>
      </c>
      <c r="H17">
        <f t="shared" ref="H17:I17" si="8">_xlfn.STDEV.S(H11:H15)</f>
        <v>0.15080098484484658</v>
      </c>
      <c r="I17">
        <f t="shared" si="8"/>
        <v>0.28743859827608986</v>
      </c>
      <c r="J17">
        <f>_xlfn.STDEV.S(J11:J15)</f>
        <v>6.6323631660605328E-2</v>
      </c>
      <c r="K17">
        <f t="shared" ref="K17:L17" si="9">_xlfn.STDEV.S(K11:K15)</f>
        <v>6.6624551555058489E-2</v>
      </c>
      <c r="L17">
        <f t="shared" si="9"/>
        <v>4.8617367800660727E-2</v>
      </c>
    </row>
    <row r="18" spans="3:12" x14ac:dyDescent="0.3">
      <c r="C18" t="s">
        <v>6</v>
      </c>
      <c r="D18">
        <f>MIN(D11:D15)</f>
        <v>3.0092239379882799E-2</v>
      </c>
      <c r="E18">
        <f t="shared" ref="E18:F18" si="10">MIN(E11:E15)</f>
        <v>5.54656982421875E-3</v>
      </c>
      <c r="F18">
        <f t="shared" si="10"/>
        <v>2.9083251953125E-2</v>
      </c>
      <c r="G18">
        <f>MIN(G11:G15)</f>
        <v>1.3616561889648399E-2</v>
      </c>
      <c r="H18">
        <f t="shared" ref="H18:I18" si="11">MIN(H11:H15)</f>
        <v>3.0933380126953101E-2</v>
      </c>
      <c r="I18">
        <f t="shared" si="11"/>
        <v>5.1780700683593701E-2</v>
      </c>
      <c r="J18">
        <f>MIN(J11:J15)</f>
        <v>0.66334533691406194</v>
      </c>
      <c r="K18">
        <f t="shared" ref="K18:L18" si="12">MIN(K11:K15)</f>
        <v>0.49187469482421797</v>
      </c>
      <c r="L18">
        <f t="shared" si="12"/>
        <v>0.250473022460937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EF4C-2EE1-4FD0-9F01-A3CFC1027A5D}">
  <dimension ref="A1:M40"/>
  <sheetViews>
    <sheetView tabSelected="1" workbookViewId="0">
      <selection activeCell="F20" sqref="F20"/>
    </sheetView>
  </sheetViews>
  <sheetFormatPr defaultRowHeight="14.4" x14ac:dyDescent="0.3"/>
  <cols>
    <col min="1" max="1" width="17.5546875" style="3" customWidth="1"/>
    <col min="2" max="3" width="13.109375" style="3" customWidth="1"/>
    <col min="4" max="4" width="16.21875" style="3" customWidth="1"/>
    <col min="5" max="5" width="13.44140625" style="2" customWidth="1"/>
    <col min="6" max="6" width="24.77734375" style="3" customWidth="1"/>
    <col min="7" max="8" width="13.44140625" style="3" customWidth="1"/>
    <col min="9" max="9" width="16.21875" style="3" customWidth="1"/>
    <col min="10" max="10" width="13.44140625" style="3" customWidth="1"/>
    <col min="11" max="11" width="23.88671875" style="3" customWidth="1"/>
    <col min="12" max="12" width="10.5546875" style="3" customWidth="1"/>
    <col min="13" max="13" width="10.21875" style="3" customWidth="1"/>
    <col min="14" max="14" width="16.88671875" style="3" customWidth="1"/>
    <col min="15" max="15" width="16.21875" style="3" customWidth="1"/>
    <col min="16" max="16384" width="8.88671875" style="3"/>
  </cols>
  <sheetData>
    <row r="1" spans="1:13" x14ac:dyDescent="0.3">
      <c r="A1" s="3" t="s">
        <v>27</v>
      </c>
      <c r="B1" s="3" t="s">
        <v>0</v>
      </c>
      <c r="C1" s="3" t="s">
        <v>3</v>
      </c>
      <c r="D1" s="3" t="s">
        <v>4</v>
      </c>
    </row>
    <row r="2" spans="1:13" x14ac:dyDescent="0.3">
      <c r="A2" s="3" t="s">
        <v>26</v>
      </c>
      <c r="B2" s="3">
        <v>416034</v>
      </c>
      <c r="C2" s="3">
        <v>200970</v>
      </c>
      <c r="D2" s="3">
        <v>594864</v>
      </c>
    </row>
    <row r="4" spans="1:13" x14ac:dyDescent="0.3">
      <c r="A4" s="3" t="s">
        <v>28</v>
      </c>
      <c r="B4" s="4" t="s">
        <v>0</v>
      </c>
      <c r="C4" s="4" t="s">
        <v>3</v>
      </c>
      <c r="D4" s="5" t="s">
        <v>4</v>
      </c>
      <c r="F4" s="3" t="s">
        <v>40</v>
      </c>
      <c r="G4" s="3" t="s">
        <v>34</v>
      </c>
      <c r="H4" s="3" t="s">
        <v>35</v>
      </c>
      <c r="I4" s="3" t="s">
        <v>36</v>
      </c>
      <c r="K4" s="3" t="s">
        <v>40</v>
      </c>
      <c r="L4" s="3" t="s">
        <v>34</v>
      </c>
      <c r="M4" s="3" t="s">
        <v>35</v>
      </c>
    </row>
    <row r="5" spans="1:13" x14ac:dyDescent="0.3">
      <c r="A5" s="6">
        <v>0.25</v>
      </c>
      <c r="B5" s="3">
        <f>MIN(Me.png!D18,Me.png!G18,Me.png!J18)</f>
        <v>2.7040481567382799E-2</v>
      </c>
      <c r="C5" s="3">
        <f>MIN(Face.png!D18,Face.png!G18,Face.png!J18)</f>
        <v>7.2154998779296797E-3</v>
      </c>
      <c r="D5" s="3">
        <f>MIN(Background.png!D18,Background.png!G18,Background.png!J18)</f>
        <v>1.3616561889648399E-2</v>
      </c>
      <c r="F5" s="3" t="s">
        <v>41</v>
      </c>
      <c r="G5" s="3">
        <f>COUNTIF(B9:D11, G4&amp;"*")</f>
        <v>8</v>
      </c>
      <c r="H5" s="3">
        <f>COUNTIF(B9:D11, H4&amp;"*")</f>
        <v>1</v>
      </c>
      <c r="I5" s="3">
        <f>COUNTIF(B9:D11, I4&amp;"*")</f>
        <v>0</v>
      </c>
      <c r="K5" s="3" t="s">
        <v>41</v>
      </c>
      <c r="L5" s="3">
        <v>8</v>
      </c>
      <c r="M5" s="3">
        <f>COUNTIF(G9:I11, M4&amp;"*")</f>
        <v>0</v>
      </c>
    </row>
    <row r="6" spans="1:13" x14ac:dyDescent="0.3">
      <c r="A6" s="6">
        <v>0.5</v>
      </c>
      <c r="B6" s="3">
        <f>MIN(Me.png!E18,Me.png!H18,Me.png!K18)</f>
        <v>7.4501037597656198E-3</v>
      </c>
      <c r="C6" s="3">
        <f>MIN(Face.png!E18,Face.png!H18,Face.png!K18)</f>
        <v>9.9525451660156198E-3</v>
      </c>
      <c r="D6" s="3">
        <f>MIN(Background.png!E18,Background.png!H18,Background.png!K18)</f>
        <v>5.54656982421875E-3</v>
      </c>
      <c r="F6" s="3" t="s">
        <v>42</v>
      </c>
      <c r="G6" s="3">
        <f>COUNTIF(B18:D20, G4&amp;"*")</f>
        <v>9</v>
      </c>
      <c r="H6" s="3">
        <f>COUNTIF(B18:D20, H4&amp;"*")</f>
        <v>0</v>
      </c>
      <c r="I6" s="3">
        <f>COUNTIF(B18:D20, I4&amp;"*")</f>
        <v>0</v>
      </c>
      <c r="K6" s="3" t="s">
        <v>42</v>
      </c>
      <c r="L6" s="3">
        <v>9</v>
      </c>
      <c r="M6" s="3">
        <f>COUNTIF(G20:I20, M4&amp;"*")</f>
        <v>0</v>
      </c>
    </row>
    <row r="7" spans="1:13" x14ac:dyDescent="0.3">
      <c r="A7" s="6">
        <v>0.75</v>
      </c>
      <c r="B7" s="3">
        <f>MIN(Me.png!F18,Me.png!I18,Me.png!L18)</f>
        <v>1.40609741210937E-2</v>
      </c>
      <c r="C7" s="3">
        <f>MIN(Face.png!F18,Face.png!I18,Face.png!L18)</f>
        <v>1.739501953125E-3</v>
      </c>
      <c r="D7" s="3">
        <f>MIN(Background.png!F18,Background.png!I18,Background.png!L18)</f>
        <v>2.9083251953125E-2</v>
      </c>
      <c r="F7" s="3" t="s">
        <v>43</v>
      </c>
      <c r="G7" s="3">
        <f>COUNTIF(B27:D29, G4&amp;"*")</f>
        <v>1</v>
      </c>
      <c r="H7" s="3">
        <f>COUNTIF(B27:D29, H4&amp;"*")</f>
        <v>0</v>
      </c>
      <c r="I7" s="3">
        <f>COUNTIF(B27:D29, I4&amp;"*")</f>
        <v>8</v>
      </c>
      <c r="K7" s="3" t="s">
        <v>43</v>
      </c>
      <c r="L7" s="3">
        <f>COUNTIF(G27:I29, L4&amp;"*")</f>
        <v>0</v>
      </c>
      <c r="M7" s="3">
        <f>COUNTIF(G27:I29, M4&amp;"*")</f>
        <v>0</v>
      </c>
    </row>
    <row r="8" spans="1:13" x14ac:dyDescent="0.3">
      <c r="F8" s="3" t="s">
        <v>45</v>
      </c>
      <c r="G8" s="3">
        <v>0</v>
      </c>
      <c r="H8" s="3">
        <v>0</v>
      </c>
      <c r="I8" s="3">
        <v>9</v>
      </c>
      <c r="K8" s="3" t="s">
        <v>45</v>
      </c>
      <c r="L8" s="3">
        <v>9</v>
      </c>
      <c r="M8" s="3">
        <v>0</v>
      </c>
    </row>
    <row r="9" spans="1:13" x14ac:dyDescent="0.3">
      <c r="A9" s="3" t="s">
        <v>30</v>
      </c>
      <c r="B9" s="3" t="str" cm="1">
        <f t="array" ref="B9">INDEX(Me.png!$D$10:$L$10,0,MATCH(B5,(Me.png!D18:L18),0))</f>
        <v>EPGACI 25%</v>
      </c>
      <c r="C9" s="3" t="str" cm="1">
        <f t="array" ref="C9">INDEX(Face.png!$D$10:$L$10,0,MATCH(C5,(Face.png!D18:L18),0))</f>
        <v>EPGACI 25%</v>
      </c>
      <c r="D9" s="3" t="str" cm="1">
        <f t="array" ref="D9">INDEX(Background.png!$D$10:$L$10,0,MATCH(D5,(Background.png!D18:L18),0))</f>
        <v>GAGACI 25%</v>
      </c>
      <c r="F9" s="3" t="s">
        <v>44</v>
      </c>
      <c r="G9" s="3">
        <v>0</v>
      </c>
      <c r="H9" s="3">
        <v>0</v>
      </c>
      <c r="I9" s="3">
        <v>9</v>
      </c>
      <c r="K9" s="3" t="s">
        <v>44</v>
      </c>
      <c r="L9" s="3">
        <v>9</v>
      </c>
      <c r="M9" s="3">
        <v>0</v>
      </c>
    </row>
    <row r="10" spans="1:13" x14ac:dyDescent="0.3">
      <c r="A10" s="3" t="s">
        <v>31</v>
      </c>
      <c r="B10" s="3" t="str" cm="1">
        <f t="array" ref="B10">INDEX(Me.png!$D$10:$L$10,0,MATCH(B6,(Me.png!D18:L18),0))</f>
        <v>EPGACI 50%</v>
      </c>
      <c r="C10" s="3" t="str" cm="1">
        <f t="array" ref="C10">INDEX(Face.png!$D$10:$L$10,0,MATCH(C6,(Face.png!D18:L18),0))</f>
        <v>EPGACI 50%</v>
      </c>
      <c r="D10" s="3" t="str" cm="1">
        <f t="array" ref="D10">INDEX(Background.png!$D$10:$L$10,0,MATCH(D6,(Background.png!D18:L18),0))</f>
        <v>EPGACI 50%</v>
      </c>
    </row>
    <row r="11" spans="1:13" x14ac:dyDescent="0.3">
      <c r="A11" s="3" t="s">
        <v>32</v>
      </c>
      <c r="B11" s="3" t="str" cm="1">
        <f t="array" ref="B11">INDEX(Me.png!$D$10:$L$10,0,MATCH(B7,(Me.png!D18:L18),0))</f>
        <v>EPGACI 75%</v>
      </c>
      <c r="C11" s="3" t="str" cm="1">
        <f t="array" ref="C11">INDEX(Face.png!$D$10:$L$10,0,MATCH(C7,(Face.png!D18:L18),0))</f>
        <v>EPGACI 75%</v>
      </c>
      <c r="D11" s="3" t="str" cm="1">
        <f t="array" ref="D11">INDEX(Background.png!$D$10:$L$10,0,MATCH(D7,(Background.png!D18:L18),0))</f>
        <v>EPGACI 75%</v>
      </c>
      <c r="K11" s="3" t="s">
        <v>46</v>
      </c>
    </row>
    <row r="13" spans="1:13" x14ac:dyDescent="0.3">
      <c r="A13" s="3" t="s">
        <v>29</v>
      </c>
      <c r="B13" s="4" t="s">
        <v>0</v>
      </c>
      <c r="C13" s="4" t="s">
        <v>3</v>
      </c>
      <c r="D13" s="5" t="s">
        <v>4</v>
      </c>
    </row>
    <row r="14" spans="1:13" x14ac:dyDescent="0.3">
      <c r="A14" s="6">
        <v>0.25</v>
      </c>
      <c r="B14" s="3">
        <f>MIN(Me.png!D16,Me.png!G16,Me.png!J16)</f>
        <v>0.14900169372558553</v>
      </c>
      <c r="C14" s="3">
        <f>MIN(Face.png!D16,Face.png!G16,Face.png!J16)</f>
        <v>2.6123809814453114E-2</v>
      </c>
      <c r="D14" s="3">
        <f>MIN(Background.png!D16,Background.png!G16,Background.png!J16)</f>
        <v>0.11515274047851554</v>
      </c>
    </row>
    <row r="15" spans="1:13" x14ac:dyDescent="0.3">
      <c r="A15" s="6">
        <v>0.5</v>
      </c>
      <c r="B15" s="3">
        <f>MIN(Me.png!E16,Me.png!H16,Me.png!K16)</f>
        <v>0.12566299438476539</v>
      </c>
      <c r="C15" s="3">
        <f>MIN(Face.png!E16,Face.png!H16,Face.png!K16)</f>
        <v>0.10548858642578088</v>
      </c>
      <c r="D15" s="3">
        <f>MIN(Background.png!E16,Background.png!H16,Background.png!K16)</f>
        <v>0.11374053955078098</v>
      </c>
    </row>
    <row r="16" spans="1:13" x14ac:dyDescent="0.3">
      <c r="A16" s="6">
        <v>0.75</v>
      </c>
      <c r="B16" s="3">
        <f>MIN(Me.png!F16,Me.png!I16,Me.png!L16)</f>
        <v>0.11741943359374984</v>
      </c>
      <c r="C16" s="3">
        <f>MIN(Face.png!F16,Face.png!I16,Face.png!L16)</f>
        <v>0.16395416259765605</v>
      </c>
      <c r="D16" s="3">
        <f>MIN(Background.png!F16,Background.png!I16,Background.png!L16)</f>
        <v>0.16904754638671859</v>
      </c>
    </row>
    <row r="18" spans="1:12" x14ac:dyDescent="0.3">
      <c r="A18" s="3" t="s">
        <v>30</v>
      </c>
      <c r="B18" s="3" t="str" cm="1">
        <f t="array" ref="B18">INDEX(Me.png!$D$10:$L$10,0,MATCH(B14,(Me.png!D16:J16),0))</f>
        <v>EPGACI 25%</v>
      </c>
      <c r="C18" s="3" t="str" cm="1">
        <f t="array" ref="C18">INDEX(Face.png!$D$10:$L$10,0,MATCH(C14,(Face.png!D16:L16),0))</f>
        <v>EPGACI 25%</v>
      </c>
      <c r="D18" s="3" t="str" cm="1">
        <f t="array" ref="D18">INDEX(Background.png!$D$10:$L$10,0,MATCH(D14,(Background.png!D16:L16),0))</f>
        <v>EPGACI 25%</v>
      </c>
    </row>
    <row r="19" spans="1:12" x14ac:dyDescent="0.3">
      <c r="A19" s="3" t="s">
        <v>31</v>
      </c>
      <c r="B19" s="3" t="str" cm="1">
        <f t="array" ref="B19">INDEX(Me.png!$D$10:$L$10,0,MATCH(B15,(Me.png!D16:J16),0))</f>
        <v>EPGACI 50%</v>
      </c>
      <c r="C19" s="3" t="str" cm="1">
        <f t="array" ref="C19">INDEX(Face.png!$D$10:$L$10,0,MATCH(C15,(Face.png!D16:L16),0))</f>
        <v>EPGACI 50%</v>
      </c>
      <c r="D19" s="3" t="str" cm="1">
        <f t="array" ref="D19">INDEX(Background.png!$D$10:$L$10,0,MATCH(D15,(Background.png!D16:L16),0))</f>
        <v>EPGACI 50%</v>
      </c>
    </row>
    <row r="20" spans="1:12" x14ac:dyDescent="0.3">
      <c r="A20" s="3" t="s">
        <v>32</v>
      </c>
      <c r="B20" s="3" t="str" cm="1">
        <f t="array" ref="B20">INDEX(Me.png!$D$10:$L$10,0,MATCH(B16,(Me.png!D16:J16),0))</f>
        <v>EPGACI 75%</v>
      </c>
      <c r="C20" s="3" t="str" cm="1">
        <f t="array" ref="C20">INDEX(Face.png!$D$10:$L$10,0,MATCH(C16,(Face.png!D16:L16),0))</f>
        <v>EPGACI 75%</v>
      </c>
      <c r="D20" s="3" t="str" cm="1">
        <f t="array" ref="D20">INDEX(Background.png!$D$10:$L$10,0,MATCH(D16,(Background.png!D16:L16),0))</f>
        <v>EPGACI 75%</v>
      </c>
    </row>
    <row r="22" spans="1:12" x14ac:dyDescent="0.3">
      <c r="A22" s="3" t="s">
        <v>33</v>
      </c>
      <c r="B22" s="4" t="s">
        <v>0</v>
      </c>
      <c r="C22" s="4" t="s">
        <v>3</v>
      </c>
      <c r="D22" s="5" t="s">
        <v>4</v>
      </c>
    </row>
    <row r="23" spans="1:12" x14ac:dyDescent="0.3">
      <c r="A23" s="6">
        <v>0.25</v>
      </c>
      <c r="B23" s="3">
        <f>MIN(Me.png!D17,Me.png!G17,Me.png!J17)</f>
        <v>5.417248426578395E-2</v>
      </c>
      <c r="C23" s="3">
        <f>MIN(Face.png!D17,Face.png!G17,Face.png!J17)</f>
        <v>1.8132257032626265E-2</v>
      </c>
      <c r="D23" s="3">
        <f>MIN(Background.png!D17,Background.png!G17,Background.png!J17)</f>
        <v>6.6323631660605328E-2</v>
      </c>
    </row>
    <row r="24" spans="1:12" x14ac:dyDescent="0.3">
      <c r="A24" s="6">
        <v>0.5</v>
      </c>
      <c r="B24" s="3">
        <f>MIN(Me.png!E17,Me.png!H17,Me.png!K17)</f>
        <v>6.5198122018854443E-2</v>
      </c>
      <c r="C24" s="3">
        <f>MIN(Face.png!E17,Face.png!H17,Face.png!K17)</f>
        <v>5.2372973297387646E-2</v>
      </c>
      <c r="D24" s="3">
        <f>MIN(Background.png!E17,Background.png!H17,Background.png!K17)</f>
        <v>6.6624551555058489E-2</v>
      </c>
    </row>
    <row r="25" spans="1:12" x14ac:dyDescent="0.3">
      <c r="A25" s="6">
        <v>0.75</v>
      </c>
      <c r="B25" s="3">
        <f>MIN(Me.png!F17,Me.png!I17,Me.png!L17)</f>
        <v>1.5475237135146567E-2</v>
      </c>
      <c r="C25" s="3">
        <f>MIN(Face.png!F17,Face.png!I17,Face.png!L17)</f>
        <v>9.6715032403468709E-2</v>
      </c>
      <c r="D25" s="3">
        <f>MIN(Background.png!F17,Background.png!I17,Background.png!L17)</f>
        <v>4.8617367800660727E-2</v>
      </c>
    </row>
    <row r="27" spans="1:12" x14ac:dyDescent="0.3">
      <c r="A27" s="3" t="s">
        <v>30</v>
      </c>
      <c r="B27" s="3" t="str" cm="1">
        <f t="array" ref="B27">INDEX(Me.png!$D$10:$L$10,0,MATCH(B23,(Me.png!D17:L17),0))</f>
        <v>GSGACI 25%</v>
      </c>
      <c r="C27" s="3" t="str" cm="1">
        <f t="array" ref="C27">INDEX(Face.png!$D$10:$L$10,0,MATCH(C23,(Face.png!D17:L17),0))</f>
        <v>EPGACI 25%</v>
      </c>
      <c r="D27" s="3" t="str" cm="1">
        <f t="array" ref="D27">INDEX(Background.png!$D$10:$L$10,0,MATCH(D23,(Background.png!D17:L17),0))</f>
        <v>GSGACI 25%</v>
      </c>
    </row>
    <row r="28" spans="1:12" x14ac:dyDescent="0.3">
      <c r="A28" s="3" t="s">
        <v>31</v>
      </c>
      <c r="B28" s="3" t="str" cm="1">
        <f t="array" ref="B28">INDEX(Me.png!$D$10:$L$10,0,MATCH(B24,(Me.png!D17:L17),0))</f>
        <v>GSGACI 50%</v>
      </c>
      <c r="C28" s="3" t="str" cm="1">
        <f t="array" ref="C28">INDEX(Face.png!$D$10:$L$10,0,MATCH(C24,(Face.png!D17:L17),0))</f>
        <v>GSGACI 50%</v>
      </c>
      <c r="D28" s="3" t="str" cm="1">
        <f t="array" ref="D28">INDEX(Background.png!$D$10:$L$10,0,MATCH(D24,(Background.png!D17:L17),0))</f>
        <v>GSGACI 50%</v>
      </c>
    </row>
    <row r="29" spans="1:12" x14ac:dyDescent="0.3">
      <c r="A29" s="3" t="s">
        <v>32</v>
      </c>
      <c r="B29" s="3" t="str" cm="1">
        <f t="array" ref="B29">INDEX(Me.png!$D$10:$L$10,0,MATCH(B25,(Me.png!D17:L17),0))</f>
        <v>GSGACI 75%</v>
      </c>
      <c r="C29" s="3" t="str" cm="1">
        <f t="array" ref="C29">INDEX(Face.png!$D$10:$L$10,0,MATCH(C25,(Face.png!D17:L17),0))</f>
        <v>GSGACI 75%</v>
      </c>
      <c r="D29" s="3" t="str" cm="1">
        <f t="array" ref="D29">INDEX(Background.png!$D$10:$L$10,0,MATCH(D25,(Background.png!D17:L17),0))</f>
        <v>GSGACI 75%</v>
      </c>
      <c r="L29" s="6"/>
    </row>
    <row r="30" spans="1:12" x14ac:dyDescent="0.3">
      <c r="L30" s="6"/>
    </row>
    <row r="31" spans="1:12" x14ac:dyDescent="0.3">
      <c r="L31" s="6"/>
    </row>
    <row r="32" spans="1:12" x14ac:dyDescent="0.3">
      <c r="A32" s="3" t="s">
        <v>37</v>
      </c>
      <c r="B32" s="3" t="s">
        <v>7</v>
      </c>
      <c r="C32" s="3" t="s">
        <v>8</v>
      </c>
      <c r="D32" s="3" t="s">
        <v>9</v>
      </c>
      <c r="E32" s="2" t="s">
        <v>12</v>
      </c>
      <c r="F32" s="3" t="s">
        <v>13</v>
      </c>
      <c r="G32" s="3" t="s">
        <v>14</v>
      </c>
      <c r="H32" s="3" t="s">
        <v>15</v>
      </c>
      <c r="I32" s="3" t="s">
        <v>16</v>
      </c>
      <c r="J32" s="3" t="s">
        <v>17</v>
      </c>
    </row>
    <row r="33" spans="1:12" x14ac:dyDescent="0.3">
      <c r="A33" s="3" t="s">
        <v>0</v>
      </c>
      <c r="B33" s="3">
        <f>Me.png!D7</f>
        <v>117.68940000000001</v>
      </c>
      <c r="C33" s="3">
        <f>Me.png!E7</f>
        <v>125.2512</v>
      </c>
      <c r="D33" s="3">
        <f>Me.png!F7</f>
        <v>112.52799999999999</v>
      </c>
      <c r="E33" s="3">
        <f>Me.png!G7</f>
        <v>1985.2579999999998</v>
      </c>
      <c r="F33" s="3">
        <f>Me.png!H7</f>
        <v>1406.498</v>
      </c>
      <c r="G33" s="3">
        <f>Me.png!I7</f>
        <v>785.37340000000006</v>
      </c>
      <c r="H33" s="3">
        <f>Me.png!J7</f>
        <v>8.3000000000000004E-2</v>
      </c>
      <c r="I33" s="3">
        <f>Me.png!K7</f>
        <v>7.46E-2</v>
      </c>
      <c r="J33" s="3">
        <f>Me.png!L7</f>
        <v>6.3799999999999996E-2</v>
      </c>
    </row>
    <row r="34" spans="1:12" x14ac:dyDescent="0.3">
      <c r="A34" s="3" t="s">
        <v>3</v>
      </c>
      <c r="B34" s="3">
        <f>Face.png!D7</f>
        <v>66.671999999999997</v>
      </c>
      <c r="C34" s="3">
        <f>Face.png!E7</f>
        <v>53.540200000000006</v>
      </c>
      <c r="D34" s="3">
        <f>Face.png!F7</f>
        <v>62.340999999999994</v>
      </c>
      <c r="E34" s="3">
        <f>Face.png!G7</f>
        <v>716.58199999999999</v>
      </c>
      <c r="F34" s="3">
        <f>Face.png!H7</f>
        <v>358.16580000000005</v>
      </c>
      <c r="G34" s="3">
        <f>Face.png!I7</f>
        <v>250.31039999999999</v>
      </c>
      <c r="H34" s="3">
        <f>Face.png!J7</f>
        <v>4.2600000000000006E-2</v>
      </c>
      <c r="I34" s="3">
        <f>Face.png!K7</f>
        <v>4.36E-2</v>
      </c>
      <c r="J34" s="3">
        <f>Face.png!L7</f>
        <v>3.7999999999999999E-2</v>
      </c>
      <c r="L34" s="6"/>
    </row>
    <row r="35" spans="1:12" x14ac:dyDescent="0.3">
      <c r="A35" s="3" t="s">
        <v>4</v>
      </c>
      <c r="B35" s="3">
        <f>Background.png!D7</f>
        <v>198.64119999999997</v>
      </c>
      <c r="C35" s="3">
        <f>Background.png!E7</f>
        <v>250.28540000000004</v>
      </c>
      <c r="D35" s="3">
        <f>Background.png!F7</f>
        <v>171.1842</v>
      </c>
      <c r="E35" s="3">
        <f>Background.png!G7</f>
        <v>3646.7103999999999</v>
      </c>
      <c r="F35" s="3">
        <f>Background.png!H7</f>
        <v>3549.8451999999997</v>
      </c>
      <c r="G35" s="3">
        <f>Background.png!I7</f>
        <v>1790.1691999999998</v>
      </c>
      <c r="H35" s="3">
        <f>Background.png!J7</f>
        <v>0.12740000000000001</v>
      </c>
      <c r="I35" s="3">
        <f>Background.png!K7</f>
        <v>0.11139999999999999</v>
      </c>
      <c r="J35" s="3">
        <f>Background.png!L7</f>
        <v>8.8400000000000006E-2</v>
      </c>
      <c r="L35" s="6"/>
    </row>
    <row r="36" spans="1:12" x14ac:dyDescent="0.3">
      <c r="L36" s="6"/>
    </row>
    <row r="37" spans="1:12" x14ac:dyDescent="0.3">
      <c r="A37" s="3" t="s">
        <v>38</v>
      </c>
      <c r="B37" s="3" t="s">
        <v>7</v>
      </c>
      <c r="C37" s="3" t="s">
        <v>8</v>
      </c>
      <c r="D37" s="3" t="s">
        <v>9</v>
      </c>
      <c r="E37" s="2" t="s">
        <v>12</v>
      </c>
      <c r="F37" s="3" t="s">
        <v>13</v>
      </c>
      <c r="G37" s="3" t="s">
        <v>14</v>
      </c>
      <c r="H37" s="3" t="s">
        <v>15</v>
      </c>
      <c r="I37" s="3" t="s">
        <v>16</v>
      </c>
      <c r="J37" s="3" t="s">
        <v>17</v>
      </c>
    </row>
    <row r="38" spans="1:12" x14ac:dyDescent="0.3">
      <c r="A38" s="3" t="s">
        <v>0</v>
      </c>
      <c r="B38" s="3">
        <f>Me.png!D8</f>
        <v>16.92754769008198</v>
      </c>
      <c r="C38" s="3">
        <f>Me.png!E8</f>
        <v>31.573540879983678</v>
      </c>
      <c r="D38" s="3">
        <f>Me.png!F8</f>
        <v>5.342937862262672</v>
      </c>
      <c r="E38" s="3">
        <f>Me.png!G8</f>
        <v>211.27402473564985</v>
      </c>
      <c r="F38" s="3">
        <f>Me.png!H8</f>
        <v>291.59966071225216</v>
      </c>
      <c r="G38" s="3">
        <f>Me.png!I8</f>
        <v>248.89786135139815</v>
      </c>
      <c r="H38" s="3">
        <f>Me.png!J8</f>
        <v>5.9999999999999993E-3</v>
      </c>
      <c r="I38" s="3">
        <f>Me.png!K8</f>
        <v>8.5615419172015931E-3</v>
      </c>
      <c r="J38" s="3">
        <f>Me.png!L8</f>
        <v>5.1672042731055277E-3</v>
      </c>
    </row>
    <row r="39" spans="1:12" x14ac:dyDescent="0.3">
      <c r="A39" s="3" t="s">
        <v>3</v>
      </c>
      <c r="B39" s="3">
        <f>Face.png!D8</f>
        <v>15.660499800453421</v>
      </c>
      <c r="C39" s="3">
        <f>Face.png!E8</f>
        <v>13.007295076225491</v>
      </c>
      <c r="D39" s="3">
        <f>Face.png!F8</f>
        <v>39.718626228760755</v>
      </c>
      <c r="E39" s="3">
        <f>Face.png!G8</f>
        <v>192.90688700899199</v>
      </c>
      <c r="F39" s="3">
        <f>Face.png!H8</f>
        <v>65.90354465960084</v>
      </c>
      <c r="G39" s="3">
        <f>Face.png!I8</f>
        <v>105.60598329072089</v>
      </c>
      <c r="H39" s="3">
        <f>Face.png!J8</f>
        <v>2.5099800796022256E-3</v>
      </c>
      <c r="I39" s="3">
        <f>Face.png!K8</f>
        <v>1.7728508115461956E-2</v>
      </c>
      <c r="J39" s="3">
        <f>Face.png!L8</f>
        <v>6.1644140029689758E-3</v>
      </c>
    </row>
    <row r="40" spans="1:12" x14ac:dyDescent="0.3">
      <c r="A40" s="3" t="s">
        <v>4</v>
      </c>
      <c r="B40" s="3">
        <f>Background.png!D8</f>
        <v>27.75868863437201</v>
      </c>
      <c r="C40" s="3">
        <f>Background.png!E8</f>
        <v>80.89815444310203</v>
      </c>
      <c r="D40" s="3">
        <f>Background.png!F8</f>
        <v>18.91181554478576</v>
      </c>
      <c r="E40" s="3">
        <f>Background.png!G8</f>
        <v>682.48409012100842</v>
      </c>
      <c r="F40" s="3">
        <f>Background.png!H8</f>
        <v>1111.925612437361</v>
      </c>
      <c r="G40" s="3">
        <f>Background.png!I8</f>
        <v>507.22002751932064</v>
      </c>
      <c r="H40" s="3">
        <f>Background.png!J8</f>
        <v>3.4033806722140278E-2</v>
      </c>
      <c r="I40" s="3">
        <f>Background.png!K8</f>
        <v>8.4142735871850522E-3</v>
      </c>
      <c r="J40" s="3">
        <f>Background.png!L8</f>
        <v>7.956129712366436E-3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F5CF3C-9D33-4535-B81C-A55E0F17A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Me.png</vt:lpstr>
      <vt:lpstr>Face.png</vt:lpstr>
      <vt:lpstr>Background.png</vt:lpstr>
      <vt:lpstr>Compare pngs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Pillsworth</dc:creator>
  <cp:lastModifiedBy>Connor Pillsworth</cp:lastModifiedBy>
  <dcterms:created xsi:type="dcterms:W3CDTF">2024-11-29T23:42:32Z</dcterms:created>
  <dcterms:modified xsi:type="dcterms:W3CDTF">2024-12-08T06:20:14Z</dcterms:modified>
</cp:coreProperties>
</file>