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<sst xmlns="http://schemas.openxmlformats.org/spreadsheetml/2006/main" count="3567" uniqueCount="1193">
  <si>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</si>
  <si>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</si>
  <si>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</si>
  <si>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</si>
  <si>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</si>
  <si>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</si>
  <si>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</si>
  <si>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</si>
  <si>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</si>
  <si>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</si>
  <si>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</si>
  <si>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</si>
  <si>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</si>
  <si>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</si>
  <si>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</si>
  <si>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</si>
  <si>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</si>
  <si>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</si>
  <si>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</si>
  <si>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</si>
  <si>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</si>
  <si>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</si>
  <si>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</si>
  <si>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</si>
  <si>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</si>
  <si>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</si>
  <si>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</si>
  <si>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</si>
  <si>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</si>
  <si>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</si>
  <si>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</si>
  <si>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</si>
  <si>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</si>
  <si>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</si>
  <si>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</si>
  <si>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</si>
  <si>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</si>
  <si>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</si>
  <si>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</si>
  <si>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</si>
  <si>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</si>
  <si>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</si>
  <si>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</si>
  <si>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</si>
  <si>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</si>
  <si>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</si>
  <si>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</si>
  <si>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</si>
  <si>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</si>
  <si>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</si>
  <si>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</si>
  <si>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</si>
  <si>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</si>
  <si>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</si>
  <si>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</si>
  <si>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</si>
  <si>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</si>
  <si>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</si>
  <si>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</si>
  <si>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</si>
  <si>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</si>
  <si>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</si>
  <si>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</si>
  <si>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</si>
  <si>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</si>
  <si>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</si>
  <si>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</si>
  <si>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</si>
  <si>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</si>
  <si>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</si>
  <si>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</si>
  <si>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</si>
  <si>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</si>
  <si>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</si>
  <si>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</si>
  <si>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</si>
  <si>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</si>
  <si>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</si>
  <si>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</si>
  <si>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</si>
  <si>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</si>
  <si>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</si>
  <si>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</si>
  <si>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</si>
  <si>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</si>
  <si>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</si>
  <si>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</si>
  <si>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</si>
  <si>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</si>
  <si>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</si>
  <si>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</si>
  <si>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</si>
  <si>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</si>
  <si>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</si>
  <si>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</si>
  <si>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</si>
  <si>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</si>
  <si>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</si>
  <si>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</si>
  <si>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</si>
  <si>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</si>
  <si>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</si>
  <si>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</si>
  <si>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</si>
  <si>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</si>
  <si>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</si>
  <si>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</si>
  <si>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</si>
  <si>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</si>
  <si>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</si>
  <si>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</si>
  <si>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</si>
  <si>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</si>
  <si>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</si>
  <si>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</si>
  <si>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</si>
  <si>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</si>
  <si>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</si>
  <si>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</si>
  <si>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</si>
  <si>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</si>
  <si>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</si>
  <si>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</si>
  <si>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</si>
  <si>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</si>
  <si>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</si>
  <si>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</si>
  <si>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</si>
  <si>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</si>
  <si>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</si>
  <si>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</si>
  <si>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</si>
  <si>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</si>
  <si>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</si>
  <si>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</si>
  <si>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</si>
  <si>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</si>
  <si>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</si>
  <si>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</si>
  <si>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</si>
  <si>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</si>
  <si>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</si>
  <si>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</si>
  <si>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</si>
  <si>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</si>
  <si>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</si>
  <si>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</si>
  <si>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</si>
  <si>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</si>
  <si>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</si>
  <si>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</si>
  <si>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</si>
  <si>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</si>
  <si>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</si>
  <si>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</si>
  <si>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</si>
  <si>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</si>
  <si>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</si>
  <si>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</si>
  <si>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</si>
  <si>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</si>
  <si>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</si>
  <si>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</si>
  <si>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</si>
  <si>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</si>
  <si>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</si>
  <si>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</si>
  <si>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</si>
  <si>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</si>
  <si>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</si>
  <si>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</si>
  <si>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</si>
  <si>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</si>
  <si>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</si>
  <si>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</si>
  <si>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</si>
  <si>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</si>
  <si>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</si>
  <si>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</si>
  <si>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</si>
  <si>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</si>
  <si>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</si>
  <si>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</si>
  <si>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</si>
  <si>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</si>
  <si>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</si>
  <si>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</si>
  <si>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</si>
  <si>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</si>
  <si>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</si>
  <si>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</si>
  <si>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</si>
  <si>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</si>
  <si>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</si>
  <si>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</si>
  <si>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</si>
  <si>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</si>
  <si>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</si>
  <si>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</si>
  <si>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</si>
  <si>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</si>
  <si>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</si>
  <si>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</si>
  <si>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</si>
  <si>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</si>
  <si>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</si>
  <si>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</si>
  <si>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</si>
  <si>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</si>
  <si>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</si>
  <si>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</si>
  <si>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</si>
  <si>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</si>
  <si>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</si>
  <si>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</si>
  <si>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</si>
  <si>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</si>
  <si>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</si>
  <si>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</si>
  <si>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</si>
  <si>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</si>
  <si>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</si>
  <si>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</si>
  <si>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</si>
  <si>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</si>
  <si>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</si>
  <si>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</si>
  <si>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</si>
  <si>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</si>
  <si>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</si>
  <si>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</si>
  <si>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</si>
  <si>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</si>
  <si>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</si>
  <si>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</si>
  <si>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</si>
  <si>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</si>
  <si>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</si>
  <si>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</si>
  <si>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</si>
  <si>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</si>
  <si>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</si>
  <si>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</si>
  <si>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</si>
  <si>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</si>
  <si>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</si>
  <si>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</si>
  <si>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</si>
  <si>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</si>
  <si>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</si>
  <si>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</si>
  <si>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</si>
  <si>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</si>
  <si>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</si>
  <si>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</si>
  <si>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</si>
  <si>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</si>
  <si>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</si>
  <si>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</si>
  <si>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</si>
  <si>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</si>
  <si>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</si>
  <si>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</si>
  <si>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</si>
  <si>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</si>
  <si>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</si>
  <si>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</si>
  <si>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</si>
  <si>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</si>
  <si>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</si>
  <si>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</si>
  <si>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</si>
  <si>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</si>
  <si>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</si>
  <si>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</si>
  <si>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</si>
  <si>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</si>
  <si>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</si>
  <si>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</si>
  <si>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</si>
  <si>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</si>
  <si>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</si>
  <si>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</si>
  <si>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</si>
  <si>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</si>
  <si>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</si>
  <si>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</si>
  <si>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</si>
  <si>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</si>
  <si>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</si>
  <si>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</si>
  <si>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</si>
  <si>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</si>
  <si>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</si>
  <si>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</si>
  <si>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</si>
  <si>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</si>
  <si>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</si>
  <si>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</si>
  <si>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</si>
  <si>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</si>
  <si>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</si>
  <si>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</si>
  <si>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</si>
  <si>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</si>
  <si>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</si>
  <si>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</si>
  <si>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</si>
  <si>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</si>
  <si>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</si>
  <si>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</si>
  <si>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</si>
  <si>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</si>
  <si>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</si>
  <si>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</si>
  <si>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</si>
  <si>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</si>
  <si>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</si>
  <si>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</si>
  <si>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</si>
  <si>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</si>
  <si>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</si>
  <si>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</si>
  <si>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</si>
  <si>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</si>
  <si>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</si>
  <si>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</si>
  <si>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</si>
  <si>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</si>
  <si>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</si>
  <si>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</si>
  <si>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</si>
  <si>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</si>
  <si>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</si>
  <si>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</si>
  <si>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</si>
  <si>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</si>
  <si>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</si>
  <si>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</si>
  <si>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</si>
  <si>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</si>
  <si>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</si>
  <si>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</si>
  <si>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</si>
  <si>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</si>
  <si>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</si>
  <si>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</si>
  <si>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</si>
  <si>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</si>
  <si>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</si>
  <si>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</si>
  <si>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</si>
  <si>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</si>
  <si>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</si>
  <si>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</si>
  <si>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</si>
  <si>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</si>
  <si>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</si>
  <si>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</si>
  <si>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</si>
  <si>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</si>
  <si>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</si>
  <si>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</si>
  <si>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</si>
  <si>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</si>
  <si>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</si>
  <si>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</si>
  <si>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</si>
  <si>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</si>
  <si>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</si>
  <si>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</si>
  <si>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</si>
  <si>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</si>
  <si>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</si>
  <si>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</si>
  <si>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</si>
  <si>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</si>
  <si>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</si>
  <si>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</si>
  <si>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</si>
  <si>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</si>
  <si>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</si>
  <si>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</si>
  <si>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</si>
  <si>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</si>
  <si>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</si>
  <si>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</si>
  <si>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</si>
  <si>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</si>
  <si>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</si>
  <si>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</si>
  <si>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</si>
  <si>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</si>
  <si>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</si>
  <si>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</si>
  <si>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</si>
  <si>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</si>
  <si>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</si>
  <si>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</si>
  <si>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</si>
  <si>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</si>
  <si>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</si>
  <si>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</si>
  <si>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</si>
  <si>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</si>
  <si>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</si>
  <si>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</si>
  <si>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</si>
  <si>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</si>
  <si>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</si>
  <si>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</si>
  <si>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</si>
  <si>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</si>
  <si>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</si>
  <si>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</si>
  <si>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</si>
  <si>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</si>
  <si>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</si>
  <si>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</si>
  <si>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</si>
  <si>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</si>
  <si>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</si>
  <si>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</si>
  <si>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</si>
  <si>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</si>
  <si>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</si>
  <si>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</si>
  <si>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</si>
  <si>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</si>
  <si>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</si>
  <si>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</si>
  <si>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</si>
  <si>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</si>
  <si>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</si>
  <si>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</si>
  <si>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</si>
  <si>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</si>
  <si>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</si>
  <si>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</si>
  <si>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</si>
  <si>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</si>
  <si>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</si>
  <si>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</si>
  <si>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</si>
  <si>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</si>
  <si>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</si>
  <si>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</si>
  <si>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</si>
  <si>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</si>
  <si>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</si>
  <si>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</si>
  <si>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</si>
  <si>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</si>
  <si>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</si>
  <si>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</si>
  <si>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</si>
  <si>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</si>
  <si>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</si>
  <si>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</si>
  <si>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</si>
  <si>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</si>
  <si>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</si>
  <si>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</si>
  <si>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</si>
  <si>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</si>
  <si>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</si>
  <si>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</si>
  <si>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</si>
  <si>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</si>
  <si>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</si>
  <si>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</si>
  <si>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</si>
  <si>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</si>
  <si>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</si>
  <si>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</si>
  <si>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</si>
  <si>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</si>
  <si>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</si>
  <si>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</si>
  <si>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</si>
  <si>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</si>
  <si>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</si>
  <si>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</si>
  <si>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</si>
  <si>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</si>
  <si>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</si>
  <si>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</si>
  <si>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</si>
  <si>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</si>
  <si>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</si>
  <si>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</si>
  <si>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</si>
  <si>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</si>
  <si>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</si>
  <si>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</si>
  <si>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</si>
  <si>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</si>
  <si>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</si>
  <si>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</si>
  <si>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</si>
  <si>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</si>
  <si>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</si>
  <si>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</si>
  <si>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</si>
  <si>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</si>
  <si>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</si>
  <si>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</si>
  <si>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</si>
  <si>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</si>
  <si>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</si>
  <si>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</si>
  <si>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</si>
  <si>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</si>
  <si>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</si>
  <si>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</si>
  <si>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</si>
  <si>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</si>
  <si>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</si>
  <si>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</si>
  <si>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</si>
  <si>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</si>
  <si>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</si>
  <si>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</si>
  <si>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</si>
  <si>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</si>
  <si>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</si>
  <si>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</si>
  <si>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</si>
  <si>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</si>
  <si>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</si>
  <si>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</si>
  <si>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</si>
  <si>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</si>
  <si>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</si>
  <si>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</si>
  <si>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</si>
  <si>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</si>
  <si>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</si>
  <si>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</si>
  <si>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</si>
  <si>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</si>
  <si>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</si>
  <si>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</si>
  <si>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</si>
  <si>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</si>
  <si>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</si>
  <si>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</si>
  <si>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</si>
  <si>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</si>
  <si>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</si>
  <si>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</si>
  <si>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</si>
  <si>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</si>
  <si>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</si>
  <si>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</si>
  <si>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</si>
  <si>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</si>
  <si>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</si>
  <si>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</si>
  <si>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</si>
  <si>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</si>
  <si>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</si>
  <si>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</si>
  <si>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</si>
  <si>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</si>
  <si>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</si>
  <si>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</si>
  <si>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</si>
  <si>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</si>
  <si>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</si>
  <si>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</si>
  <si>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</si>
  <si>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</si>
  <si>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</si>
  <si>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</si>
  <si>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</si>
  <si>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</si>
  <si>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</si>
  <si>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</si>
  <si>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</si>
  <si>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</si>
  <si>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</si>
  <si>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</si>
  <si>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</si>
  <si>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</si>
  <si>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</si>
  <si>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</si>
  <si>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</si>
  <si>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</si>
  <si>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</si>
  <si>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</si>
  <si>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</si>
  <si>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</si>
  <si>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</si>
  <si>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</si>
  <si>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</si>
  <si>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</si>
  <si>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</si>
  <si>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</si>
  <si>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</si>
  <si>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</si>
  <si>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</si>
  <si>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</si>
  <si>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</si>
  <si>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</si>
  <si>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</si>
  <si>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</si>
  <si>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</si>
  <si>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</si>
  <si>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</si>
  <si>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</si>
  <si>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</si>
  <si>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</si>
  <si>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</si>
  <si>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</si>
  <si>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</si>
  <si>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</si>
  <si>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</si>
  <si>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</si>
  <si>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</si>
  <si>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</si>
  <si>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</si>
  <si>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</si>
  <si>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</si>
  <si>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</si>
  <si>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</si>
  <si>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</si>
  <si>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</si>
  <si>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</si>
  <si>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</si>
  <si>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</si>
  <si>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</si>
  <si>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</si>
  <si>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</si>
  <si>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</si>
  <si>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</si>
  <si>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</si>
  <si>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</si>
  <si>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</si>
  <si>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</si>
  <si>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</si>
  <si>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</si>
  <si>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</si>
  <si>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</si>
  <si>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</si>
  <si>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</si>
  <si>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</si>
  <si>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</si>
  <si>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</si>
  <si>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</si>
  <si>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</si>
  <si>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</si>
  <si>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</si>
  <si>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</si>
  <si>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</si>
  <si>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</si>
  <si>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</si>
  <si>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</si>
  <si>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</si>
  <si>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</si>
  <si>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</si>
  <si>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</si>
  <si>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</si>
  <si>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</si>
  <si>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</si>
  <si>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</si>
  <si>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</si>
  <si>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</si>
  <si>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</si>
  <si>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</si>
  <si>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</si>
  <si>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</si>
  <si>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</si>
  <si>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</si>
  <si>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</si>
  <si>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</si>
  <si>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</si>
  <si>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</si>
  <si>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</si>
  <si>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</si>
  <si>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</si>
  <si>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</si>
  <si>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</si>
  <si>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</si>
  <si>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</si>
  <si>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</si>
  <si>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</si>
  <si>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</si>
  <si>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</si>
  <si>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</si>
  <si>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</si>
  <si>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</si>
  <si>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</si>
  <si>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</si>
  <si>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</si>
  <si>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</si>
  <si>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</si>
  <si>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</si>
  <si>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</si>
  <si>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</si>
  <si>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</si>
  <si>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</si>
  <si>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</si>
  <si>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</si>
  <si>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</si>
  <si>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</si>
  <si>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</si>
  <si>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</si>
  <si>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</si>
  <si>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</si>
  <si>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</si>
  <si>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</si>
  <si>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</si>
  <si>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</si>
  <si>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</si>
  <si>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</si>
  <si>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</si>
  <si>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</si>
  <si>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</si>
  <si>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</si>
  <si>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</si>
  <si>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</si>
  <si>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</si>
  <si>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</si>
  <si>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</si>
  <si>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</si>
  <si>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</si>
  <si>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</si>
  <si>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</si>
  <si>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</si>
  <si>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</si>
  <si>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</si>
  <si>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</si>
  <si>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</si>
  <si>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</si>
  <si>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</si>
  <si>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</si>
  <si>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</si>
  <si>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</si>
  <si>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</si>
  <si>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</si>
  <si>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</si>
  <si>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</si>
  <si>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</si>
  <si>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</si>
  <si>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</si>
  <si>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</si>
  <si>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</si>
  <si>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</si>
  <si>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</si>
  <si>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</si>
  <si>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</si>
  <si>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</si>
  <si>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</si>
  <si>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</si>
  <si>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</si>
  <si>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</si>
  <si>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</si>
  <si>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</si>
  <si>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</si>
  <si>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</si>
  <si>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</si>
  <si>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</si>
  <si>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</si>
  <si>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</si>
  <si>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</si>
  <si>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</si>
  <si>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</si>
  <si>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</si>
  <si>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</si>
  <si>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</si>
  <si>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</si>
  <si>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</si>
  <si>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</si>
  <si>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</si>
  <si>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</si>
  <si>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</si>
  <si>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</si>
  <si>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</si>
  <si>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</si>
  <si>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</si>
  <si>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</si>
  <si>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</si>
  <si>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</si>
  <si>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</si>
  <si>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</si>
  <si>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</si>
  <si>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</si>
  <si>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</si>
  <si>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</si>
  <si>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</si>
  <si>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</si>
  <si>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</si>
  <si>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</si>
  <si>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</si>
  <si>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</si>
  <si>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</si>
  <si>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</si>
  <si>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</si>
  <si>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</si>
  <si>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</si>
  <si>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</si>
  <si>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</si>
  <si>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</si>
  <si>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</si>
  <si>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</si>
  <si>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</si>
  <si>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</si>
  <si>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</si>
  <si>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</si>
  <si>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</si>
  <si>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</si>
  <si>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</si>
  <si>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</si>
  <si>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</si>
  <si>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</si>
  <si>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</si>
  <si>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</si>
  <si>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</si>
  <si>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</si>
  <si>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</si>
  <si>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</si>
  <si>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</si>
  <si>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</si>
  <si>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</si>
  <si>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</si>
  <si>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</si>
  <si>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</si>
  <si>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</si>
  <si>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</si>
  <si>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</si>
  <si>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</si>
  <si>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</si>
  <si>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</si>
  <si>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</si>
  <si>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</si>
  <si>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</si>
  <si>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</si>
  <si>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</si>
  <si>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</si>
  <si>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</si>
  <si>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</si>
  <si>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</si>
  <si>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</si>
  <si>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</si>
  <si>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</si>
  <si>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</si>
  <si>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</si>
  <si>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</si>
  <si>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</si>
  <si>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</si>
  <si>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</si>
  <si>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</si>
  <si>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</si>
  <si>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</si>
  <si>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</si>
  <si>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</si>
  <si>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</si>
  <si>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</si>
  <si>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</si>
  <si>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</si>
  <si>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</si>
  <si>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</si>
  <si>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</si>
  <si>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</si>
  <si>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</si>
  <si>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</si>
  <si>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</si>
  <si>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</si>
  <si>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</si>
  <si>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</si>
  <si>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</si>
  <si>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</si>
  <si>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</si>
  <si>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</si>
  <si>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</si>
  <si>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</si>
  <si>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</si>
  <si>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</si>
  <si>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</si>
  <si>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</si>
  <si>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</si>
  <si>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</si>
  <si>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</si>
  <si>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</si>
  <si>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</si>
  <si>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</si>
  <si>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</si>
  <si>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</si>
  <si>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</si>
  <si>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</si>
  <si>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</si>
  <si>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</si>
  <si>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</si>
  <si>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</si>
  <si>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</si>
  <si>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</si>
  <si>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</si>
  <si>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</si>
  <si>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</si>
  <si>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</si>
  <si>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</si>
  <si>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</si>
  <si>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</si>
  <si>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</si>
  <si>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</si>
  <si>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</si>
  <si>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</si>
  <si>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</si>
  <si>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</si>
  <si>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</si>
  <si>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</si>
  <si>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</si>
  <si>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</si>
  <si>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</si>
  <si>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</si>
  <si>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</si>
  <si>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</si>
  <si>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</si>
  <si>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</si>
  <si>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</si>
  <si>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</si>
  <si>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</si>
  <si>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</si>
  <si>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</si>
  <si>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</si>
  <si>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</si>
  <si>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</si>
  <si>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</si>
  <si>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</si>
  <si>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</si>
  <si>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</si>
  <si>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</si>
  <si>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</si>
  <si>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</si>
  <si>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</si>
  <si>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</si>
  <si>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</si>
  <si>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</si>
  <si>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</si>
  <si>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</si>
  <si>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</si>
  <si>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</si>
  <si>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</si>
  <si>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</si>
  <si>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</si>
  <si>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</si>
  <si>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</si>
  <si>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</si>
  <si>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</si>
  <si>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</si>
  <si>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</si>
  <si>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</si>
  <si>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</si>
  <si>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</si>
  <si>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</si>
  <si>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</si>
  <si>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</si>
  <si>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</si>
  <si>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</si>
  <si>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</si>
  <si>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</si>
  <si>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</si>
  <si>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</si>
  <si>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</si>
  <si>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</si>
  <si>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</si>
  <si>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</si>
  <si>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</si>
  <si>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</si>
  <si>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</si>
  <si>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</si>
  <si>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</si>
  <si>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</si>
  <si>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</si>
  <si>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</si>
  <si>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</si>
  <si>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</si>
  <si>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</si>
  <si>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</si>
  <si>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</si>
  <si>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</si>
  <si>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</si>
  <si>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</si>
  <si>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</si>
  <si>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</si>
  <si>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</si>
  <si>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</si>
  <si>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</si>
  <si>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</si>
  <si>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</si>
  <si>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</si>
  <si>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</si>
  <si>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</si>
  <si>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</si>
  <si>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</si>
  <si>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</si>
  <si>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</si>
  <si>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</si>
  <si>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</si>
  <si>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</si>
  <si>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</si>
  <si>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</si>
  <si>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</si>
  <si>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</si>
  <si>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</si>
  <si>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</si>
  <si>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</si>
  <si>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</si>
  <si>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</si>
  <si>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</si>
  <si>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</si>
  <si>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</si>
  <si>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</si>
  <si>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</si>
  <si>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</si>
  <si>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</si>
  <si>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</si>
  <si>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</si>
  <si>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</si>
  <si>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</si>
  <si>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</si>
  <si>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</si>
  <si>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</si>
  <si>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</si>
  <si>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</si>
  <si>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</si>
  <si>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</si>
  <si>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</si>
  <si>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</si>
  <si>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</si>
  <si>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</si>
  <si>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</si>
  <si>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</si>
  <si>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</si>
  <si>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</si>
  <si>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</si>
  <si>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</si>
  <si>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</si>
  <si>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</si>
  <si>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</si>
  <si>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</si>
  <si>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</si>
  <si>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</si>
  <si>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</si>
  <si>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</si>
  <si>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</si>
  <si>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</si>
  <si>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</si>
  <si>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</si>
  <si>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</si>
  <si>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</si>
  <si>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</si>
  <si>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</si>
  <si>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</si>
  <si>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</si>
  <si>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</si>
  <si>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</si>
  <si>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</si>
  <si>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</si>
  <si>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</si>
  <si>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</si>
  <si>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</si>
  <si>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Wrong format (Just #s)</t>
  </si>
  <si>
    <t xml:space="preserve">All Done</t>
  </si>
  <si>
    <t xml:space="preserve">Needs input</t>
  </si>
  <si>
    <t xml:space="preserve">RCC file? Not sure how to read</t>
  </si>
  <si>
    <t xml:space="preserve">Other error – check back later</t>
  </si>
  <si>
    <t xml:space="preserve">No data file?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</si>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</sst>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6">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18">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C99C00"/>
        <bgColor rgb="FFFFC000"/>
      </patternFill>
    </fill>
    <fill>
      <patternFill patternType="solid">
        <fgColor rgb="FFFFA6A6"/>
        <bgColor rgb="FFF5BBFE"/>
      </patternFill>
    </fill>
    <fill>
      <patternFill patternType="solid">
        <fgColor rgb="FFE9706D"/>
        <bgColor rgb="FFFF6600"/>
      </patternFill>
    </fill>
    <fill>
      <patternFill patternType="solid">
        <fgColor rgb="FFFFFFFF"/>
        <bgColor rgb="FFFFF1C1"/>
      </patternFill>
    </fill>
    <fill>
      <patternFill patternType="solid">
        <fgColor rgb="FF4B01A6"/>
        <bgColor rgb="FF800080"/>
      </patternFill>
    </fill>
    <fill>
      <patternFill patternType="solid">
        <fgColor rgb="FF7F7F7F"/>
        <bgColor rgb="FF969696"/>
      </patternFill>
    </fill>
    <fill>
      <patternFill patternType="solid">
        <fgColor rgb="FFC00000"/>
        <bgColor rgb="FF800000"/>
      </patternFill>
    </fill>
    <fill>
      <patternFill patternType="solid">
        <fgColor rgb="FFFFFF00"/>
        <bgColor rgb="FFFFFF00"/>
      </patternFill>
    </fill>
    <fill>
      <patternFill patternType="solid">
        <fgColor rgb="FFEB00FF"/>
        <bgColor rgb="FFFF00FF"/>
      </patternFill>
    </fill>
    <fill>
      <patternFill patternType="solid">
        <fgColor rgb="FFF5BBFE"/>
        <bgColor rgb="FFF8CFCE"/>
      </patternFill>
    </fill>
    <fill>
      <patternFill patternType="solid">
        <fgColor rgb="FF0C5201"/>
        <bgColor rgb="FF333300"/>
      </patternFill>
    </fill>
    <fill>
      <patternFill patternType="solid">
        <fgColor rgb="FFFFC000"/>
        <bgColor rgb="FFC99C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5"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EB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A6A6"/>
      <rgbColor rgb="FFCC99FF"/>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0"/>
  <sheetViews>
    <sheetView showFormulas="false" showGridLines="true" showRowColHeaders="true" showZeros="true" rightToLeft="false" tabSelected="true" showOutlineSymbols="true" defaultGridColor="true" view="normal" topLeftCell="H231" colorId="64" zoomScale="100" zoomScaleNormal="100" zoomScalePageLayoutView="100" workbookViewId="0">
      <selection pane="topLeft" activeCell="O314" activeCellId="0" sqref="O314"/>
    </sheetView>
  </sheetViews>
  <sheetFormatPr defaultColWidth="11.74218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4" t="s">
        <v>41</v>
      </c>
      <c r="Q6" s="15" t="s">
        <v>42</v>
      </c>
      <c r="R6" s="15"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5"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6"/>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7" customFormat="true" ht="14.15" hidden="true" customHeight="false" outlineLevel="0" collapsed="false">
      <c r="A45" s="17" t="n">
        <v>44</v>
      </c>
      <c r="B45" s="18" t="s">
        <v>177</v>
      </c>
      <c r="C45" s="19"/>
      <c r="D45" s="6" t="s">
        <v>11</v>
      </c>
      <c r="E45" s="19"/>
      <c r="F45" s="20" t="s">
        <v>180</v>
      </c>
      <c r="G45" s="19" t="s">
        <v>184</v>
      </c>
      <c r="H45" s="19" t="s">
        <v>185</v>
      </c>
      <c r="I45" s="17" t="str">
        <f aca="false">_xlfn.CONCAT("Dog_",H45,": '",F45,"',")</f>
        <v>Dog_Aspergillus_deflectus: 'Disseminated aspergillosis',</v>
      </c>
      <c r="J45" s="17" t="str">
        <f aca="false">_xlfn.CONCAT("'",H45,"': ['Fungi'],")</f>
        <v>'Aspergillus_deflectus': ['Fungi'],</v>
      </c>
      <c r="K45" s="19" t="s">
        <v>186</v>
      </c>
      <c r="L45" s="19"/>
      <c r="M45" s="19"/>
      <c r="N45" s="19"/>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7" customFormat="true" ht="14.15" hidden="true" customHeight="false" outlineLevel="0" collapsed="false">
      <c r="A80" s="17" t="n">
        <v>81</v>
      </c>
      <c r="B80" s="18" t="s">
        <v>177</v>
      </c>
      <c r="C80" s="19"/>
      <c r="D80" s="6" t="s">
        <v>52</v>
      </c>
      <c r="E80" s="19"/>
      <c r="F80" s="20" t="s">
        <v>292</v>
      </c>
      <c r="G80" s="19" t="s">
        <v>293</v>
      </c>
      <c r="H80" s="19" t="s">
        <v>294</v>
      </c>
      <c r="I80" s="17" t="str">
        <f aca="false">_xlfn.CONCAT("Dog_",H80,": '",F80,"',")</f>
        <v>Dog_Canine_parainfluenza_virus: 'Canine parainfluenza',</v>
      </c>
      <c r="J80" s="17" t="str">
        <f aca="false">_xlfn.CONCAT("'",H80,"': ['Virus'],")</f>
        <v>'Canine_parainfluenza_virus': ['Virus'],</v>
      </c>
      <c r="K80" s="19" t="s">
        <v>186</v>
      </c>
      <c r="L80" s="19"/>
      <c r="M80" s="19"/>
      <c r="N80" s="19"/>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7" customFormat="true" ht="14.15" hidden="true" customHeight="false" outlineLevel="0" collapsed="false">
      <c r="A124" s="17" t="n">
        <v>126</v>
      </c>
      <c r="B124" s="18" t="s">
        <v>337</v>
      </c>
      <c r="C124" s="19"/>
      <c r="D124" s="6" t="s">
        <v>11</v>
      </c>
      <c r="E124" s="19"/>
      <c r="F124" s="20" t="s">
        <v>12</v>
      </c>
      <c r="G124" s="19" t="s">
        <v>353</v>
      </c>
      <c r="H124" s="19" t="s">
        <v>354</v>
      </c>
      <c r="I124" s="17" t="str">
        <f aca="false">_xlfn.CONCAT("Horse_",H124,": '",F124,"',")</f>
        <v>Horse_Trichophyton_mentagrophytes: 'Ringworm',</v>
      </c>
      <c r="J124" s="17" t="str">
        <f aca="false">_xlfn.CONCAT("'",H124,"': ['Fungi'],")</f>
        <v>'Trichophyton_mentagrophytes': ['Fungi'],</v>
      </c>
      <c r="K124" s="21" t="s">
        <v>355</v>
      </c>
      <c r="L124" s="19"/>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2" t="s">
        <v>412</v>
      </c>
      <c r="M147" s="7"/>
      <c r="N147" s="7"/>
    </row>
    <row r="148" s="17" customFormat="true" ht="14.15" hidden="true" customHeight="false" outlineLevel="0" collapsed="false">
      <c r="A148" s="17" t="n">
        <v>150</v>
      </c>
      <c r="B148" s="18" t="s">
        <v>413</v>
      </c>
      <c r="C148" s="20" t="s">
        <v>414</v>
      </c>
      <c r="D148" s="20" t="s">
        <v>11</v>
      </c>
      <c r="E148" s="19" t="n">
        <v>7</v>
      </c>
      <c r="F148" s="20" t="s">
        <v>12</v>
      </c>
      <c r="G148" s="19" t="s">
        <v>415</v>
      </c>
      <c r="H148" s="19" t="s">
        <v>416</v>
      </c>
      <c r="I148" s="17" t="str">
        <f aca="false">_xlfn.CONCAT("Pig_",H148,": '",F148,"',")</f>
        <v>Pig_Microsporum_nanum: 'Ringworm',</v>
      </c>
      <c r="J148" s="17" t="str">
        <f aca="false">_xlfn.CONCAT("'",H148,"': ['Fungi'],")</f>
        <v>'Microsporum_nanum': ['Fungi'],</v>
      </c>
      <c r="K148" s="19" t="s">
        <v>186</v>
      </c>
      <c r="L148" s="19"/>
      <c r="M148" s="19"/>
      <c r="N148" s="19"/>
      <c r="P148" s="1"/>
      <c r="U148" s="2"/>
      <c r="Z148" s="3"/>
      <c r="AE148" s="4"/>
    </row>
    <row r="149" customFormat="false" ht="14.15" hidden="true" customHeight="false" outlineLevel="0" collapsed="false">
      <c r="A149" s="0" t="n">
        <v>151</v>
      </c>
      <c r="B149" s="5" t="s">
        <v>413</v>
      </c>
      <c r="C149" s="6"/>
      <c r="D149" s="20"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20"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20"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7" customFormat="true" ht="14.15" hidden="true" customHeight="false" outlineLevel="0" collapsed="false">
      <c r="A152" s="17" t="n">
        <v>154</v>
      </c>
      <c r="B152" s="18" t="s">
        <v>413</v>
      </c>
      <c r="C152" s="19"/>
      <c r="D152" s="20" t="s">
        <v>11</v>
      </c>
      <c r="E152" s="19"/>
      <c r="F152" s="20" t="s">
        <v>417</v>
      </c>
      <c r="G152" s="19" t="s">
        <v>424</v>
      </c>
      <c r="H152" s="19" t="s">
        <v>425</v>
      </c>
      <c r="I152" s="17" t="str">
        <f aca="false">_xlfn.CONCAT("Pig_",H152,": '",F152,"',")</f>
        <v>Pig_Penicillium_puberulum: 'Aflatoxicosis',</v>
      </c>
      <c r="J152" s="17" t="str">
        <f aca="false">_xlfn.CONCAT("'",H152,"': ['Fungi'],")</f>
        <v>'Penicillium_puberulum': ['Fungi'],</v>
      </c>
      <c r="K152" s="19" t="s">
        <v>186</v>
      </c>
      <c r="L152" s="19"/>
      <c r="M152" s="19"/>
      <c r="N152" s="19"/>
      <c r="P152" s="1"/>
      <c r="U152" s="2"/>
      <c r="Z152" s="3"/>
      <c r="AE152" s="4"/>
    </row>
    <row r="153" s="17" customFormat="true" ht="14.15" hidden="true" customHeight="false" outlineLevel="0" collapsed="false">
      <c r="A153" s="17" t="n">
        <v>155</v>
      </c>
      <c r="B153" s="18" t="s">
        <v>413</v>
      </c>
      <c r="C153" s="19"/>
      <c r="D153" s="20" t="s">
        <v>11</v>
      </c>
      <c r="E153" s="19"/>
      <c r="F153" s="20" t="s">
        <v>426</v>
      </c>
      <c r="G153" s="19" t="s">
        <v>427</v>
      </c>
      <c r="H153" s="19" t="s">
        <v>428</v>
      </c>
      <c r="I153" s="17" t="str">
        <f aca="false">_xlfn.CONCAT("Pig_",H153,": '",F153,"',")</f>
        <v>Pig_Claviceps_purpurea: 'Ergotism',</v>
      </c>
      <c r="J153" s="17" t="str">
        <f aca="false">_xlfn.CONCAT("'",H153,"': ['Fungi'],")</f>
        <v>'Claviceps_purpurea': ['Fungi'],</v>
      </c>
      <c r="K153" s="21" t="s">
        <v>429</v>
      </c>
      <c r="L153" s="19"/>
      <c r="M153" s="19"/>
      <c r="N153" s="19"/>
      <c r="P153" s="1"/>
      <c r="U153" s="2"/>
      <c r="Z153" s="3"/>
      <c r="AE153" s="4"/>
    </row>
    <row r="154" customFormat="false" ht="14.15" hidden="true" customHeight="false" outlineLevel="0" collapsed="false">
      <c r="A154" s="0" t="n">
        <v>156</v>
      </c>
      <c r="B154" s="5" t="s">
        <v>413</v>
      </c>
      <c r="C154" s="6"/>
      <c r="D154" s="20"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20"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20"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3" t="s">
        <v>433</v>
      </c>
      <c r="H157" s="23"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3" t="s">
        <v>435</v>
      </c>
      <c r="H158" s="23"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3" t="s">
        <v>437</v>
      </c>
      <c r="H159" s="23" t="s">
        <v>438</v>
      </c>
      <c r="I159" s="0" t="str">
        <f aca="false">_xlfn.CONCAT("Pig_",H159,": '",F159,"',")</f>
        <v>Pig_Leptospira_autumnalis: 'Leptospirosis',</v>
      </c>
      <c r="J159" s="24" t="str">
        <f aca="false">_xlfn.CONCAT("'",H159,"': ['Bacteria'],")</f>
        <v>'Leptospira_autumnalis': ['Bacteria'],</v>
      </c>
      <c r="K159" s="7" t="s">
        <v>439</v>
      </c>
      <c r="L159" s="7"/>
      <c r="M159" s="7"/>
      <c r="N159" s="7"/>
    </row>
    <row r="160" customFormat="false" ht="14.15" hidden="true" customHeight="false" outlineLevel="0" collapsed="false">
      <c r="B160" s="19" t="s">
        <v>413</v>
      </c>
      <c r="C160" s="19"/>
      <c r="D160" s="6" t="s">
        <v>27</v>
      </c>
      <c r="E160" s="19"/>
      <c r="F160" s="19" t="s">
        <v>146</v>
      </c>
      <c r="G160" s="19"/>
      <c r="H160" s="19"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5" t="s">
        <v>497</v>
      </c>
      <c r="P176" s="14"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6" t="s">
        <v>509</v>
      </c>
      <c r="M178" s="27"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7" customFormat="true" ht="14.15" hidden="true" customHeight="false" outlineLevel="0" collapsed="false">
      <c r="A182" s="17" t="n">
        <v>184</v>
      </c>
      <c r="B182" s="18" t="s">
        <v>413</v>
      </c>
      <c r="C182" s="19"/>
      <c r="D182" s="6" t="s">
        <v>52</v>
      </c>
      <c r="E182" s="19"/>
      <c r="F182" s="20" t="s">
        <v>511</v>
      </c>
      <c r="G182" s="19" t="s">
        <v>521</v>
      </c>
      <c r="H182" s="19" t="s">
        <v>522</v>
      </c>
      <c r="I182" s="17" t="str">
        <f aca="false">_xlfn.CONCAT("Pig_",H182,": '",F182,"',")</f>
        <v>Pig_Rotavirus_E: 'Rotavirus',</v>
      </c>
      <c r="J182" s="17" t="str">
        <f aca="false">_xlfn.CONCAT("'",H182,"': ['Virus'],")</f>
        <v>'Rotavirus_E': ['Virus'],</v>
      </c>
      <c r="K182" s="19" t="s">
        <v>186</v>
      </c>
      <c r="L182" s="19"/>
      <c r="M182" s="19"/>
      <c r="N182" s="19"/>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15"/>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28" t="s">
        <v>543</v>
      </c>
      <c r="P186" s="14" t="s">
        <v>544</v>
      </c>
      <c r="Q186" s="15" t="s">
        <v>545</v>
      </c>
      <c r="R186" s="11" t="s">
        <v>486</v>
      </c>
      <c r="S186" s="15" t="s">
        <v>546</v>
      </c>
      <c r="T186" s="15" t="s">
        <v>547</v>
      </c>
      <c r="U186" s="11" t="s">
        <v>548</v>
      </c>
      <c r="V186" s="15" t="s">
        <v>549</v>
      </c>
      <c r="W186" s="15" t="s">
        <v>550</v>
      </c>
      <c r="X186" s="15"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4" t="s">
        <v>544</v>
      </c>
      <c r="Q187" s="15" t="s">
        <v>545</v>
      </c>
      <c r="R187" s="11" t="s">
        <v>486</v>
      </c>
      <c r="S187" s="15" t="s">
        <v>546</v>
      </c>
      <c r="T187" s="15" t="s">
        <v>547</v>
      </c>
      <c r="U187" s="11" t="s">
        <v>548</v>
      </c>
      <c r="V187" s="15" t="s">
        <v>549</v>
      </c>
      <c r="W187" s="15"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9"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30"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1"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1"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1"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1"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2"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1"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1"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1"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3"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30"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30"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7" customFormat="true" ht="14.15" hidden="true" customHeight="false" outlineLevel="0" collapsed="false">
      <c r="A272" s="17" t="n">
        <v>276</v>
      </c>
      <c r="B272" s="18" t="s">
        <v>699</v>
      </c>
      <c r="C272" s="19"/>
      <c r="D272" s="6" t="s">
        <v>11</v>
      </c>
      <c r="E272" s="19"/>
      <c r="F272" s="20" t="s">
        <v>701</v>
      </c>
      <c r="G272" s="19" t="s">
        <v>702</v>
      </c>
      <c r="H272" s="19" t="s">
        <v>703</v>
      </c>
      <c r="I272" s="17" t="str">
        <f aca="false">_xlfn.CONCAT("Chicken_",H272,": '",F272,"',")</f>
        <v>Chicken_Microsporum_Lophophyton_gallinae: 'Favus',</v>
      </c>
      <c r="J272" s="17" t="str">
        <f aca="false">_xlfn.CONCAT("'",H272,"': ['Fungi'],")</f>
        <v>'Microsporum_Lophophyton_gallinae': ['Fungi'],</v>
      </c>
      <c r="K272" s="19" t="s">
        <v>186</v>
      </c>
      <c r="L272" s="19"/>
      <c r="M272" s="19"/>
      <c r="N272" s="19"/>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2" t="s">
        <v>709</v>
      </c>
      <c r="M275" s="11" t="s">
        <v>710</v>
      </c>
      <c r="N275" s="13" t="s">
        <v>711</v>
      </c>
      <c r="O275" s="13" t="s">
        <v>712</v>
      </c>
      <c r="P275" s="14"/>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4" t="s">
        <v>752</v>
      </c>
      <c r="Q284" s="15" t="s">
        <v>753</v>
      </c>
      <c r="R284" s="15"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8"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7" customFormat="true" ht="12.8" hidden="true" customHeight="false" outlineLevel="0" collapsed="false">
      <c r="A287" s="17" t="n">
        <v>291</v>
      </c>
      <c r="B287" s="39" t="s">
        <v>759</v>
      </c>
      <c r="C287" s="19"/>
      <c r="D287" s="7" t="s">
        <v>11</v>
      </c>
      <c r="E287" s="19"/>
      <c r="F287" s="40"/>
      <c r="G287" s="19" t="s">
        <v>353</v>
      </c>
      <c r="H287" s="19" t="s">
        <v>354</v>
      </c>
      <c r="I287" s="17" t="str">
        <f aca="false">_xlfn.CONCAT("Human_",H287,": '",F287,"',")</f>
        <v>Human_Trichophyton_mentagrophytes: '',</v>
      </c>
      <c r="J287" s="17" t="str">
        <f aca="false">_xlfn.CONCAT("'",H287,"': ['Fungi'],")</f>
        <v>'Trichophyton_mentagrophytes': ['Fungi'],</v>
      </c>
      <c r="K287" s="21" t="s">
        <v>355</v>
      </c>
      <c r="L287" s="19"/>
      <c r="P287" s="1"/>
      <c r="U287" s="2"/>
      <c r="Z287" s="3"/>
      <c r="AE287" s="4"/>
    </row>
    <row r="288" customFormat="false" ht="12.8" hidden="false" customHeight="false" outlineLevel="0" collapsed="false">
      <c r="A288" s="0" t="n">
        <v>292</v>
      </c>
      <c r="B288" s="38" t="s">
        <v>759</v>
      </c>
      <c r="D288" s="7" t="s">
        <v>11</v>
      </c>
      <c r="F288" s="41"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14" t="s">
        <v>772</v>
      </c>
      <c r="Q288" s="15" t="s">
        <v>773</v>
      </c>
      <c r="R288" s="15" t="s">
        <v>774</v>
      </c>
      <c r="S288" s="15" t="s">
        <v>775</v>
      </c>
      <c r="T288" s="15" t="s">
        <v>776</v>
      </c>
    </row>
    <row r="289" customFormat="false" ht="12.8" hidden="false" customHeight="false" outlineLevel="0" collapsed="false">
      <c r="A289" s="0" t="n">
        <v>293</v>
      </c>
      <c r="B289" s="38" t="s">
        <v>759</v>
      </c>
      <c r="D289" s="7" t="s">
        <v>11</v>
      </c>
      <c r="F289" s="41"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8"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8"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8"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8"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4" t="s">
        <v>784</v>
      </c>
      <c r="Q293" s="15" t="s">
        <v>785</v>
      </c>
      <c r="R293" s="15" t="s">
        <v>786</v>
      </c>
      <c r="S293" s="15" t="s">
        <v>787</v>
      </c>
      <c r="T293" s="15" t="s">
        <v>788</v>
      </c>
      <c r="U293" s="11" t="s">
        <v>789</v>
      </c>
      <c r="V293" s="15" t="s">
        <v>790</v>
      </c>
    </row>
    <row r="294" customFormat="false" ht="12.8" hidden="false" customHeight="false" outlineLevel="0" collapsed="false">
      <c r="A294" s="0" t="n">
        <v>298</v>
      </c>
      <c r="B294" s="38"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4" t="s">
        <v>799</v>
      </c>
      <c r="Q294" s="15" t="s">
        <v>800</v>
      </c>
    </row>
    <row r="295" customFormat="false" ht="12.8" hidden="false" customHeight="false" outlineLevel="0" collapsed="false">
      <c r="A295" s="0" t="n">
        <v>299</v>
      </c>
      <c r="B295" s="38"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13" t="s">
        <v>804</v>
      </c>
      <c r="O295" s="42" t="s">
        <v>805</v>
      </c>
      <c r="P295" s="14" t="s">
        <v>806</v>
      </c>
      <c r="Q295" s="15" t="s">
        <v>807</v>
      </c>
      <c r="R295" s="15" t="s">
        <v>808</v>
      </c>
      <c r="S295" s="15" t="s">
        <v>809</v>
      </c>
      <c r="T295" s="15" t="s">
        <v>810</v>
      </c>
      <c r="U295" s="11" t="s">
        <v>811</v>
      </c>
      <c r="V295" s="11" t="s">
        <v>812</v>
      </c>
      <c r="W295" s="15" t="s">
        <v>813</v>
      </c>
    </row>
    <row r="296" customFormat="false" ht="12.8" hidden="true" customHeight="false" outlineLevel="0" collapsed="false">
      <c r="A296" s="0" t="n">
        <v>300</v>
      </c>
      <c r="B296" s="38"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8"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8"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25" t="s">
        <v>826</v>
      </c>
      <c r="P298" s="11" t="s">
        <v>812</v>
      </c>
      <c r="Q298" s="15" t="s">
        <v>827</v>
      </c>
      <c r="R298" s="15" t="s">
        <v>828</v>
      </c>
    </row>
    <row r="299" customFormat="false" ht="14.15" hidden="false" customHeight="false" outlineLevel="0" collapsed="false">
      <c r="A299" s="0" t="n">
        <v>303</v>
      </c>
      <c r="B299" s="38"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8"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3" t="s">
        <v>787</v>
      </c>
      <c r="N300" s="13" t="s">
        <v>832</v>
      </c>
      <c r="O300" s="13" t="s">
        <v>833</v>
      </c>
      <c r="P300" s="14" t="s">
        <v>834</v>
      </c>
      <c r="Q300" s="15" t="s">
        <v>813</v>
      </c>
      <c r="R300" s="15" t="s">
        <v>835</v>
      </c>
      <c r="S300" s="15" t="s">
        <v>836</v>
      </c>
      <c r="T300" s="15" t="s">
        <v>837</v>
      </c>
      <c r="U300" s="11" t="s">
        <v>838</v>
      </c>
      <c r="V300" s="15" t="s">
        <v>839</v>
      </c>
      <c r="W300" s="15" t="s">
        <v>840</v>
      </c>
      <c r="X300" s="15" t="s">
        <v>841</v>
      </c>
    </row>
    <row r="301" customFormat="false" ht="12.8" hidden="false" customHeight="false" outlineLevel="0" collapsed="false">
      <c r="A301" s="0" t="n">
        <v>305</v>
      </c>
      <c r="B301" s="38"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13" t="s">
        <v>848</v>
      </c>
      <c r="P301" s="14" t="s">
        <v>849</v>
      </c>
      <c r="Q301" s="15" t="s">
        <v>850</v>
      </c>
      <c r="R301" s="15" t="s">
        <v>851</v>
      </c>
      <c r="S301" s="15" t="s">
        <v>852</v>
      </c>
    </row>
    <row r="302" customFormat="false" ht="12.8" hidden="false" customHeight="false" outlineLevel="0" collapsed="false">
      <c r="A302" s="0" t="n">
        <v>306</v>
      </c>
      <c r="B302" s="38" t="s">
        <v>759</v>
      </c>
      <c r="D302" s="0" t="s">
        <v>27</v>
      </c>
      <c r="F302" s="41"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8" t="s">
        <v>759</v>
      </c>
      <c r="D303" s="0" t="s">
        <v>27</v>
      </c>
      <c r="F303" s="41"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8" t="s">
        <v>759</v>
      </c>
      <c r="D304" s="0" t="s">
        <v>27</v>
      </c>
      <c r="F304" s="41"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8"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8"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8"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3" t="s">
        <v>873</v>
      </c>
      <c r="N307" s="15"/>
    </row>
    <row r="308" customFormat="false" ht="12.8" hidden="false" customHeight="false" outlineLevel="0" collapsed="false">
      <c r="A308" s="0" t="n">
        <v>312</v>
      </c>
      <c r="B308" s="38"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3" t="s">
        <v>877</v>
      </c>
      <c r="N308" s="13" t="s">
        <v>878</v>
      </c>
      <c r="O308" s="13" t="s">
        <v>879</v>
      </c>
      <c r="P308" s="14" t="s">
        <v>880</v>
      </c>
      <c r="Q308" s="44" t="s">
        <v>881</v>
      </c>
      <c r="R308" s="15" t="s">
        <v>882</v>
      </c>
      <c r="S308" s="15" t="s">
        <v>883</v>
      </c>
      <c r="T308" s="15" t="s">
        <v>884</v>
      </c>
    </row>
    <row r="309" customFormat="false" ht="12.8" hidden="true" customHeight="false" outlineLevel="0" collapsed="false">
      <c r="A309" s="0" t="n">
        <v>313</v>
      </c>
      <c r="B309" s="38"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8" t="s">
        <v>759</v>
      </c>
      <c r="D310" s="0" t="s">
        <v>52</v>
      </c>
      <c r="F310" s="0" t="s">
        <v>888</v>
      </c>
      <c r="G310" s="0" t="s">
        <v>889</v>
      </c>
      <c r="H310" s="45" t="s">
        <v>890</v>
      </c>
      <c r="I310" s="0" t="str">
        <f aca="false">_xlfn.CONCAT("Human_",H310,": '",F310,"',")</f>
        <v>Human_SARS_CoV_2: 'COVID-19',</v>
      </c>
      <c r="J310" s="0" t="str">
        <f aca="false">_xlfn.CONCAT("'",H310,"': ['Fungi'],")</f>
        <v>'SARS_CoV_2': ['Fungi'],</v>
      </c>
      <c r="K310" s="8" t="s">
        <v>891</v>
      </c>
      <c r="L310" s="46" t="s">
        <v>881</v>
      </c>
      <c r="M310" s="13" t="s">
        <v>892</v>
      </c>
      <c r="N310" s="13" t="s">
        <v>893</v>
      </c>
      <c r="P310" s="14" t="s">
        <v>894</v>
      </c>
      <c r="Q310" s="15" t="s">
        <v>895</v>
      </c>
      <c r="R310" s="15" t="s">
        <v>896</v>
      </c>
      <c r="S310" s="15" t="s">
        <v>897</v>
      </c>
      <c r="T310" s="15" t="s">
        <v>898</v>
      </c>
      <c r="U310" s="11" t="s">
        <v>899</v>
      </c>
      <c r="V310" s="15" t="s">
        <v>900</v>
      </c>
      <c r="W310" s="15" t="s">
        <v>901</v>
      </c>
      <c r="X310" s="15" t="s">
        <v>902</v>
      </c>
      <c r="Y310" s="15" t="s">
        <v>903</v>
      </c>
      <c r="Z310" s="26" t="s">
        <v>904</v>
      </c>
      <c r="AA310" s="15" t="s">
        <v>905</v>
      </c>
      <c r="AB310" s="15" t="s">
        <v>906</v>
      </c>
      <c r="AC310" s="15" t="s">
        <v>907</v>
      </c>
      <c r="AD310" s="15" t="s">
        <v>908</v>
      </c>
      <c r="AE310" s="47" t="s">
        <v>909</v>
      </c>
      <c r="AF310" s="15" t="s">
        <v>910</v>
      </c>
      <c r="AK310" s="0" t="n">
        <v>80</v>
      </c>
    </row>
    <row r="311" customFormat="false" ht="12.8" hidden="false" customHeight="false" outlineLevel="0" collapsed="false">
      <c r="A311" s="0" t="n">
        <v>315</v>
      </c>
      <c r="B311" s="38"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8"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6" t="s">
        <v>919</v>
      </c>
      <c r="M312" s="13" t="s">
        <v>920</v>
      </c>
      <c r="N312" s="13" t="s">
        <v>921</v>
      </c>
      <c r="O312" s="15"/>
      <c r="P312" s="14" t="s">
        <v>922</v>
      </c>
      <c r="Q312" s="15" t="s">
        <v>923</v>
      </c>
      <c r="R312" s="15" t="s">
        <v>924</v>
      </c>
    </row>
    <row r="313" customFormat="false" ht="12.8" hidden="false" customHeight="false" outlineLevel="0" collapsed="false">
      <c r="A313" s="0" t="n">
        <v>317</v>
      </c>
      <c r="B313" s="38"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3" t="s">
        <v>929</v>
      </c>
      <c r="N313" s="13" t="s">
        <v>930</v>
      </c>
      <c r="AC313" s="15"/>
    </row>
    <row r="314" customFormat="false" ht="12.8" hidden="false" customHeight="false" outlineLevel="0" collapsed="false">
      <c r="A314" s="0" t="n">
        <v>318</v>
      </c>
      <c r="B314" s="38"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48" t="s">
        <v>936</v>
      </c>
      <c r="N314" s="48" t="s">
        <v>937</v>
      </c>
      <c r="O314" s="13" t="s">
        <v>938</v>
      </c>
      <c r="P314" s="14" t="s">
        <v>939</v>
      </c>
      <c r="Q314" s="15" t="s">
        <v>940</v>
      </c>
      <c r="R314" s="15" t="s">
        <v>941</v>
      </c>
      <c r="S314" s="15" t="s">
        <v>942</v>
      </c>
      <c r="T314" s="15" t="s">
        <v>943</v>
      </c>
      <c r="U314" s="11" t="s">
        <v>944</v>
      </c>
      <c r="V314" s="15" t="s">
        <v>945</v>
      </c>
      <c r="W314" s="15" t="s">
        <v>946</v>
      </c>
      <c r="X314" s="15" t="s">
        <v>947</v>
      </c>
      <c r="Y314" s="15" t="s">
        <v>948</v>
      </c>
      <c r="Z314" s="26" t="s">
        <v>949</v>
      </c>
      <c r="AA314" s="15" t="s">
        <v>950</v>
      </c>
      <c r="AB314" s="15" t="s">
        <v>951</v>
      </c>
      <c r="AC314" s="15" t="s">
        <v>952</v>
      </c>
      <c r="AD314" s="15" t="s">
        <v>953</v>
      </c>
      <c r="AE314" s="47" t="s">
        <v>954</v>
      </c>
      <c r="AK314" s="0" t="n">
        <v>120</v>
      </c>
    </row>
    <row r="315" customFormat="false" ht="12.8" hidden="false" customHeight="false" outlineLevel="0" collapsed="false">
      <c r="A315" s="0" t="n">
        <v>319</v>
      </c>
      <c r="B315" s="38"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13" t="s">
        <v>937</v>
      </c>
      <c r="O315" s="15" t="s">
        <v>938</v>
      </c>
      <c r="P315" s="14" t="s">
        <v>939</v>
      </c>
      <c r="Q315" s="15" t="s">
        <v>940</v>
      </c>
      <c r="R315" s="15" t="s">
        <v>941</v>
      </c>
      <c r="S315" s="15" t="s">
        <v>942</v>
      </c>
      <c r="T315" s="15" t="s">
        <v>943</v>
      </c>
      <c r="U315" s="11" t="s">
        <v>944</v>
      </c>
      <c r="V315" s="15" t="s">
        <v>945</v>
      </c>
      <c r="W315" s="15" t="s">
        <v>946</v>
      </c>
      <c r="X315" s="15" t="s">
        <v>947</v>
      </c>
      <c r="Y315" s="15" t="s">
        <v>948</v>
      </c>
      <c r="Z315" s="26" t="s">
        <v>949</v>
      </c>
      <c r="AA315" s="15" t="s">
        <v>950</v>
      </c>
      <c r="AB315" s="15" t="s">
        <v>951</v>
      </c>
      <c r="AC315" s="15" t="s">
        <v>952</v>
      </c>
      <c r="AD315" s="15" t="s">
        <v>958</v>
      </c>
      <c r="AE315" s="47" t="s">
        <v>959</v>
      </c>
    </row>
    <row r="316" customFormat="false" ht="12.8" hidden="false" customHeight="false" outlineLevel="0" collapsed="false">
      <c r="A316" s="0" t="n">
        <v>320</v>
      </c>
      <c r="B316" s="38"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6" t="s">
        <v>964</v>
      </c>
      <c r="M316" s="48" t="s">
        <v>965</v>
      </c>
      <c r="N316" s="13" t="s">
        <v>966</v>
      </c>
      <c r="O316" s="15" t="s">
        <v>967</v>
      </c>
      <c r="P316" s="14" t="s">
        <v>968</v>
      </c>
      <c r="Q316" s="15" t="s">
        <v>969</v>
      </c>
      <c r="R316" s="15" t="s">
        <v>509</v>
      </c>
      <c r="S316" s="15" t="s">
        <v>970</v>
      </c>
      <c r="T316" s="15" t="s">
        <v>971</v>
      </c>
      <c r="U316" s="11" t="s">
        <v>972</v>
      </c>
      <c r="V316" s="15" t="s">
        <v>973</v>
      </c>
      <c r="W316" s="15" t="s">
        <v>974</v>
      </c>
      <c r="X316" s="15" t="s">
        <v>975</v>
      </c>
      <c r="Y316" s="15" t="s">
        <v>976</v>
      </c>
      <c r="Z316" s="26" t="s">
        <v>977</v>
      </c>
      <c r="AA316" s="15" t="s">
        <v>978</v>
      </c>
    </row>
    <row r="317" customFormat="false" ht="12.8" hidden="false" customHeight="false" outlineLevel="0" collapsed="false">
      <c r="A317" s="0" t="n">
        <v>321</v>
      </c>
      <c r="B317" s="38"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6" t="s">
        <v>964</v>
      </c>
      <c r="M317" s="13" t="s">
        <v>982</v>
      </c>
      <c r="N317" s="15"/>
      <c r="P317" s="14"/>
      <c r="Q317" s="15"/>
      <c r="R317" s="15"/>
      <c r="S317" s="15"/>
      <c r="T317" s="15"/>
      <c r="U317" s="11"/>
      <c r="V317" s="15"/>
      <c r="W317" s="15"/>
      <c r="X317" s="15"/>
      <c r="Y317" s="15"/>
      <c r="Z317" s="26"/>
      <c r="AA317" s="15"/>
    </row>
    <row r="318" customFormat="false" ht="12.8" hidden="false" customHeight="false" outlineLevel="0" collapsed="false">
      <c r="A318" s="0" t="n">
        <v>322</v>
      </c>
      <c r="B318" s="38"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48" t="s">
        <v>986</v>
      </c>
      <c r="O318" s="15"/>
      <c r="P318" s="14"/>
      <c r="T318" s="15"/>
      <c r="U318" s="11"/>
      <c r="Y318" s="15"/>
      <c r="Z318" s="26"/>
    </row>
    <row r="319" customFormat="false" ht="12.8" hidden="false" customHeight="false" outlineLevel="0" collapsed="false">
      <c r="A319" s="0" t="n">
        <v>323</v>
      </c>
      <c r="B319" s="38" t="s">
        <v>759</v>
      </c>
      <c r="D319" s="0" t="s">
        <v>52</v>
      </c>
      <c r="F319" s="0" t="s">
        <v>511</v>
      </c>
      <c r="G319" s="49" t="s">
        <v>987</v>
      </c>
      <c r="H319" s="49"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8"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8"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3" t="s">
        <v>997</v>
      </c>
      <c r="N321" s="13" t="s">
        <v>998</v>
      </c>
      <c r="O321" s="15" t="s">
        <v>999</v>
      </c>
      <c r="P321" s="14" t="s">
        <v>1000</v>
      </c>
      <c r="Q321" s="15" t="s">
        <v>1001</v>
      </c>
    </row>
    <row r="322" customFormat="false" ht="12.8" hidden="false" customHeight="false" outlineLevel="0" collapsed="false">
      <c r="A322" s="0" t="n">
        <v>326</v>
      </c>
      <c r="B322" s="38"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13" t="s">
        <v>1006</v>
      </c>
      <c r="N322" s="7"/>
    </row>
    <row r="323" customFormat="false" ht="12.8" hidden="false" customHeight="false" outlineLevel="0" collapsed="false">
      <c r="A323" s="0" t="n">
        <v>327</v>
      </c>
      <c r="B323" s="38"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48" t="s">
        <v>1006</v>
      </c>
      <c r="N323" s="7"/>
    </row>
    <row r="324" customFormat="false" ht="12.8" hidden="true" customHeight="false" outlineLevel="0" collapsed="false">
      <c r="A324" s="0" t="n">
        <v>328</v>
      </c>
      <c r="B324" s="38"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8"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50" t="s">
        <v>1019</v>
      </c>
      <c r="N325" s="13" t="s">
        <v>1020</v>
      </c>
      <c r="O325" s="15" t="s">
        <v>1021</v>
      </c>
      <c r="P325" s="14" t="s">
        <v>1022</v>
      </c>
      <c r="Q325" s="15" t="s">
        <v>1023</v>
      </c>
      <c r="R325" s="15" t="s">
        <v>1024</v>
      </c>
      <c r="S325" s="15" t="s">
        <v>1025</v>
      </c>
      <c r="T325" s="15" t="s">
        <v>1026</v>
      </c>
      <c r="U325" s="11" t="s">
        <v>1027</v>
      </c>
      <c r="V325" s="15" t="s">
        <v>1028</v>
      </c>
      <c r="W325" s="15" t="s">
        <v>1029</v>
      </c>
      <c r="X325" s="15" t="s">
        <v>1030</v>
      </c>
      <c r="Y325" s="15" t="s">
        <v>1031</v>
      </c>
      <c r="Z325" s="26" t="s">
        <v>1032</v>
      </c>
      <c r="AA325" s="15" t="s">
        <v>1033</v>
      </c>
      <c r="AB325" s="15" t="s">
        <v>1034</v>
      </c>
      <c r="AC325" s="15" t="s">
        <v>1035</v>
      </c>
      <c r="AD325" s="15" t="s">
        <v>1036</v>
      </c>
      <c r="AE325" s="47" t="s">
        <v>1037</v>
      </c>
    </row>
    <row r="326" customFormat="false" ht="12.8" hidden="false" customHeight="false" outlineLevel="0" collapsed="false">
      <c r="A326" s="0" t="n">
        <v>330</v>
      </c>
      <c r="B326" s="38"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13" t="s">
        <v>1042</v>
      </c>
      <c r="N326" s="13" t="s">
        <v>1043</v>
      </c>
      <c r="O326" s="15" t="s">
        <v>1044</v>
      </c>
      <c r="P326" s="14" t="s">
        <v>1045</v>
      </c>
      <c r="Q326" s="15" t="s">
        <v>1046</v>
      </c>
      <c r="R326" s="15" t="s">
        <v>1047</v>
      </c>
      <c r="S326" s="15" t="s">
        <v>1048</v>
      </c>
      <c r="T326" s="15" t="s">
        <v>1049</v>
      </c>
      <c r="U326" s="11" t="s">
        <v>1050</v>
      </c>
      <c r="V326" s="15" t="s">
        <v>1051</v>
      </c>
      <c r="W326" s="15" t="s">
        <v>1052</v>
      </c>
      <c r="X326" s="15" t="s">
        <v>1053</v>
      </c>
      <c r="Y326" s="15" t="s">
        <v>1054</v>
      </c>
      <c r="Z326" s="26" t="s">
        <v>1055</v>
      </c>
      <c r="AE326" s="47"/>
    </row>
    <row r="327" customFormat="false" ht="12.8" hidden="false" customHeight="false" outlineLevel="0" collapsed="false">
      <c r="B327" s="51"/>
    </row>
    <row r="328" customFormat="false" ht="12.8" hidden="false" customHeight="false" outlineLevel="0" collapsed="false">
      <c r="B328" s="51"/>
    </row>
    <row r="329" customFormat="false" ht="12.8" hidden="false" customHeight="false" outlineLevel="0" collapsed="false">
      <c r="B329" s="51"/>
    </row>
    <row r="330" customFormat="false" ht="12.8" hidden="false" customHeight="false" outlineLevel="0" collapsed="false">
      <c r="B330" s="51"/>
      <c r="D330" s="1"/>
      <c r="E330" s="0" t="s">
        <v>1056</v>
      </c>
    </row>
    <row r="331" customFormat="false" ht="12.8" hidden="false" customHeight="false" outlineLevel="0" collapsed="false">
      <c r="D331" s="4"/>
      <c r="E331" s="0" t="s">
        <v>1057</v>
      </c>
      <c r="L331" s="52"/>
      <c r="M331" s="0" t="s">
        <v>1058</v>
      </c>
    </row>
    <row r="332" customFormat="false" ht="12.8" hidden="false" customHeight="false" outlineLevel="0" collapsed="false">
      <c r="D332" s="53"/>
      <c r="E332" s="0" t="s">
        <v>1059</v>
      </c>
      <c r="L332" s="32"/>
      <c r="M332" s="0" t="s">
        <v>1060</v>
      </c>
    </row>
    <row r="333" customFormat="false" ht="12.8" hidden="false" customHeight="false" outlineLevel="0" collapsed="false">
      <c r="D333" s="54"/>
      <c r="E333" s="0" t="s">
        <v>1061</v>
      </c>
      <c r="L333" s="2"/>
      <c r="M333" s="0" t="s">
        <v>1062</v>
      </c>
    </row>
    <row r="335" customFormat="false" ht="12.8" hidden="false" customHeight="false" outlineLevel="0" collapsed="false">
      <c r="L335" s="55"/>
      <c r="M335" s="0" t="s">
        <v>1063</v>
      </c>
    </row>
    <row r="336" customFormat="false" ht="12.8" hidden="false" customHeight="false" outlineLevel="0" collapsed="false">
      <c r="L336" s="56"/>
      <c r="M336" s="0" t="s">
        <v>1064</v>
      </c>
    </row>
    <row r="337" customFormat="false" ht="12.8" hidden="false" customHeight="false" outlineLevel="0" collapsed="false">
      <c r="L337" s="57"/>
      <c r="M337" s="0" t="s">
        <v>1065</v>
      </c>
    </row>
    <row r="338" customFormat="false" ht="12.8" hidden="false" customHeight="false" outlineLevel="0" collapsed="false">
      <c r="L338" s="58"/>
      <c r="M338" s="0" t="s">
        <v>1066</v>
      </c>
    </row>
    <row r="339" customFormat="false" ht="12.8" hidden="false" customHeight="false" outlineLevel="0" collapsed="false">
      <c r="L339" s="59"/>
      <c r="M339" s="0" t="s">
        <v>1067</v>
      </c>
    </row>
    <row r="340" customFormat="false" ht="12.8" hidden="false" customHeight="false" outlineLevel="0" collapsed="false">
      <c r="L340" s="60"/>
      <c r="M340" s="0" t="s">
        <v>1068</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687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61"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61"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61"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61"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62" t="s">
        <v>1069</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61"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61"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61"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61"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62" t="s">
        <v>1070</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61"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61"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61" t="str">
        <f aca="false">_xlfn.CONCAT(LOWER(LEFT(K13)),RIGHT(K13,LEN(K13)-FIND(" ",K13)))</f>
        <v>afumigatus</v>
      </c>
      <c r="K13" s="7" t="s">
        <v>18</v>
      </c>
    </row>
    <row r="14" customFormat="false" ht="12.8" hidden="true" customHeight="false" outlineLevel="0" collapsed="false">
      <c r="J14" s="61" t="str">
        <f aca="false">_xlfn.CONCAT(LOWER(LEFT(K14)),RIGHT(K14,LEN(K14)-FIND(" ",K14)))</f>
        <v>afumigatus</v>
      </c>
      <c r="K14" s="7" t="s">
        <v>18</v>
      </c>
    </row>
    <row r="15" customFormat="false" ht="12.8" hidden="true" customHeight="false" outlineLevel="0" collapsed="false">
      <c r="J15" s="61" t="str">
        <f aca="false">_xlfn.CONCAT(LOWER(LEFT(K15)),RIGHT(K15,LEN(K15)-FIND(" ",K15)))</f>
        <v>afumigatus</v>
      </c>
      <c r="K15" s="7" t="s">
        <v>18</v>
      </c>
    </row>
    <row r="16" customFormat="false" ht="12.8" hidden="true" customHeight="false" outlineLevel="0" collapsed="false">
      <c r="J16" s="61" t="str">
        <f aca="false">_xlfn.CONCAT(LOWER(LEFT(K16)),RIGHT(K16,LEN(K16)-FIND(" ",K16)))</f>
        <v>afumigatus</v>
      </c>
      <c r="K16" s="7" t="s">
        <v>18</v>
      </c>
    </row>
    <row r="17" customFormat="false" ht="14.15" hidden="false" customHeight="false" outlineLevel="0" collapsed="false">
      <c r="J17" s="61"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61"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61"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62" t="s">
        <v>1071</v>
      </c>
      <c r="K20" s="6" t="s">
        <v>491</v>
      </c>
      <c r="L20" s="6" t="s">
        <v>492</v>
      </c>
      <c r="M20" s="0" t="str">
        <f aca="false">_xlfn.CONCAT(L20,": '",K20,"',")</f>
        <v>African_swine_fever_virus: 'African swine fever virus',</v>
      </c>
    </row>
    <row r="21" customFormat="false" ht="12.8" hidden="false" customHeight="false" outlineLevel="0" collapsed="false">
      <c r="J21" s="61"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61"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61"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62" t="s">
        <v>1072</v>
      </c>
      <c r="K24" s="6" t="s">
        <v>589</v>
      </c>
      <c r="L24" s="6" t="s">
        <v>590</v>
      </c>
      <c r="M24" s="0" t="str">
        <f aca="false">_xlfn.CONCAT(L24,": '",K24,"',")</f>
        <v>Bovine_alphaherpesvirus_1: 'Bovine alphaherpesvirus 1',</v>
      </c>
    </row>
    <row r="25" customFormat="false" ht="12.8" hidden="true" customHeight="false" outlineLevel="0" collapsed="false">
      <c r="J25" s="61" t="str">
        <f aca="false">_xlfn.CONCAT(LOWER(LEFT(K25)),RIGHT(K25,LEN(K25)-FIND(" ",K25)))</f>
        <v>babortus</v>
      </c>
      <c r="K25" s="7" t="s">
        <v>46</v>
      </c>
    </row>
    <row r="26" customFormat="false" ht="12.8" hidden="true" customHeight="false" outlineLevel="0" collapsed="false">
      <c r="J26" s="61" t="str">
        <f aca="false">_xlfn.CONCAT(LOWER(LEFT(K26)),RIGHT(K26,LEN(K26)-FIND(" ",K26)))</f>
        <v>babortus</v>
      </c>
      <c r="K26" s="7" t="s">
        <v>46</v>
      </c>
    </row>
    <row r="27" customFormat="false" ht="12.8" hidden="false" customHeight="false" outlineLevel="0" collapsed="false">
      <c r="J27" s="61"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61" t="str">
        <f aca="false">_xlfn.CONCAT(LOWER(LEFT(K28)),RIGHT(K28,LEN(K28)-FIND(" ",K28)))</f>
        <v>balphaherpesvirus 1</v>
      </c>
      <c r="K28" s="6" t="s">
        <v>589</v>
      </c>
    </row>
    <row r="29" customFormat="false" ht="12.8" hidden="false" customHeight="false" outlineLevel="0" collapsed="false">
      <c r="J29" s="61"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61" t="str">
        <f aca="false">_xlfn.CONCAT(LOWER(LEFT(K30)),RIGHT(K30,LEN(K30)-FIND(" ",K30)))</f>
        <v>banthracis</v>
      </c>
      <c r="K30" s="0" t="s">
        <v>128</v>
      </c>
    </row>
    <row r="31" customFormat="false" ht="12.8" hidden="true" customHeight="false" outlineLevel="0" collapsed="false">
      <c r="J31" s="61" t="str">
        <f aca="false">_xlfn.CONCAT(LOWER(LEFT(K31)),RIGHT(K31,LEN(K31)-FIND(" ",K31)))</f>
        <v>banthracis</v>
      </c>
      <c r="K31" s="0" t="s">
        <v>128</v>
      </c>
    </row>
    <row r="32" customFormat="false" ht="12.8" hidden="false" customHeight="false" outlineLevel="0" collapsed="false">
      <c r="J32" s="61"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61" t="str">
        <f aca="false">_xlfn.CONCAT(LOWER(LEFT(K33)),RIGHT(K33,LEN(K33)-FIND(" ",K33)))</f>
        <v>bbronchiseptica</v>
      </c>
      <c r="K33" s="7" t="s">
        <v>266</v>
      </c>
    </row>
    <row r="34" customFormat="false" ht="12.8" hidden="true" customHeight="false" outlineLevel="0" collapsed="false">
      <c r="J34" s="61" t="str">
        <f aca="false">_xlfn.CONCAT(LOWER(LEFT(K34)),RIGHT(K34,LEN(K34)-FIND(" ",K34)))</f>
        <v>bbronchiseptica</v>
      </c>
      <c r="K34" s="7" t="s">
        <v>266</v>
      </c>
    </row>
    <row r="35" customFormat="false" ht="14.15" hidden="false" customHeight="false" outlineLevel="0" collapsed="false">
      <c r="J35" s="62" t="s">
        <v>1073</v>
      </c>
      <c r="K35" s="6" t="s">
        <v>597</v>
      </c>
      <c r="L35" s="6" t="s">
        <v>598</v>
      </c>
      <c r="M35" s="0" t="str">
        <f aca="false">_xlfn.CONCAT(L35,": '",K35,"',")</f>
        <v>Bovine_Ephemeral_Fever_virus: 'Bovine Ephemeral Fever virus',</v>
      </c>
    </row>
    <row r="36" customFormat="false" ht="12.8" hidden="true" customHeight="false" outlineLevel="0" collapsed="false">
      <c r="J36" s="61" t="str">
        <f aca="false">_xlfn.CONCAT(LOWER(LEFT(K36)),RIGHT(K36,LEN(K36)-FIND(" ",K36)))</f>
        <v>bdermatitidis</v>
      </c>
      <c r="K36" s="7" t="s">
        <v>199</v>
      </c>
    </row>
    <row r="37" customFormat="false" ht="12.8" hidden="true" customHeight="false" outlineLevel="0" collapsed="false">
      <c r="J37" s="61" t="str">
        <f aca="false">_xlfn.CONCAT(LOWER(LEFT(K37)),RIGHT(K37,LEN(K37)-FIND(" ",K37)))</f>
        <v>bdermatitidis</v>
      </c>
      <c r="K37" s="7" t="s">
        <v>199</v>
      </c>
    </row>
    <row r="38" customFormat="false" ht="14.15" hidden="false" customHeight="false" outlineLevel="0" collapsed="false">
      <c r="J38" s="61"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62" t="s">
        <v>1074</v>
      </c>
      <c r="K39" s="7" t="s">
        <v>79</v>
      </c>
      <c r="L39" s="7" t="s">
        <v>80</v>
      </c>
      <c r="M39" s="0" t="str">
        <f aca="false">_xlfn.CONCAT(L39,": '",K39,"',")</f>
        <v>Bovine_leukemia_virus: 'Bovine leukemia virus',</v>
      </c>
    </row>
    <row r="40" customFormat="false" ht="12.8" hidden="false" customHeight="false" outlineLevel="0" collapsed="false">
      <c r="J40" s="61"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62" t="s">
        <v>1075</v>
      </c>
      <c r="K41" s="6" t="s">
        <v>601</v>
      </c>
      <c r="L41" s="6" t="s">
        <v>602</v>
      </c>
      <c r="M41" s="0" t="str">
        <f aca="false">_xlfn.CONCAT(L41,": '",K41,"',")</f>
        <v>Bovine_papillomavirus_1__2__5: 'Bovine papillomavirus (1, 2, 5)',</v>
      </c>
    </row>
    <row r="42" customFormat="false" ht="12.8" hidden="true" customHeight="false" outlineLevel="0" collapsed="false">
      <c r="J42" s="61" t="str">
        <f aca="false">_xlfn.CONCAT(LOWER(LEFT(K42)),RIGHT(K42,LEN(K42)-FIND(" ",K42)))</f>
        <v>bmelitensis</v>
      </c>
      <c r="K42" s="0" t="s">
        <v>108</v>
      </c>
    </row>
    <row r="43" customFormat="false" ht="12.8" hidden="false" customHeight="false" outlineLevel="0" collapsed="false">
      <c r="J43" s="62" t="s">
        <v>1076</v>
      </c>
      <c r="K43" s="7" t="s">
        <v>687</v>
      </c>
      <c r="L43" s="7" t="s">
        <v>688</v>
      </c>
      <c r="M43" s="0" t="str">
        <f aca="false">_xlfn.CONCAT(L43,": '",K43,"',")</f>
        <v>Black_queen_cell_virus: 'Black queen cell virus',</v>
      </c>
    </row>
    <row r="44" customFormat="false" ht="12.8" hidden="false" customHeight="false" outlineLevel="0" collapsed="false">
      <c r="J44" s="61"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61"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62" t="s">
        <v>1077</v>
      </c>
      <c r="K46" s="7" t="s">
        <v>54</v>
      </c>
      <c r="L46" s="7" t="s">
        <v>55</v>
      </c>
      <c r="M46" s="0" t="str">
        <f aca="false">_xlfn.CONCAT(L46,": '",K46,"',")</f>
        <v>Bovine_viral_diarrhea_virus_1: 'Bovine viral diarrhea virus 1',</v>
      </c>
    </row>
    <row r="47" customFormat="false" ht="14.15" hidden="false" customHeight="false" outlineLevel="0" collapsed="false">
      <c r="J47" s="62" t="s">
        <v>1078</v>
      </c>
      <c r="K47" s="6" t="s">
        <v>567</v>
      </c>
      <c r="L47" s="6" t="s">
        <v>568</v>
      </c>
      <c r="M47" s="0" t="str">
        <f aca="false">_xlfn.CONCAT(L47,": '",K47,"',")</f>
        <v>Bovine_viral_diarrhea_virus_2: 'Bovine viral diarrhea virus 2',</v>
      </c>
    </row>
    <row r="48" customFormat="false" ht="14.15" hidden="true" customHeight="false" outlineLevel="0" collapsed="false">
      <c r="J48" s="61" t="str">
        <f aca="false">_xlfn.CONCAT(LOWER(LEFT(K48)),RIGHT(K48,LEN(K48)-FIND(" ",K48)))</f>
        <v>bviral diarrhea virus 1</v>
      </c>
      <c r="K48" s="6" t="s">
        <v>54</v>
      </c>
    </row>
    <row r="49" customFormat="false" ht="14.15" hidden="true" customHeight="false" outlineLevel="0" collapsed="false">
      <c r="J49" s="61" t="str">
        <f aca="false">_xlfn.CONCAT(LOWER(LEFT(K49)),RIGHT(K49,LEN(K49)-FIND(" ",K49)))</f>
        <v>bviral diarrhea virus 1</v>
      </c>
      <c r="K49" s="6" t="s">
        <v>54</v>
      </c>
    </row>
    <row r="50" customFormat="false" ht="12.8" hidden="false" customHeight="false" outlineLevel="0" collapsed="false">
      <c r="J50" s="61"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61" t="str">
        <f aca="false">_xlfn.CONCAT(LOWER(LEFT(K51)),RIGHT(K51,LEN(K51)-FIND(" ",K51)))</f>
        <v>bviral diarrhea virus 2</v>
      </c>
      <c r="K51" s="6" t="s">
        <v>567</v>
      </c>
    </row>
    <row r="52" customFormat="false" ht="12.8" hidden="false" customHeight="false" outlineLevel="0" collapsed="false">
      <c r="J52" s="61"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61" t="str">
        <f aca="false">_xlfn.CONCAT(LOWER(LEFT(K53)),RIGHT(K53,LEN(K53)-FIND(" ",K53)))</f>
        <v>bvirus</v>
      </c>
      <c r="K53" s="7" t="s">
        <v>563</v>
      </c>
    </row>
    <row r="54" customFormat="false" ht="12.8" hidden="false" customHeight="false" outlineLevel="0" collapsed="false">
      <c r="J54" s="62" t="s">
        <v>1079</v>
      </c>
      <c r="K54" s="7" t="s">
        <v>285</v>
      </c>
      <c r="L54" s="7" t="s">
        <v>286</v>
      </c>
      <c r="M54" s="0" t="str">
        <f aca="false">_xlfn.CONCAT(L54,": '",K54,"',")</f>
        <v>Canine_adenovirus_1: 'Canine adenovirus 1',</v>
      </c>
    </row>
    <row r="55" customFormat="false" ht="12.8" hidden="true" customHeight="false" outlineLevel="0" collapsed="false">
      <c r="J55" s="61" t="str">
        <f aca="false">_xlfn.CONCAT(LOWER(LEFT(K55)),RIGHT(K55,LEN(K55)-FIND(" ",K55)))</f>
        <v>cabortus</v>
      </c>
      <c r="K55" s="7" t="s">
        <v>155</v>
      </c>
    </row>
    <row r="56" customFormat="false" ht="12.8" hidden="false" customHeight="false" outlineLevel="0" collapsed="false">
      <c r="J56" s="62" t="s">
        <v>1080</v>
      </c>
      <c r="K56" s="7" t="s">
        <v>289</v>
      </c>
      <c r="L56" s="7" t="s">
        <v>290</v>
      </c>
      <c r="M56" s="0" t="str">
        <f aca="false">_xlfn.CONCAT(L56,": '",K56,"',")</f>
        <v>Canine_adenovirus_2: 'Canine adenovirus 2',</v>
      </c>
    </row>
    <row r="57" customFormat="false" ht="12.8" hidden="false" customHeight="false" outlineLevel="0" collapsed="false">
      <c r="J57" s="61"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61"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61" t="str">
        <f aca="false">_xlfn.CONCAT(LOWER(LEFT(K59)),RIGHT(K59,LEN(K59)-FIND(" ",K59)))</f>
        <v>calbicans</v>
      </c>
      <c r="K59" s="7" t="s">
        <v>23</v>
      </c>
    </row>
    <row r="60" customFormat="false" ht="12.8" hidden="true" customHeight="false" outlineLevel="0" collapsed="false">
      <c r="J60" s="61" t="str">
        <f aca="false">_xlfn.CONCAT(LOWER(LEFT(K60)),RIGHT(K60,LEN(K60)-FIND(" ",K60)))</f>
        <v>calbicans</v>
      </c>
      <c r="K60" s="7" t="s">
        <v>23</v>
      </c>
    </row>
    <row r="61" customFormat="false" ht="12.8" hidden="true" customHeight="false" outlineLevel="0" collapsed="false">
      <c r="J61" s="61" t="str">
        <f aca="false">_xlfn.CONCAT(LOWER(LEFT(K61)),RIGHT(K61,LEN(K61)-FIND(" ",K61)))</f>
        <v>calbicans</v>
      </c>
      <c r="K61" s="7" t="s">
        <v>23</v>
      </c>
    </row>
    <row r="62" customFormat="false" ht="12.8" hidden="true" customHeight="false" outlineLevel="0" collapsed="false">
      <c r="J62" s="61" t="str">
        <f aca="false">_xlfn.CONCAT(LOWER(LEFT(K62)),RIGHT(K62,LEN(K62)-FIND(" ",K62)))</f>
        <v>calbicans</v>
      </c>
      <c r="K62" s="0" t="s">
        <v>23</v>
      </c>
    </row>
    <row r="63" customFormat="false" ht="12.8" hidden="true" customHeight="false" outlineLevel="0" collapsed="false">
      <c r="J63" s="61" t="str">
        <f aca="false">_xlfn.CONCAT(LOWER(LEFT(K63)),RIGHT(K63,LEN(K63)-FIND(" ",K63)))</f>
        <v>calbicans</v>
      </c>
      <c r="K63" s="7" t="s">
        <v>23</v>
      </c>
    </row>
    <row r="64" customFormat="false" ht="12.8" hidden="true" customHeight="false" outlineLevel="0" collapsed="false">
      <c r="J64" s="61" t="str">
        <f aca="false">_xlfn.CONCAT(LOWER(LEFT(K64)),RIGHT(K64,LEN(K64)-FIND(" ",K64)))</f>
        <v>calbicans</v>
      </c>
      <c r="K64" s="7" t="s">
        <v>23</v>
      </c>
    </row>
    <row r="65" customFormat="false" ht="12.8" hidden="true" customHeight="false" outlineLevel="0" collapsed="false">
      <c r="J65" s="61" t="str">
        <f aca="false">_xlfn.CONCAT(LOWER(LEFT(K65)),RIGHT(K65,LEN(K65)-FIND(" ",K65)))</f>
        <v>calbicans</v>
      </c>
      <c r="K65" s="0" t="s">
        <v>23</v>
      </c>
    </row>
    <row r="66" customFormat="false" ht="12.8" hidden="false" customHeight="false" outlineLevel="0" collapsed="false">
      <c r="J66" s="62" t="s">
        <v>1081</v>
      </c>
      <c r="K66" s="7" t="s">
        <v>159</v>
      </c>
      <c r="L66" s="7" t="s">
        <v>160</v>
      </c>
      <c r="M66" s="0" t="str">
        <f aca="false">_xlfn.CONCAT(L66,": '",K66,"',")</f>
        <v>Caprine_arthritis_encephalitis_virus: 'Caprine arthritis encephalitis virus',</v>
      </c>
    </row>
    <row r="67" customFormat="false" ht="12.8" hidden="false" customHeight="false" outlineLevel="0" collapsed="false">
      <c r="J67" s="61"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61"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62" t="s">
        <v>1082</v>
      </c>
      <c r="K69" s="7" t="s">
        <v>683</v>
      </c>
      <c r="L69" s="7" t="s">
        <v>684</v>
      </c>
      <c r="M69" s="0" t="str">
        <f aca="false">_xlfn.CONCAT(L69,": '",K69,"',")</f>
        <v>Chronic_bee_paralysis_virus: 'Chronic bee paralysis virus',</v>
      </c>
    </row>
    <row r="70" customFormat="false" ht="12.8" hidden="true" customHeight="false" outlineLevel="0" collapsed="false">
      <c r="J70" s="61" t="str">
        <f aca="false">_xlfn.CONCAT(LOWER(LEFT(K70)),RIGHT(K70,LEN(K70)-FIND(" ",K70)))</f>
        <v>cbantiana</v>
      </c>
      <c r="K70" s="7" t="s">
        <v>210</v>
      </c>
    </row>
    <row r="71" customFormat="false" ht="12.8" hidden="true" customHeight="false" outlineLevel="0" collapsed="false">
      <c r="J71" s="61" t="str">
        <f aca="false">_xlfn.CONCAT(LOWER(LEFT(K71)),RIGHT(K71,LEN(K71)-FIND(" ",K71)))</f>
        <v>cbantiana</v>
      </c>
      <c r="K71" s="7" t="s">
        <v>210</v>
      </c>
    </row>
    <row r="72" customFormat="false" ht="12.8" hidden="false" customHeight="false" outlineLevel="0" collapsed="false">
      <c r="J72" s="61"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61"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61"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61" t="str">
        <f aca="false">_xlfn.CONCAT(LOWER(LEFT(K75)),RIGHT(K75,LEN(K75)-FIND(" ",K75)))</f>
        <v>cburnetii</v>
      </c>
      <c r="K75" s="7" t="s">
        <v>151</v>
      </c>
    </row>
    <row r="76" customFormat="false" ht="12.8" hidden="false" customHeight="false" outlineLevel="0" collapsed="false">
      <c r="J76" s="61"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61"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61"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61"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62" t="s">
        <v>1083</v>
      </c>
      <c r="K80" s="7" t="s">
        <v>299</v>
      </c>
      <c r="L80" s="7" t="s">
        <v>1084</v>
      </c>
      <c r="M80" s="0" t="str">
        <f aca="false">_xlfn.CONCAT(L80,": '",K80,"',")</f>
        <v>Canid_herpesvirus_1_: 'Canid herpesvirus 1 ',</v>
      </c>
    </row>
    <row r="81" customFormat="false" ht="12.8" hidden="true" customHeight="false" outlineLevel="0" collapsed="false">
      <c r="J81" s="61" t="str">
        <f aca="false">_xlfn.CONCAT(LOWER(LEFT(K81)),RIGHT(K81,LEN(K81)-FIND(" ",K81)))</f>
        <v>cgattii</v>
      </c>
      <c r="K81" s="7" t="s">
        <v>88</v>
      </c>
    </row>
    <row r="82" customFormat="false" ht="12.8" hidden="true" customHeight="false" outlineLevel="0" collapsed="false">
      <c r="J82" s="61" t="str">
        <f aca="false">_xlfn.CONCAT(LOWER(LEFT(K82)),RIGHT(K82,LEN(K82)-FIND(" ",K82)))</f>
        <v>cgattii</v>
      </c>
      <c r="K82" s="7" t="s">
        <v>88</v>
      </c>
    </row>
    <row r="83" customFormat="false" ht="12.8" hidden="true" customHeight="false" outlineLevel="0" collapsed="false">
      <c r="J83" s="61" t="str">
        <f aca="false">_xlfn.CONCAT(LOWER(LEFT(K83)),RIGHT(K83,LEN(K83)-FIND(" ",K83)))</f>
        <v>cgattii</v>
      </c>
      <c r="K83" s="7" t="s">
        <v>88</v>
      </c>
    </row>
    <row r="84" customFormat="false" ht="12.8" hidden="true" customHeight="false" outlineLevel="0" collapsed="false">
      <c r="J84" s="61" t="str">
        <f aca="false">_xlfn.CONCAT(LOWER(LEFT(K84)),RIGHT(K84,LEN(K84)-FIND(" ",K84)))</f>
        <v>cgattii</v>
      </c>
      <c r="K84" s="7" t="s">
        <v>88</v>
      </c>
    </row>
    <row r="85" customFormat="false" ht="12.8" hidden="false" customHeight="false" outlineLevel="0" collapsed="false">
      <c r="J85" s="61"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61"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61" t="str">
        <f aca="false">_xlfn.CONCAT(LOWER(LEFT(K87)),RIGHT(K87,LEN(K87)-FIND(" ",K87)))</f>
        <v>cimmitis</v>
      </c>
      <c r="K87" s="7" t="s">
        <v>191</v>
      </c>
    </row>
    <row r="88" customFormat="false" ht="12.8" hidden="false" customHeight="false" outlineLevel="0" collapsed="false">
      <c r="J88" s="61"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61" t="str">
        <f aca="false">_xlfn.CONCAT(LOWER(LEFT(K89)),RIGHT(K89,LEN(K89)-FIND(" ",K89)))</f>
        <v>cjejuni</v>
      </c>
      <c r="K89" s="7" t="s">
        <v>252</v>
      </c>
    </row>
    <row r="90" customFormat="false" ht="12.8" hidden="false" customHeight="false" outlineLevel="0" collapsed="false">
      <c r="J90" s="62" t="s">
        <v>1085</v>
      </c>
      <c r="K90" s="7" t="s">
        <v>293</v>
      </c>
      <c r="L90" s="7" t="s">
        <v>294</v>
      </c>
      <c r="M90" s="0" t="str">
        <f aca="false">_xlfn.CONCAT(L90,": '",K90,"',")</f>
        <v>Canine_parainfluenza_virus: 'Canine parainfluenza virus',</v>
      </c>
    </row>
    <row r="91" customFormat="false" ht="12.8" hidden="true" customHeight="false" outlineLevel="0" collapsed="false">
      <c r="J91" s="61" t="str">
        <f aca="false">_xlfn.CONCAT(LOWER(LEFT(K91)),RIGHT(K91,LEN(K91)-FIND(" ",K91)))</f>
        <v>cneoformans</v>
      </c>
      <c r="K91" s="7" t="s">
        <v>85</v>
      </c>
    </row>
    <row r="92" customFormat="false" ht="12.8" hidden="true" customHeight="false" outlineLevel="0" collapsed="false">
      <c r="J92" s="61" t="str">
        <f aca="false">_xlfn.CONCAT(LOWER(LEFT(K92)),RIGHT(K92,LEN(K92)-FIND(" ",K92)))</f>
        <v>cneoformans</v>
      </c>
      <c r="K92" s="7" t="s">
        <v>85</v>
      </c>
    </row>
    <row r="93" customFormat="false" ht="12.8" hidden="true" customHeight="false" outlineLevel="0" collapsed="false">
      <c r="J93" s="61" t="str">
        <f aca="false">_xlfn.CONCAT(LOWER(LEFT(K93)),RIGHT(K93,LEN(K93)-FIND(" ",K93)))</f>
        <v>cneoformans</v>
      </c>
      <c r="K93" s="7" t="s">
        <v>85</v>
      </c>
    </row>
    <row r="94" customFormat="false" ht="12.8" hidden="false" customHeight="false" outlineLevel="0" collapsed="false">
      <c r="J94" s="61"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61"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62" t="s">
        <v>1086</v>
      </c>
      <c r="K96" s="7" t="s">
        <v>101</v>
      </c>
      <c r="L96" s="7" t="s">
        <v>102</v>
      </c>
      <c r="M96" s="0" t="str">
        <f aca="false">_xlfn.CONCAT(L96,": '",K96,"',")</f>
        <v>Clostridium_perfringens_B__C__D: 'Clostridium perfringens (B, C, D)',</v>
      </c>
    </row>
    <row r="97" customFormat="false" ht="12.8" hidden="false" customHeight="false" outlineLevel="0" collapsed="false">
      <c r="J97" s="62" t="s">
        <v>1087</v>
      </c>
      <c r="K97" s="7" t="s">
        <v>449</v>
      </c>
      <c r="L97" s="7" t="s">
        <v>450</v>
      </c>
      <c r="M97" s="0" t="str">
        <f aca="false">_xlfn.CONCAT(L97,": '",K97,"',")</f>
        <v>Clostridium_perfringens_A: 'Clostridium perfringens A',</v>
      </c>
    </row>
    <row r="98" customFormat="false" ht="12.8" hidden="false" customHeight="false" outlineLevel="0" collapsed="false">
      <c r="J98" s="62" t="s">
        <v>1088</v>
      </c>
      <c r="K98" s="7" t="s">
        <v>616</v>
      </c>
      <c r="L98" s="7" t="s">
        <v>617</v>
      </c>
      <c r="M98" s="0" t="str">
        <f aca="false">_xlfn.CONCAT(L98,": '",K98,"',")</f>
        <v>Clostridium_perfringens_B: 'Clostridium perfringens B',</v>
      </c>
    </row>
    <row r="99" customFormat="false" ht="12.8" hidden="false" customHeight="false" outlineLevel="0" collapsed="false">
      <c r="J99" s="62" t="s">
        <v>1089</v>
      </c>
      <c r="K99" s="7" t="s">
        <v>452</v>
      </c>
      <c r="L99" s="7" t="s">
        <v>453</v>
      </c>
      <c r="M99" s="0" t="str">
        <f aca="false">_xlfn.CONCAT(L99,": '",K99,"',")</f>
        <v>Clostridium_perfringens_C: 'Clostridium perfringens C',</v>
      </c>
    </row>
    <row r="100" customFormat="false" ht="12.8" hidden="false" customHeight="false" outlineLevel="0" collapsed="false">
      <c r="J100" s="62" t="s">
        <v>1090</v>
      </c>
      <c r="K100" s="7" t="s">
        <v>619</v>
      </c>
      <c r="L100" s="7" t="s">
        <v>620</v>
      </c>
      <c r="M100" s="0" t="str">
        <f aca="false">_xlfn.CONCAT(L100,": '",K100,"',")</f>
        <v>Clostridium_perfringens_D: 'Clostridium perfringens D',</v>
      </c>
    </row>
    <row r="101" customFormat="false" ht="12.8" hidden="true" customHeight="false" outlineLevel="0" collapsed="false">
      <c r="J101" s="61" t="str">
        <f aca="false">_xlfn.CONCAT(LOWER(LEFT(K101)),RIGHT(K101,LEN(K101)-FIND(" ",K101)))</f>
        <v>cperfringens C</v>
      </c>
      <c r="K101" s="7" t="s">
        <v>452</v>
      </c>
    </row>
    <row r="102" customFormat="false" ht="12.8" hidden="false" customHeight="false" outlineLevel="0" collapsed="false">
      <c r="J102" s="61"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61"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61" t="str">
        <f aca="false">_xlfn.CONCAT(LOWER(LEFT(K104)),RIGHT(K104,LEN(K104)-FIND(" ",K104)))</f>
        <v>cpseudotuberculosis</v>
      </c>
      <c r="K104" s="7" t="s">
        <v>112</v>
      </c>
    </row>
    <row r="105" customFormat="false" ht="12.8" hidden="false" customHeight="false" outlineLevel="0" collapsed="false">
      <c r="J105" s="61"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61"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62" t="s">
        <v>1091</v>
      </c>
      <c r="K107" s="6" t="s">
        <v>501</v>
      </c>
      <c r="L107" s="6" t="s">
        <v>502</v>
      </c>
      <c r="M107" s="0" t="str">
        <f aca="false">_xlfn.CONCAT(L107,": '",K107,"',")</f>
        <v>Classical_swine_fever_virus: 'Classical swine fever virus',</v>
      </c>
    </row>
    <row r="108" customFormat="false" ht="12.8" hidden="false" customHeight="false" outlineLevel="0" collapsed="false">
      <c r="J108" s="61"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61"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61" t="str">
        <f aca="false">_xlfn.CONCAT(LOWER(LEFT(K110)),RIGHT(K110,LEN(K110)-FIND(" ",K110)))</f>
        <v>ctetani</v>
      </c>
      <c r="K110" s="7" t="s">
        <v>143</v>
      </c>
    </row>
    <row r="111" customFormat="false" ht="12.8" hidden="true" customHeight="false" outlineLevel="0" collapsed="false">
      <c r="J111" s="61" t="str">
        <f aca="false">_xlfn.CONCAT(LOWER(LEFT(K111)),RIGHT(K111,LEN(K111)-FIND(" ",K111)))</f>
        <v>ctetani</v>
      </c>
      <c r="K111" s="7" t="s">
        <v>143</v>
      </c>
    </row>
    <row r="112" customFormat="false" ht="12.8" hidden="true" customHeight="false" outlineLevel="0" collapsed="false">
      <c r="J112" s="61" t="str">
        <f aca="false">_xlfn.CONCAT(LOWER(LEFT(K112)),RIGHT(K112,LEN(K112)-FIND(" ",K112)))</f>
        <v>ctetani</v>
      </c>
      <c r="K112" s="7" t="s">
        <v>143</v>
      </c>
    </row>
    <row r="113" customFormat="false" ht="12.8" hidden="false" customHeight="false" outlineLevel="0" collapsed="false">
      <c r="J113" s="62" t="s">
        <v>1092</v>
      </c>
      <c r="K113" s="7" t="s">
        <v>1093</v>
      </c>
      <c r="L113" s="7" t="s">
        <v>1094</v>
      </c>
      <c r="M113" s="0" t="str">
        <f aca="false">_xlfn.CONCAT(L113,": '",K113,"',")</f>
        <v>Dactylaria_gallopava: 'Dactylaria gallopava',</v>
      </c>
    </row>
    <row r="114" customFormat="false" ht="12.8" hidden="false" customHeight="false" outlineLevel="0" collapsed="false">
      <c r="J114" s="61" t="str">
        <f aca="false">_xlfn.CONCAT(LOWER(LEFT(K114)),RIGHT(K114,LEN(K114)-FIND(" ",K114)))</f>
        <v>dcongolensis</v>
      </c>
      <c r="K114" s="7" t="s">
        <v>120</v>
      </c>
      <c r="L114" s="7" t="s">
        <v>1095</v>
      </c>
      <c r="M114" s="0" t="str">
        <f aca="false">_xlfn.CONCAT(L114,": '",K114,"',")</f>
        <v>Dermatophilus_congolensis_: 'Dermatophilus congolensis ',</v>
      </c>
    </row>
    <row r="115" customFormat="false" ht="12.8" hidden="false" customHeight="false" outlineLevel="0" collapsed="false">
      <c r="J115" s="61"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62" t="s">
        <v>1096</v>
      </c>
      <c r="K116" s="7" t="s">
        <v>691</v>
      </c>
      <c r="L116" s="7" t="s">
        <v>692</v>
      </c>
      <c r="M116" s="0" t="str">
        <f aca="false">_xlfn.CONCAT(L116,": '",K116,"',")</f>
        <v>Deformed_Wing_Virus: 'Deformed Wing Virus',</v>
      </c>
    </row>
    <row r="117" customFormat="false" ht="12.8" hidden="true" customHeight="false" outlineLevel="0" collapsed="false">
      <c r="J117" s="61" t="str">
        <f aca="false">_xlfn.CONCAT(LOWER(LEFT(K117)),RIGHT(K117,LEN(K117)-FIND(" ",K117)))</f>
        <v>dnodosus</v>
      </c>
      <c r="K117" s="7" t="s">
        <v>124</v>
      </c>
    </row>
    <row r="118" customFormat="false" ht="12.8" hidden="false" customHeight="false" outlineLevel="0" collapsed="false">
      <c r="J118" s="62" t="s">
        <v>1097</v>
      </c>
      <c r="K118" s="7" t="s">
        <v>405</v>
      </c>
      <c r="L118" s="7" t="s">
        <v>406</v>
      </c>
      <c r="M118" s="0" t="str">
        <f aca="false">_xlfn.CONCAT(L118,": '",K118,"',")</f>
        <v>Equid_alphaherpesvirus_1: 'Equid alphaherpesvirus 1',</v>
      </c>
    </row>
    <row r="119" customFormat="false" ht="12.8" hidden="false" customHeight="false" outlineLevel="0" collapsed="false">
      <c r="J119" s="62" t="s">
        <v>1098</v>
      </c>
      <c r="K119" s="7" t="s">
        <v>409</v>
      </c>
      <c r="L119" s="7" t="s">
        <v>410</v>
      </c>
      <c r="M119" s="0" t="str">
        <f aca="false">_xlfn.CONCAT(L119,": '",K119,"',")</f>
        <v>Equid_alphaherpesvirus_4: 'Equid alphaherpesvirus 4',</v>
      </c>
    </row>
    <row r="120" customFormat="false" ht="12.8" hidden="false" customHeight="false" outlineLevel="0" collapsed="false">
      <c r="J120" s="62" t="s">
        <v>1099</v>
      </c>
      <c r="K120" s="7" t="s">
        <v>401</v>
      </c>
      <c r="L120" s="7" t="s">
        <v>402</v>
      </c>
      <c r="M120" s="0" t="str">
        <f aca="false">_xlfn.CONCAT(L120,": '",K120,"',")</f>
        <v>Equine_arteritis_virus: 'Equine arteritis virus',</v>
      </c>
    </row>
    <row r="121" customFormat="false" ht="12.8" hidden="false" customHeight="false" outlineLevel="0" collapsed="false">
      <c r="J121" s="61"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62" t="s">
        <v>1100</v>
      </c>
      <c r="K122" s="0" t="s">
        <v>925</v>
      </c>
      <c r="L122" s="0" t="s">
        <v>926</v>
      </c>
      <c r="M122" s="0" t="str">
        <f aca="false">_xlfn.CONCAT(L122,": '",K122,"',")</f>
        <v>Enterovirus_D68: 'Enterovirus D68',</v>
      </c>
    </row>
    <row r="123" customFormat="false" ht="12.8" hidden="true" customHeight="false" outlineLevel="0" collapsed="false">
      <c r="J123" s="61" t="str">
        <f aca="false">_xlfn.CONCAT(LOWER(LEFT(K123)),RIGHT(K123,LEN(K123)-FIND(" ",K123)))</f>
        <v>ecoli</v>
      </c>
      <c r="K123" s="7" t="s">
        <v>256</v>
      </c>
    </row>
    <row r="124" customFormat="false" ht="12.8" hidden="true" customHeight="false" outlineLevel="0" collapsed="false">
      <c r="J124" s="61" t="str">
        <f aca="false">_xlfn.CONCAT(LOWER(LEFT(K124)),RIGHT(K124,LEN(K124)-FIND(" ",K124)))</f>
        <v>ecoli</v>
      </c>
      <c r="K124" s="7" t="s">
        <v>256</v>
      </c>
    </row>
    <row r="125" customFormat="false" ht="12.8" hidden="true" customHeight="false" outlineLevel="0" collapsed="false">
      <c r="J125" s="61" t="str">
        <f aca="false">_xlfn.CONCAT(LOWER(LEFT(K125)),RIGHT(K125,LEN(K125)-FIND(" ",K125)))</f>
        <v>ecoli</v>
      </c>
      <c r="K125" s="7" t="s">
        <v>256</v>
      </c>
    </row>
    <row r="126" customFormat="false" ht="12.8" hidden="true" customHeight="false" outlineLevel="0" collapsed="false">
      <c r="J126" s="61" t="str">
        <f aca="false">_xlfn.CONCAT(LOWER(LEFT(K126)),RIGHT(K126,LEN(K126)-FIND(" ",K126)))</f>
        <v>ecoli</v>
      </c>
      <c r="K126" s="0" t="s">
        <v>256</v>
      </c>
    </row>
    <row r="127" customFormat="false" ht="12.8" hidden="true" customHeight="false" outlineLevel="0" collapsed="false">
      <c r="J127" s="61" t="str">
        <f aca="false">_xlfn.CONCAT(LOWER(LEFT(K127)),RIGHT(K127,LEN(K127)-FIND(" ",K127)))</f>
        <v>ecoli</v>
      </c>
      <c r="K127" s="7" t="s">
        <v>256</v>
      </c>
    </row>
    <row r="128" customFormat="false" ht="12.8" hidden="true" customHeight="false" outlineLevel="0" collapsed="false">
      <c r="J128" s="61" t="str">
        <f aca="false">_xlfn.CONCAT(LOWER(LEFT(K128)),RIGHT(K128,LEN(K128)-FIND(" ",K128)))</f>
        <v>ecoli</v>
      </c>
      <c r="K128" s="0" t="s">
        <v>256</v>
      </c>
    </row>
    <row r="129" customFormat="false" ht="12.8" hidden="false" customHeight="false" outlineLevel="0" collapsed="false">
      <c r="J129" s="61"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62" t="s">
        <v>1101</v>
      </c>
      <c r="K130" s="7" t="s">
        <v>389</v>
      </c>
      <c r="L130" s="7" t="s">
        <v>390</v>
      </c>
      <c r="M130" s="0" t="str">
        <f aca="false">_xlfn.CONCAT(L130,": '",K130,"',")</f>
        <v>Equine_encephalitis_virus: 'Equine encephalitis virus',</v>
      </c>
    </row>
    <row r="131" customFormat="false" ht="12.8" hidden="true" customHeight="false" outlineLevel="0" collapsed="false">
      <c r="J131" s="61" t="str">
        <f aca="false">_xlfn.CONCAT(LOWER(LEFT(K131)),RIGHT(K131,LEN(K131)-FIND(" ",K131)))</f>
        <v>edermatitidis</v>
      </c>
      <c r="K131" s="7" t="s">
        <v>207</v>
      </c>
    </row>
    <row r="132" customFormat="false" ht="12.8" hidden="true" customHeight="false" outlineLevel="0" collapsed="false">
      <c r="J132" s="61" t="str">
        <f aca="false">_xlfn.CONCAT(LOWER(LEFT(K132)),RIGHT(K132,LEN(K132)-FIND(" ",K132)))</f>
        <v>edermatitidis</v>
      </c>
      <c r="K132" s="7" t="s">
        <v>207</v>
      </c>
    </row>
    <row r="133" customFormat="false" ht="14.15" hidden="false" customHeight="false" outlineLevel="0" collapsed="false">
      <c r="J133" s="62" t="s">
        <v>1102</v>
      </c>
      <c r="K133" s="6" t="s">
        <v>58</v>
      </c>
      <c r="L133" s="6" t="s">
        <v>59</v>
      </c>
      <c r="M133" s="0" t="str">
        <f aca="false">_xlfn.CONCAT(L133,": '",K133,"',")</f>
        <v>Epizootic_hemorrhagic_disease_virus: 'Epizootic hemorrhagic disease virus',</v>
      </c>
    </row>
    <row r="134" customFormat="false" ht="14.15" hidden="false" customHeight="false" outlineLevel="0" collapsed="false">
      <c r="J134" s="62" t="s">
        <v>1103</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61" t="str">
        <f aca="false">_xlfn.CONCAT(LOWER(LEFT(K135)),RIGHT(K135,LEN(K135)-FIND(" ",K135)))</f>
        <v>ehemorrhagic disease virus</v>
      </c>
      <c r="K135" s="7" t="s">
        <v>58</v>
      </c>
    </row>
    <row r="136" customFormat="false" ht="12.8" hidden="false" customHeight="false" outlineLevel="0" collapsed="false">
      <c r="J136" s="62" t="s">
        <v>1104</v>
      </c>
      <c r="K136" s="7" t="s">
        <v>393</v>
      </c>
      <c r="L136" s="7" t="s">
        <v>394</v>
      </c>
      <c r="M136" s="0" t="str">
        <f aca="false">_xlfn.CONCAT(L136,": '",K136,"',")</f>
        <v>Equine_infectious_anemia_virus: 'Equine infectious anemia virus',</v>
      </c>
    </row>
    <row r="137" customFormat="false" ht="12.8" hidden="false" customHeight="false" outlineLevel="0" collapsed="false">
      <c r="J137" s="62" t="s">
        <v>1105</v>
      </c>
      <c r="K137" s="7" t="s">
        <v>382</v>
      </c>
      <c r="L137" s="7" t="s">
        <v>383</v>
      </c>
      <c r="M137" s="0" t="str">
        <f aca="false">_xlfn.CONCAT(L137,": '",K137,"',")</f>
        <v>Equine_influenza_virus: 'Equine influenza virus',</v>
      </c>
    </row>
    <row r="138" customFormat="false" ht="14.15" hidden="false" customHeight="false" outlineLevel="0" collapsed="false">
      <c r="J138" s="61"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61"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62" t="s">
        <v>1106</v>
      </c>
      <c r="K140" s="7" t="s">
        <v>322</v>
      </c>
      <c r="L140" s="7" t="s">
        <v>323</v>
      </c>
      <c r="M140" s="0" t="str">
        <f aca="false">_xlfn.CONCAT(L140,": '",K140,"',")</f>
        <v>Felid_alphaherpesvirus_1: 'Felid alphaherpesvirus 1',</v>
      </c>
    </row>
    <row r="141" customFormat="false" ht="12.8" hidden="false" customHeight="false" outlineLevel="0" collapsed="false">
      <c r="J141" s="61"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62" t="s">
        <v>1107</v>
      </c>
      <c r="K142" s="7" t="s">
        <v>72</v>
      </c>
      <c r="L142" s="7" t="s">
        <v>73</v>
      </c>
      <c r="M142" s="0" t="str">
        <f aca="false">_xlfn.CONCAT(L142,": '",K142,"',")</f>
        <v>Foot_and_mouth_disease_virus: 'Foot-and-mouth disease virus',</v>
      </c>
    </row>
    <row r="143" customFormat="false" ht="12.8" hidden="false" customHeight="false" outlineLevel="0" collapsed="false">
      <c r="J143" s="61"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61" t="str">
        <f aca="false">_xlfn.CONCAT(LOWER(LEFT(K144)),RIGHT(K144,LEN(K144)-FIND(" ",K144)))</f>
        <v>fdisease virus</v>
      </c>
      <c r="K144" s="6" t="s">
        <v>72</v>
      </c>
    </row>
    <row r="145" customFormat="false" ht="12.8" hidden="true" customHeight="false" outlineLevel="0" collapsed="false">
      <c r="J145" s="61" t="str">
        <f aca="false">_xlfn.CONCAT(LOWER(LEFT(K145)),RIGHT(K145,LEN(K145)-FIND(" ",K145)))</f>
        <v>fdisease virus</v>
      </c>
      <c r="K145" s="7" t="s">
        <v>72</v>
      </c>
    </row>
    <row r="146" customFormat="false" ht="14.15" hidden="true" customHeight="false" outlineLevel="0" collapsed="false">
      <c r="J146" s="61" t="str">
        <f aca="false">_xlfn.CONCAT(LOWER(LEFT(K146)),RIGHT(K146,LEN(K146)-FIND(" ",K146)))</f>
        <v>fdisease virus</v>
      </c>
      <c r="K146" s="6" t="s">
        <v>72</v>
      </c>
    </row>
    <row r="147" customFormat="false" ht="14.15" hidden="true" customHeight="false" outlineLevel="0" collapsed="false">
      <c r="J147" s="61" t="str">
        <f aca="false">_xlfn.CONCAT(LOWER(LEFT(K147)),RIGHT(K147,LEN(K147)-FIND(" ",K147)))</f>
        <v>fdisease virus</v>
      </c>
      <c r="K147" s="6" t="s">
        <v>72</v>
      </c>
    </row>
    <row r="148" customFormat="false" ht="14.15" hidden="true" customHeight="false" outlineLevel="0" collapsed="false">
      <c r="J148" s="61" t="str">
        <f aca="false">_xlfn.CONCAT(LOWER(LEFT(K148)),RIGHT(K148,LEN(K148)-FIND(" ",K148)))</f>
        <v>fdisease virus</v>
      </c>
      <c r="K148" s="6" t="s">
        <v>72</v>
      </c>
    </row>
    <row r="149" customFormat="false" ht="12.8" hidden="false" customHeight="false" outlineLevel="0" collapsed="false">
      <c r="J149" s="62" t="s">
        <v>1108</v>
      </c>
      <c r="K149" s="7" t="s">
        <v>315</v>
      </c>
      <c r="L149" s="7" t="s">
        <v>316</v>
      </c>
      <c r="M149" s="0" t="str">
        <f aca="false">_xlfn.CONCAT(L149,": '",K149,"',")</f>
        <v>Feline_immunodeficiency_virus: 'Feline immunodeficiency virus',</v>
      </c>
    </row>
    <row r="150" customFormat="false" ht="12.8" hidden="false" customHeight="false" outlineLevel="0" collapsed="false">
      <c r="J150" s="62" t="s">
        <v>1109</v>
      </c>
      <c r="K150" s="7" t="s">
        <v>330</v>
      </c>
      <c r="L150" s="7" t="s">
        <v>331</v>
      </c>
      <c r="M150" s="0" t="str">
        <f aca="false">_xlfn.CONCAT(L150,": '",K150,"',")</f>
        <v>Feline_infectious_peritonitis_virus: 'Feline infectious peritonitis virus',</v>
      </c>
    </row>
    <row r="151" customFormat="false" ht="12.8" hidden="false" customHeight="false" outlineLevel="0" collapsed="false">
      <c r="J151" s="62" t="s">
        <v>1110</v>
      </c>
      <c r="K151" s="7" t="s">
        <v>326</v>
      </c>
      <c r="L151" s="7" t="s">
        <v>327</v>
      </c>
      <c r="M151" s="0" t="str">
        <f aca="false">_xlfn.CONCAT(L151,": '",K151,"',")</f>
        <v>Feline_leukemia_virus: 'Feline leukemia virus',</v>
      </c>
    </row>
    <row r="152" customFormat="false" ht="14.15" hidden="false" customHeight="false" outlineLevel="0" collapsed="false">
      <c r="J152" s="61"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62" t="s">
        <v>1111</v>
      </c>
      <c r="K153" s="7" t="s">
        <v>334</v>
      </c>
      <c r="L153" s="7" t="s">
        <v>335</v>
      </c>
      <c r="M153" s="0" t="str">
        <f aca="false">_xlfn.CONCAT(L153,": '",K153,"',")</f>
        <v>Feline_panleukopenia_virus: 'Feline panleukopenia virus',</v>
      </c>
    </row>
    <row r="154" customFormat="false" ht="12.8" hidden="true" customHeight="false" outlineLevel="0" collapsed="false">
      <c r="J154" s="61" t="str">
        <f aca="false">_xlfn.CONCAT(LOWER(LEFT(K154)),RIGHT(K154,LEN(K154)-FIND(" ",K154)))</f>
        <v>fnecrophorum</v>
      </c>
      <c r="K154" s="7" t="s">
        <v>29</v>
      </c>
    </row>
    <row r="155" customFormat="false" ht="12.8" hidden="false" customHeight="false" outlineLevel="0" collapsed="false">
      <c r="J155" s="61"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61" t="str">
        <f aca="false">_xlfn.CONCAT(LOWER(LEFT(K156)),RIGHT(K156,LEN(K156)-FIND(" ",K156)))</f>
        <v>fverticillioides</v>
      </c>
      <c r="K156" s="7" t="s">
        <v>1112</v>
      </c>
      <c r="L156" s="7" t="s">
        <v>1113</v>
      </c>
      <c r="M156" s="0" t="str">
        <f aca="false">_xlfn.CONCAT(L156,": '",K156,"',")</f>
        <v>Fusarium_verticillioides: 'Fusarium verticillioides',</v>
      </c>
    </row>
    <row r="157" customFormat="false" ht="12.8" hidden="true" customHeight="false" outlineLevel="0" collapsed="false">
      <c r="J157" s="61" t="str">
        <f aca="false">_xlfn.CONCAT(LOWER(LEFT(K157)),RIGHT(K157,LEN(K157)-FIND(" ",K157)))</f>
        <v>fproliferatum</v>
      </c>
      <c r="K157" s="7" t="s">
        <v>360</v>
      </c>
    </row>
    <row r="158" customFormat="false" ht="12.8" hidden="false" customHeight="false" outlineLevel="0" collapsed="false">
      <c r="J158" s="61"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61" t="str">
        <f aca="false">_xlfn.CONCAT(LOWER(LEFT(K159)),RIGHT(K159,LEN(K159)-FIND(" ",K159)))</f>
        <v>fverticillioides (moniliforme)</v>
      </c>
      <c r="K159" s="7" t="s">
        <v>357</v>
      </c>
    </row>
    <row r="160" customFormat="false" ht="12.8" hidden="false" customHeight="false" outlineLevel="0" collapsed="false">
      <c r="J160" s="62" t="s">
        <v>1114</v>
      </c>
      <c r="K160" s="7" t="s">
        <v>170</v>
      </c>
      <c r="L160" s="7" t="s">
        <v>171</v>
      </c>
      <c r="M160" s="0" t="str">
        <f aca="false">_xlfn.CONCAT(L160,": '",K160,"',")</f>
        <v>Goat_pox_virus: 'Goat pox virus',</v>
      </c>
    </row>
    <row r="161" customFormat="false" ht="12.8" hidden="false" customHeight="false" outlineLevel="0" collapsed="false">
      <c r="J161" s="62" t="s">
        <v>1115</v>
      </c>
      <c r="K161" s="0" t="s">
        <v>1011</v>
      </c>
      <c r="L161" s="0" t="s">
        <v>1012</v>
      </c>
      <c r="M161" s="0" t="str">
        <f aca="false">_xlfn.CONCAT(L161,": '",K161,"',")</f>
        <v>Hepatovirus_A: 'Hepatovirus A',</v>
      </c>
    </row>
    <row r="162" customFormat="false" ht="12.8" hidden="false" customHeight="false" outlineLevel="0" collapsed="false">
      <c r="J162" s="62" t="s">
        <v>1116</v>
      </c>
      <c r="K162" s="0" t="s">
        <v>1015</v>
      </c>
      <c r="L162" s="0" t="s">
        <v>1016</v>
      </c>
      <c r="M162" s="0" t="str">
        <f aca="false">_xlfn.CONCAT(L162,": '",K162,"',")</f>
        <v>Hepatovirus_B: 'Hepatovirus B',</v>
      </c>
    </row>
    <row r="163" customFormat="false" ht="12.8" hidden="false" customHeight="false" outlineLevel="0" collapsed="false">
      <c r="J163" s="62" t="s">
        <v>1117</v>
      </c>
      <c r="K163" s="0" t="s">
        <v>1039</v>
      </c>
      <c r="L163" s="0" t="s">
        <v>1040</v>
      </c>
      <c r="M163" s="0" t="str">
        <f aca="false">_xlfn.CONCAT(L163,": '",K163,"',")</f>
        <v>Hepatovirus_C: 'Hepatovirus C',</v>
      </c>
    </row>
    <row r="164" customFormat="false" ht="12.8" hidden="false" customHeight="false" outlineLevel="0" collapsed="false">
      <c r="J164" s="61"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62" t="s">
        <v>1118</v>
      </c>
      <c r="K165" s="7" t="s">
        <v>1119</v>
      </c>
      <c r="L165" s="7" t="s">
        <v>1120</v>
      </c>
      <c r="M165" s="0" t="str">
        <f aca="false">_xlfn.CONCAT(L165,": '",K165,"',")</f>
        <v>Histoplasma_capsulatum_var._farciminosum: 'Histoplasma capsulatum var. farciminosum',</v>
      </c>
    </row>
    <row r="166" customFormat="false" ht="12.8" hidden="true" customHeight="false" outlineLevel="0" collapsed="false">
      <c r="J166" s="61" t="str">
        <f aca="false">_xlfn.CONCAT(LOWER(LEFT(K166)),RIGHT(K166,LEN(K166)-FIND(" ",K166)))</f>
        <v>hcapsulatum</v>
      </c>
      <c r="K166" s="7" t="s">
        <v>195</v>
      </c>
    </row>
    <row r="167" customFormat="false" ht="12.8" hidden="true" customHeight="false" outlineLevel="0" collapsed="false">
      <c r="J167" s="61" t="str">
        <f aca="false">_xlfn.CONCAT(LOWER(LEFT(K167)),RIGHT(K167,LEN(K167)-FIND(" ",K167)))</f>
        <v>hcapsulatum</v>
      </c>
      <c r="K167" s="7" t="s">
        <v>195</v>
      </c>
    </row>
    <row r="168" customFormat="false" ht="12.8" hidden="false" customHeight="false" outlineLevel="0" collapsed="false">
      <c r="J168" s="62" t="s">
        <v>1121</v>
      </c>
      <c r="K168" s="0" t="s">
        <v>912</v>
      </c>
      <c r="L168" s="0" t="s">
        <v>913</v>
      </c>
      <c r="M168" s="0" t="str">
        <f aca="false">_xlfn.CONCAT(L168,": '",K168,"',")</f>
        <v>Human_Immunodeficiency_Virus_1: 'Human Immunodeficiency Virus 1',</v>
      </c>
    </row>
    <row r="169" customFormat="false" ht="12.8" hidden="false" customHeight="false" outlineLevel="0" collapsed="false">
      <c r="J169" s="62" t="s">
        <v>1122</v>
      </c>
      <c r="K169" s="0" t="s">
        <v>932</v>
      </c>
      <c r="L169" s="0" t="s">
        <v>933</v>
      </c>
      <c r="M169" s="0" t="str">
        <f aca="false">_xlfn.CONCAT(L169,": '",K169,"',")</f>
        <v>Human_papillomavirus_16: 'Human papillomavirus 16',</v>
      </c>
    </row>
    <row r="170" customFormat="false" ht="12.8" hidden="false" customHeight="false" outlineLevel="0" collapsed="false">
      <c r="J170" s="62" t="s">
        <v>1123</v>
      </c>
      <c r="K170" s="0" t="s">
        <v>955</v>
      </c>
      <c r="L170" s="0" t="s">
        <v>956</v>
      </c>
      <c r="M170" s="0" t="str">
        <f aca="false">_xlfn.CONCAT(L170,": '",K170,"',")</f>
        <v>Human_papillomavirus_18: 'Human papillomavirus 18',</v>
      </c>
    </row>
    <row r="171" customFormat="false" ht="12.8" hidden="false" customHeight="false" outlineLevel="0" collapsed="false">
      <c r="J171" s="62" t="s">
        <v>1124</v>
      </c>
      <c r="K171" s="0" t="s">
        <v>983</v>
      </c>
      <c r="L171" s="0" t="s">
        <v>984</v>
      </c>
      <c r="M171" s="0" t="str">
        <f aca="false">_xlfn.CONCAT(L171,": '",K171,"',")</f>
        <v>Human_rotavirus_A: 'Human rotavirus A',</v>
      </c>
    </row>
    <row r="172" customFormat="false" ht="12.8" hidden="false" customHeight="false" outlineLevel="0" collapsed="false">
      <c r="J172" s="62" t="s">
        <v>1125</v>
      </c>
      <c r="K172" s="49" t="s">
        <v>987</v>
      </c>
      <c r="L172" s="49" t="s">
        <v>988</v>
      </c>
      <c r="M172" s="0" t="str">
        <f aca="false">_xlfn.CONCAT(L172,": '",K172,"',")</f>
        <v>Human_rotavirus_B: 'Human rotavirus B',</v>
      </c>
    </row>
    <row r="173" customFormat="false" ht="12.8" hidden="false" customHeight="false" outlineLevel="0" collapsed="false">
      <c r="J173" s="62" t="s">
        <v>1126</v>
      </c>
      <c r="K173" s="0" t="s">
        <v>989</v>
      </c>
      <c r="L173" s="0" t="s">
        <v>990</v>
      </c>
      <c r="M173" s="0" t="str">
        <f aca="false">_xlfn.CONCAT(L173,": '",K173,"',")</f>
        <v>Human_rotavirus_C: 'Human rotavirus C',</v>
      </c>
    </row>
    <row r="174" customFormat="false" ht="12.8" hidden="false" customHeight="false" outlineLevel="0" collapsed="false">
      <c r="J174" s="62" t="s">
        <v>1127</v>
      </c>
      <c r="K174" s="0" t="s">
        <v>961</v>
      </c>
      <c r="L174" s="0" t="s">
        <v>962</v>
      </c>
      <c r="M174" s="0" t="str">
        <f aca="false">_xlfn.CONCAT(L174,": '",K174,"',")</f>
        <v>Herpes_simplex_virus_1: 'Herpes simplex virus 1',</v>
      </c>
    </row>
    <row r="175" customFormat="false" ht="12.8" hidden="false" customHeight="false" outlineLevel="0" collapsed="false">
      <c r="J175" s="62" t="s">
        <v>1128</v>
      </c>
      <c r="K175" s="0" t="s">
        <v>979</v>
      </c>
      <c r="L175" s="0" t="s">
        <v>980</v>
      </c>
      <c r="M175" s="0" t="str">
        <f aca="false">_xlfn.CONCAT(L175,": '",K175,"',")</f>
        <v>Herpes_simplex_virus_2: 'Herpes simplex virus 2',</v>
      </c>
    </row>
    <row r="176" customFormat="false" ht="12.8" hidden="false" customHeight="false" outlineLevel="0" collapsed="false">
      <c r="J176" s="62" t="s">
        <v>1129</v>
      </c>
      <c r="K176" s="7" t="s">
        <v>745</v>
      </c>
      <c r="L176" s="7" t="s">
        <v>746</v>
      </c>
      <c r="M176" s="0" t="str">
        <f aca="false">_xlfn.CONCAT(L176,": '",K176,"',")</f>
        <v>Influenza_A: 'Influenza A',</v>
      </c>
    </row>
    <row r="177" customFormat="false" ht="12.8" hidden="false" customHeight="false" outlineLevel="0" collapsed="false">
      <c r="J177" s="62" t="s">
        <v>1130</v>
      </c>
      <c r="K177" s="0" t="s">
        <v>874</v>
      </c>
      <c r="L177" s="0" t="s">
        <v>875</v>
      </c>
      <c r="M177" s="0" t="str">
        <f aca="false">_xlfn.CONCAT(L177,": '",K177,"',")</f>
        <v>Influenza_A_H1N1: 'Influenza A (H1N1)',</v>
      </c>
    </row>
    <row r="178" customFormat="false" ht="12.8" hidden="false" customHeight="false" outlineLevel="0" collapsed="false">
      <c r="J178" s="62" t="s">
        <v>1131</v>
      </c>
      <c r="K178" s="7" t="s">
        <v>274</v>
      </c>
      <c r="L178" s="7" t="s">
        <v>275</v>
      </c>
      <c r="M178" s="0" t="str">
        <f aca="false">_xlfn.CONCAT(L178,": '",K178,"',")</f>
        <v>Influenza_A_H3N2: 'Influenza A (H3N2)',</v>
      </c>
    </row>
    <row r="179" customFormat="false" ht="12.8" hidden="false" customHeight="false" outlineLevel="0" collapsed="false">
      <c r="J179" s="62" t="s">
        <v>1132</v>
      </c>
      <c r="K179" s="0" t="s">
        <v>885</v>
      </c>
      <c r="L179" s="0" t="s">
        <v>886</v>
      </c>
      <c r="M179" s="0" t="str">
        <f aca="false">_xlfn.CONCAT(L179,": '",K179,"',")</f>
        <v>Influenza_B: 'Influenza B',</v>
      </c>
    </row>
    <row r="180" customFormat="false" ht="12.8" hidden="true" customHeight="false" outlineLevel="0" collapsed="false">
      <c r="J180" s="61" t="str">
        <f aca="false">_xlfn.CONCAT(LOWER(LEFT(K180)),RIGHT(K180,LEN(K180)-FIND(" ",K180)))</f>
        <v>iA (H3N2)</v>
      </c>
      <c r="K180" s="0" t="s">
        <v>274</v>
      </c>
    </row>
    <row r="181" customFormat="false" ht="14.15" hidden="false" customHeight="false" outlineLevel="0" collapsed="false">
      <c r="J181" s="61" t="str">
        <f aca="false">_xlfn.CONCAT(LOWER(LEFT(K181)),RIGHT(K181,LEN(K181)-FIND(" ",K181)))</f>
        <v>lautumnalis</v>
      </c>
      <c r="K181" s="23" t="s">
        <v>437</v>
      </c>
      <c r="L181" s="23" t="s">
        <v>438</v>
      </c>
      <c r="M181" s="0" t="str">
        <f aca="false">_xlfn.CONCAT(L181,": '",K181,"',")</f>
        <v>Leptospira_autumnalis: 'Leptospira autumnalis',</v>
      </c>
    </row>
    <row r="182" customFormat="false" ht="12.8" hidden="false" customHeight="false" outlineLevel="0" collapsed="false">
      <c r="J182" s="61"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61" t="str">
        <f aca="false">_xlfn.CONCAT(LOWER(LEFT(K183)),RIGHT(K183,LEN(K183)-FIND(" ",K183)))</f>
        <v>lgrippothyphosa</v>
      </c>
      <c r="K183" s="23" t="s">
        <v>435</v>
      </c>
      <c r="L183" s="23" t="s">
        <v>436</v>
      </c>
      <c r="M183" s="0" t="str">
        <f aca="false">_xlfn.CONCAT(L183,": '",K183,"',")</f>
        <v>Leptospira_grippothyphosa: 'Leptospira grippothyphosa',</v>
      </c>
    </row>
    <row r="184" customFormat="false" ht="12.8" hidden="true" customHeight="false" outlineLevel="0" collapsed="false">
      <c r="J184" s="61" t="str">
        <f aca="false">_xlfn.CONCAT(LOWER(LEFT(K184)),RIGHT(K184,LEN(K184)-FIND(" ",K184)))</f>
        <v>lborgpetersenii</v>
      </c>
      <c r="K184" s="7" t="s">
        <v>311</v>
      </c>
    </row>
    <row r="185" customFormat="false" ht="14.15" hidden="false" customHeight="false" outlineLevel="0" collapsed="false">
      <c r="J185" s="61" t="str">
        <f aca="false">_xlfn.CONCAT(LOWER(LEFT(K185)),RIGHT(K185,LEN(K185)-FIND(" ",K185)))</f>
        <v>lhyos</v>
      </c>
      <c r="K185" s="23" t="s">
        <v>1133</v>
      </c>
      <c r="L185" s="23" t="s">
        <v>440</v>
      </c>
      <c r="M185" s="0" t="str">
        <f aca="false">_xlfn.CONCAT(L185,": '",K185,"',")</f>
        <v>Leptospira_hyos: 'Leptospira hyos',</v>
      </c>
    </row>
    <row r="186" customFormat="false" ht="12.8" hidden="false" customHeight="false" outlineLevel="0" collapsed="false">
      <c r="J186" s="61"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61"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61" t="str">
        <f aca="false">_xlfn.CONCAT(LOWER(LEFT(K188)),RIGHT(K188,LEN(K188)-FIND(" ",K188)))</f>
        <v>linterrogans</v>
      </c>
      <c r="K188" s="7" t="s">
        <v>147</v>
      </c>
    </row>
    <row r="189" customFormat="false" ht="12.8" hidden="true" customHeight="false" outlineLevel="0" collapsed="false">
      <c r="J189" s="61" t="str">
        <f aca="false">_xlfn.CONCAT(LOWER(LEFT(K189)),RIGHT(K189,LEN(K189)-FIND(" ",K189)))</f>
        <v>linterrogans</v>
      </c>
      <c r="K189" s="7" t="s">
        <v>147</v>
      </c>
    </row>
    <row r="190" customFormat="false" ht="12.8" hidden="true" customHeight="false" outlineLevel="0" collapsed="false">
      <c r="J190" s="61" t="str">
        <f aca="false">_xlfn.CONCAT(LOWER(LEFT(K190)),RIGHT(K190,LEN(K190)-FIND(" ",K190)))</f>
        <v>linterrogans</v>
      </c>
      <c r="K190" s="7" t="s">
        <v>147</v>
      </c>
    </row>
    <row r="191" customFormat="false" ht="12.8" hidden="false" customHeight="false" outlineLevel="0" collapsed="false">
      <c r="J191" s="61"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61"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61" t="str">
        <f aca="false">_xlfn.CONCAT(LOWER(LEFT(K193)),RIGHT(K193,LEN(K193)-FIND(" ",K193)))</f>
        <v>lkirschneri</v>
      </c>
      <c r="K193" s="7" t="s">
        <v>219</v>
      </c>
    </row>
    <row r="194" customFormat="false" ht="14.15" hidden="false" customHeight="false" outlineLevel="0" collapsed="false">
      <c r="J194" s="61" t="str">
        <f aca="false">_xlfn.CONCAT(LOWER(LEFT(K194)),RIGHT(K194,LEN(K194)-FIND(" ",K194)))</f>
        <v>lpomona</v>
      </c>
      <c r="K194" s="23" t="s">
        <v>433</v>
      </c>
      <c r="L194" s="23" t="s">
        <v>434</v>
      </c>
      <c r="M194" s="0" t="str">
        <f aca="false">_xlfn.CONCAT(L194,": '",K194,"',")</f>
        <v>Leptospira_pomona: 'Leptospira pomona',</v>
      </c>
    </row>
    <row r="195" customFormat="false" ht="12.8" hidden="false" customHeight="false" outlineLevel="0" collapsed="false">
      <c r="J195" s="61"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62" t="s">
        <v>1134</v>
      </c>
      <c r="K196" s="6" t="s">
        <v>593</v>
      </c>
      <c r="L196" s="6" t="s">
        <v>594</v>
      </c>
      <c r="M196" s="0" t="str">
        <f aca="false">_xlfn.CONCAT(L196,": '",K196,"',")</f>
        <v>Lumpy_skin_disease_virus: 'Lumpy skin disease virus',</v>
      </c>
    </row>
    <row r="197" customFormat="false" ht="12.8" hidden="true" customHeight="false" outlineLevel="0" collapsed="false">
      <c r="J197" s="61" t="str">
        <f aca="false">_xlfn.CONCAT(LOWER(LEFT(K197)),RIGHT(K197,LEN(K197)-FIND(" ",K197)))</f>
        <v>lrabies</v>
      </c>
      <c r="K197" s="7" t="s">
        <v>281</v>
      </c>
    </row>
    <row r="198" customFormat="false" ht="12.8" hidden="true" customHeight="false" outlineLevel="0" collapsed="false">
      <c r="J198" s="61" t="str">
        <f aca="false">_xlfn.CONCAT(LOWER(LEFT(K198)),RIGHT(K198,LEN(K198)-FIND(" ",K198)))</f>
        <v>lrabies</v>
      </c>
      <c r="K198" s="7" t="s">
        <v>281</v>
      </c>
    </row>
    <row r="199" customFormat="false" ht="12.8" hidden="false" customHeight="false" outlineLevel="0" collapsed="false">
      <c r="J199" s="62" t="s">
        <v>1135</v>
      </c>
      <c r="K199" s="7" t="s">
        <v>702</v>
      </c>
      <c r="L199" s="7" t="s">
        <v>703</v>
      </c>
      <c r="M199" s="0" t="str">
        <f aca="false">_xlfn.CONCAT(L199,": '",K199,"',")</f>
        <v>Microsporum_Lophophyton_gallinae: 'Microsporum (Lophophyton) gallinae',</v>
      </c>
    </row>
    <row r="200" customFormat="false" ht="14.15" hidden="true" customHeight="false" outlineLevel="0" collapsed="false">
      <c r="J200" s="61" t="str">
        <f aca="false">_xlfn.CONCAT(LOWER(LEFT(K200)),RIGHT(K200,LEN(K200)-FIND(" ",K200)))</f>
        <v>lskin disease virus</v>
      </c>
      <c r="K200" s="6" t="s">
        <v>593</v>
      </c>
    </row>
    <row r="201" customFormat="false" ht="14.15" hidden="false" customHeight="false" outlineLevel="0" collapsed="false">
      <c r="J201" s="61"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62" t="s">
        <v>1136</v>
      </c>
      <c r="K202" s="7" t="s">
        <v>1137</v>
      </c>
      <c r="L202" s="7" t="s">
        <v>1138</v>
      </c>
      <c r="M202" s="0" t="str">
        <f aca="false">_xlfn.CONCAT(L202,": '",K202,"',")</f>
        <v>Mycobacterium_avium_subsp._Paratuberculosis: 'Mycobacterium avium subsp. Paratuberculosis',</v>
      </c>
    </row>
    <row r="203" customFormat="false" ht="12.8" hidden="false" customHeight="false" outlineLevel="0" collapsed="false">
      <c r="J203" s="61"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61" t="str">
        <f aca="false">_xlfn.CONCAT(LOWER(LEFT(K204)),RIGHT(K204,LEN(K204)-FIND(" ",K204)))</f>
        <v>mavium subsp. Paratuberculosis</v>
      </c>
      <c r="K204" s="7" t="s">
        <v>1137</v>
      </c>
    </row>
    <row r="205" customFormat="false" ht="12.8" hidden="true" customHeight="false" outlineLevel="0" collapsed="false">
      <c r="J205" s="61" t="str">
        <f aca="false">_xlfn.CONCAT(LOWER(LEFT(K205)),RIGHT(K205,LEN(K205)-FIND(" ",K205)))</f>
        <v>mavium subsp. Paratuberculosis</v>
      </c>
      <c r="K205" s="7" t="s">
        <v>1137</v>
      </c>
    </row>
    <row r="206" customFormat="false" ht="12.8" hidden="false" customHeight="false" outlineLevel="0" collapsed="false">
      <c r="J206" s="61"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61" t="str">
        <f aca="false">_xlfn.CONCAT(LOWER(LEFT(K207)),RIGHT(K207,LEN(K207)-FIND(" ",K207)))</f>
        <v>mbovis</v>
      </c>
      <c r="K207" s="7" t="s">
        <v>34</v>
      </c>
    </row>
    <row r="208" customFormat="false" ht="12.8" hidden="true" customHeight="false" outlineLevel="0" collapsed="false">
      <c r="J208" s="61" t="str">
        <f aca="false">_xlfn.CONCAT(LOWER(LEFT(K208)),RIGHT(K208,LEN(K208)-FIND(" ",K208)))</f>
        <v>mbovis</v>
      </c>
      <c r="K208" s="7" t="s">
        <v>34</v>
      </c>
    </row>
    <row r="209" customFormat="false" ht="12.8" hidden="false" customHeight="false" outlineLevel="0" collapsed="false">
      <c r="J209" s="61"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62" t="s">
        <v>1139</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61" t="str">
        <f aca="false">_xlfn.CONCAT(LOWER(LEFT(K211)),RIGHT(K211,LEN(K211)-FIND(" ",K211)))</f>
        <v>mcanis</v>
      </c>
      <c r="K211" s="7" t="s">
        <v>216</v>
      </c>
    </row>
    <row r="212" customFormat="false" ht="14.15" hidden="false" customHeight="false" outlineLevel="0" collapsed="false">
      <c r="J212" s="61"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61"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62" t="s">
        <v>1140</v>
      </c>
      <c r="K214" s="7" t="s">
        <v>732</v>
      </c>
      <c r="L214" s="7" t="s">
        <v>1141</v>
      </c>
      <c r="M214" s="0" t="str">
        <f aca="false">_xlfn.CONCAT(L214,": '",K214,"',")</f>
        <v>Marek's_disease_virus: 'Marek's disease virus',</v>
      </c>
    </row>
    <row r="215" customFormat="false" ht="12.8" hidden="false" customHeight="false" outlineLevel="0" collapsed="false">
      <c r="J215" s="61"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61" t="str">
        <f aca="false">_xlfn.CONCAT(LOWER(LEFT(K216)),RIGHT(K216,LEN(K216)-FIND(" ",K216)))</f>
        <v>mhaemolytica</v>
      </c>
      <c r="K216" s="7" t="s">
        <v>135</v>
      </c>
      <c r="L216" s="7" t="s">
        <v>1142</v>
      </c>
      <c r="M216" s="0" t="str">
        <f aca="false">_xlfn.CONCAT(L216,": '",K216,"',")</f>
        <v>Mannheimia_haemolytica_: 'Mannheimia haemolytica ',</v>
      </c>
    </row>
    <row r="217" customFormat="false" ht="12.8" hidden="false" customHeight="false" outlineLevel="0" collapsed="false">
      <c r="J217" s="61"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61" t="str">
        <f aca="false">_xlfn.CONCAT(LOWER(LEFT(K218)),RIGHT(K218,LEN(K218)-FIND(" ",K218)))</f>
        <v>mhaemolytica</v>
      </c>
      <c r="K218" s="7" t="s">
        <v>135</v>
      </c>
    </row>
    <row r="219" customFormat="false" ht="12.8" hidden="false" customHeight="false" outlineLevel="0" collapsed="false">
      <c r="J219" s="61"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61"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61" t="str">
        <f aca="false">_xlfn.CONCAT(LOWER(LEFT(K221)),RIGHT(K221,LEN(K221)-FIND(" ",K221)))</f>
        <v>movis</v>
      </c>
      <c r="K221" s="7" t="s">
        <v>139</v>
      </c>
      <c r="L221" s="7" t="s">
        <v>1143</v>
      </c>
      <c r="M221" s="0" t="str">
        <f aca="false">_xlfn.CONCAT(L221,": '",K221,"',")</f>
        <v>Mycoplasma_ovis_: 'Mycoplasma ovis ',</v>
      </c>
    </row>
    <row r="222" customFormat="false" ht="12.8" hidden="false" customHeight="false" outlineLevel="0" collapsed="false">
      <c r="J222" s="61"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61" t="str">
        <f aca="false">_xlfn.CONCAT(LOWER(LEFT(K223)),RIGHT(K223,LEN(K223)-FIND(" ",K223)))</f>
        <v>movis</v>
      </c>
      <c r="K223" s="7" t="s">
        <v>139</v>
      </c>
    </row>
    <row r="224" customFormat="false" ht="12.8" hidden="false" customHeight="false" outlineLevel="0" collapsed="false">
      <c r="J224" s="61" t="str">
        <f aca="false">_xlfn.CONCAT(LOWER(LEFT(K224)),RIGHT(K224,LEN(K224)-FIND(" ",K224)))</f>
        <v>mplutonius</v>
      </c>
      <c r="K224" s="7" t="s">
        <v>676</v>
      </c>
      <c r="L224" s="7" t="s">
        <v>1144</v>
      </c>
      <c r="M224" s="0" t="str">
        <f aca="false">_xlfn.CONCAT(L224,": '",K224,"',")</f>
        <v>Melisococcus_plutonius: 'Melisococcus plutonius',</v>
      </c>
    </row>
    <row r="225" customFormat="false" ht="12.8" hidden="true" customHeight="false" outlineLevel="0" collapsed="false">
      <c r="J225" s="61" t="str">
        <f aca="false">_xlfn.CONCAT(LOWER(LEFT(K225)),RIGHT(K225,LEN(K225)-FIND(" ",K225)))</f>
        <v>mpachydermatis</v>
      </c>
      <c r="K225" s="7" t="s">
        <v>227</v>
      </c>
    </row>
    <row r="226" customFormat="false" ht="12.8" hidden="false" customHeight="false" outlineLevel="0" collapsed="false">
      <c r="J226" s="61"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61"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61"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61"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62" t="s">
        <v>1145</v>
      </c>
      <c r="K230" s="7" t="s">
        <v>740</v>
      </c>
      <c r="L230" s="7" t="s">
        <v>741</v>
      </c>
      <c r="M230" s="0" t="str">
        <f aca="false">_xlfn.CONCAT(L230,": '",K230,"',")</f>
        <v>Newcastle_disease_virus: 'Newcastle disease virus',</v>
      </c>
    </row>
    <row r="231" customFormat="false" ht="12.8" hidden="false" customHeight="false" outlineLevel="0" collapsed="false">
      <c r="J231" s="62" t="s">
        <v>1146</v>
      </c>
      <c r="K231" s="0" t="s">
        <v>1003</v>
      </c>
      <c r="L231" s="0" t="s">
        <v>1004</v>
      </c>
      <c r="M231" s="0" t="str">
        <f aca="false">_xlfn.CONCAT(L231,": '",K231,"',")</f>
        <v>Norovirus_GI: 'Norovirus GI',</v>
      </c>
    </row>
    <row r="232" customFormat="false" ht="12.8" hidden="false" customHeight="false" outlineLevel="0" collapsed="false">
      <c r="J232" s="61"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62" t="s">
        <v>1147</v>
      </c>
      <c r="K233" s="0" t="s">
        <v>1007</v>
      </c>
      <c r="L233" s="0" t="s">
        <v>1008</v>
      </c>
      <c r="M233" s="0" t="str">
        <f aca="false">_xlfn.CONCAT(L233,": '",K233,"',")</f>
        <v>Norovirus_GV: 'Norovirus GV',</v>
      </c>
    </row>
    <row r="234" customFormat="false" ht="12.8" hidden="false" customHeight="false" outlineLevel="0" collapsed="false">
      <c r="J234" s="61"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61"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61"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61"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61" t="str">
        <f aca="false">_xlfn.CONCAT(LOWER(LEFT(K238)),RIGHT(K238,LEN(K238)-FIND(" ",K238)))</f>
        <v>ovirus</v>
      </c>
      <c r="K238" s="7" t="s">
        <v>163</v>
      </c>
    </row>
    <row r="239" customFormat="false" ht="12.8" hidden="false" customHeight="false" outlineLevel="0" collapsed="false">
      <c r="J239" s="61"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61" t="str">
        <f aca="false">_xlfn.CONCAT(LOWER(LEFT(K240)),RIGHT(K240,LEN(K240)-FIND(" ",K240)))</f>
        <v>paeruginosa</v>
      </c>
      <c r="K240" s="7" t="s">
        <v>230</v>
      </c>
    </row>
    <row r="241" customFormat="false" ht="14.15" hidden="false" customHeight="false" outlineLevel="0" collapsed="false">
      <c r="J241" s="62" t="s">
        <v>1148</v>
      </c>
      <c r="K241" s="6" t="s">
        <v>534</v>
      </c>
      <c r="L241" s="6" t="s">
        <v>1149</v>
      </c>
      <c r="M241" s="0" t="str">
        <f aca="false">_xlfn.CONCAT(L241,": '",K241,"',")</f>
        <v>Porcine_circovirus_type_2_: 'Porcine circovirus type 2 ',</v>
      </c>
    </row>
    <row r="242" customFormat="false" ht="12.8" hidden="false" customHeight="false" outlineLevel="0" collapsed="false">
      <c r="J242" s="62" t="s">
        <v>1150</v>
      </c>
      <c r="K242" s="7" t="s">
        <v>174</v>
      </c>
      <c r="L242" s="7" t="s">
        <v>175</v>
      </c>
      <c r="M242" s="0" t="str">
        <f aca="false">_xlfn.CONCAT(L242,": '",K242,"',")</f>
        <v>Peste_des_petits_ruminants_virus: 'Peste des petits ruminants virus',</v>
      </c>
    </row>
    <row r="243" customFormat="false" ht="14.15" hidden="false" customHeight="false" outlineLevel="0" collapsed="false">
      <c r="J243" s="62" t="s">
        <v>1151</v>
      </c>
      <c r="K243" s="6" t="s">
        <v>529</v>
      </c>
      <c r="L243" s="6" t="s">
        <v>530</v>
      </c>
      <c r="M243" s="0" t="str">
        <f aca="false">_xlfn.CONCAT(L243,": '",K243,"',")</f>
        <v>Porcine_epidemic_diarrhea_virus: 'Porcine epidemic diarrhea virus',</v>
      </c>
    </row>
    <row r="244" customFormat="false" ht="12.8" hidden="false" customHeight="false" outlineLevel="0" collapsed="false">
      <c r="J244" s="61"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61"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61"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61" t="str">
        <f aca="false">_xlfn.CONCAT(LOWER(LEFT(K247)),RIGHT(K247,LEN(K247)-FIND(" ",K247)))</f>
        <v>pmultocida</v>
      </c>
      <c r="K247" s="7" t="s">
        <v>132</v>
      </c>
    </row>
    <row r="248" customFormat="false" ht="12.8" hidden="true" customHeight="false" outlineLevel="0" collapsed="false">
      <c r="J248" s="61" t="str">
        <f aca="false">_xlfn.CONCAT(LOWER(LEFT(K248)),RIGHT(K248,LEN(K248)-FIND(" ",K248)))</f>
        <v>pmultocida</v>
      </c>
      <c r="K248" s="7" t="s">
        <v>132</v>
      </c>
    </row>
    <row r="249" customFormat="false" ht="12.8" hidden="true" customHeight="false" outlineLevel="0" collapsed="false">
      <c r="J249" s="61" t="str">
        <f aca="false">_xlfn.CONCAT(LOWER(LEFT(K249)),RIGHT(K249,LEN(K249)-FIND(" ",K249)))</f>
        <v>pmultocida</v>
      </c>
      <c r="K249" s="7" t="s">
        <v>132</v>
      </c>
    </row>
    <row r="250" customFormat="false" ht="12.8" hidden="true" customHeight="false" outlineLevel="0" collapsed="false">
      <c r="J250" s="61" t="str">
        <f aca="false">_xlfn.CONCAT(LOWER(LEFT(K250)),RIGHT(K250,LEN(K250)-FIND(" ",K250)))</f>
        <v>pmultocida</v>
      </c>
      <c r="K250" s="7" t="s">
        <v>132</v>
      </c>
    </row>
    <row r="251" customFormat="false" ht="12.8" hidden="true" customHeight="false" outlineLevel="0" collapsed="false">
      <c r="J251" s="61" t="str">
        <f aca="false">_xlfn.CONCAT(LOWER(LEFT(K251)),RIGHT(K251,LEN(K251)-FIND(" ",K251)))</f>
        <v>pmultocida</v>
      </c>
      <c r="K251" s="7" t="s">
        <v>132</v>
      </c>
    </row>
    <row r="252" customFormat="false" ht="26.85" hidden="false" customHeight="false" outlineLevel="0" collapsed="false">
      <c r="J252" s="62" t="s">
        <v>1152</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62" t="s">
        <v>1153</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62" t="s">
        <v>1154</v>
      </c>
      <c r="K254" s="7" t="s">
        <v>367</v>
      </c>
      <c r="L254" s="7" t="s">
        <v>368</v>
      </c>
      <c r="M254" s="0" t="str">
        <f aca="false">_xlfn.CONCAT(L254,": '",K254,"',")</f>
        <v>Rhodococcus_Prescotella_equi: 'Rhodococcus (Prescotella) equi',</v>
      </c>
    </row>
    <row r="255" customFormat="false" ht="12.8" hidden="false" customHeight="false" outlineLevel="0" collapsed="false">
      <c r="J255" s="62" t="s">
        <v>1155</v>
      </c>
      <c r="K255" s="7" t="s">
        <v>512</v>
      </c>
      <c r="L255" s="7" t="s">
        <v>513</v>
      </c>
      <c r="M255" s="0" t="str">
        <f aca="false">_xlfn.CONCAT(L255,": '",K255,"',")</f>
        <v>Rotavirus_A: 'Rotavirus A',</v>
      </c>
    </row>
    <row r="256" customFormat="false" ht="12.8" hidden="false" customHeight="false" outlineLevel="0" collapsed="false">
      <c r="J256" s="62" t="s">
        <v>1156</v>
      </c>
      <c r="K256" s="7" t="s">
        <v>515</v>
      </c>
      <c r="L256" s="7" t="s">
        <v>516</v>
      </c>
      <c r="M256" s="0" t="str">
        <f aca="false">_xlfn.CONCAT(L256,": '",K256,"',")</f>
        <v>Rotavirus_B: 'Rotavirus B',</v>
      </c>
    </row>
    <row r="257" customFormat="false" ht="12.8" hidden="false" customHeight="false" outlineLevel="0" collapsed="false">
      <c r="J257" s="62" t="s">
        <v>1157</v>
      </c>
      <c r="K257" s="7" t="s">
        <v>518</v>
      </c>
      <c r="L257" s="7" t="s">
        <v>519</v>
      </c>
      <c r="M257" s="0" t="str">
        <f aca="false">_xlfn.CONCAT(L257,": '",K257,"',")</f>
        <v>Rotavirus_C: 'Rotavirus C',</v>
      </c>
    </row>
    <row r="258" customFormat="false" ht="12.8" hidden="false" customHeight="false" outlineLevel="0" collapsed="false">
      <c r="J258" s="62" t="s">
        <v>1158</v>
      </c>
      <c r="K258" s="7" t="s">
        <v>521</v>
      </c>
      <c r="L258" s="7" t="s">
        <v>522</v>
      </c>
      <c r="M258" s="0" t="str">
        <f aca="false">_xlfn.CONCAT(L258,": '",K258,"',")</f>
        <v>Rotavirus_E: 'Rotavirus E',</v>
      </c>
    </row>
    <row r="259" customFormat="false" ht="14.15" hidden="false" customHeight="false" outlineLevel="0" collapsed="false">
      <c r="J259" s="61"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61"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61" t="str">
        <f aca="false">_xlfn.CONCAT(LOWER(LEFT(K261)),RIGHT(K261,LEN(K261)-FIND(" ",K261)))</f>
        <v>rvirus</v>
      </c>
      <c r="K261" s="6" t="s">
        <v>585</v>
      </c>
    </row>
    <row r="262" customFormat="false" ht="12.8" hidden="false" customHeight="false" outlineLevel="0" collapsed="false">
      <c r="J262" s="61"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62" t="s">
        <v>1159</v>
      </c>
      <c r="K263" s="7" t="s">
        <v>506</v>
      </c>
      <c r="L263" s="7" t="s">
        <v>507</v>
      </c>
      <c r="M263" s="0" t="str">
        <f aca="false">_xlfn.CONCAT(L263,": '",K263,"',")</f>
        <v>Suid_alphaherpesvirus_1: 'Suid alphaherpesvirus 1',</v>
      </c>
    </row>
    <row r="264" customFormat="false" ht="12.8" hidden="false" customHeight="false" outlineLevel="0" collapsed="false">
      <c r="J264" s="61"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61"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61" t="str">
        <f aca="false">_xlfn.CONCAT(LOWER(LEFT(K266)),RIGHT(K266,LEN(K266)-FIND(" ",K266)))</f>
        <v>saureus</v>
      </c>
      <c r="K266" s="7" t="s">
        <v>94</v>
      </c>
    </row>
    <row r="267" customFormat="false" ht="12.8" hidden="true" customHeight="false" outlineLevel="0" collapsed="false">
      <c r="J267" s="61" t="str">
        <f aca="false">_xlfn.CONCAT(LOWER(LEFT(K267)),RIGHT(K267,LEN(K267)-FIND(" ",K267)))</f>
        <v>saureus</v>
      </c>
      <c r="K267" s="7" t="s">
        <v>94</v>
      </c>
    </row>
    <row r="268" customFormat="false" ht="12.8" hidden="true" customHeight="false" outlineLevel="0" collapsed="false">
      <c r="J268" s="61" t="str">
        <f aca="false">_xlfn.CONCAT(LOWER(LEFT(K268)),RIGHT(K268,LEN(K268)-FIND(" ",K268)))</f>
        <v>saureus</v>
      </c>
      <c r="K268" s="7" t="s">
        <v>94</v>
      </c>
    </row>
    <row r="269" customFormat="false" ht="12.8" hidden="true" customHeight="false" outlineLevel="0" collapsed="false">
      <c r="J269" s="61" t="str">
        <f aca="false">_xlfn.CONCAT(LOWER(LEFT(K269)),RIGHT(K269,LEN(K269)-FIND(" ",K269)))</f>
        <v>saureus</v>
      </c>
      <c r="K269" s="0" t="s">
        <v>94</v>
      </c>
    </row>
    <row r="270" customFormat="false" ht="12.8" hidden="false" customHeight="false" outlineLevel="0" collapsed="false">
      <c r="J270" s="62" t="s">
        <v>1160</v>
      </c>
      <c r="K270" s="7" t="s">
        <v>234</v>
      </c>
      <c r="L270" s="7" t="s">
        <v>235</v>
      </c>
      <c r="M270" s="0" t="str">
        <f aca="false">_xlfn.CONCAT(L270,": '",K270,"',")</f>
        <v>Schaalia_canis_Actinomyces_canis: 'Schaalia canis (Actinomyces canis)',</v>
      </c>
    </row>
    <row r="271" customFormat="false" ht="12.8" hidden="true" customHeight="false" outlineLevel="0" collapsed="false">
      <c r="J271" s="61" t="str">
        <f aca="false">_xlfn.CONCAT(LOWER(LEFT(K271)),RIGHT(K271,LEN(K271)-FIND(" ",K271)))</f>
        <v>scanis</v>
      </c>
      <c r="K271" s="7" t="s">
        <v>259</v>
      </c>
    </row>
    <row r="272" customFormat="false" ht="12.8" hidden="false" customHeight="false" outlineLevel="0" collapsed="false">
      <c r="J272" s="61"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61" t="str">
        <f aca="false">_xlfn.CONCAT(LOWER(LEFT(K273)),RIGHT(K273,LEN(K273)-FIND(" ",K273)))</f>
        <v>sdublin</v>
      </c>
      <c r="K273" s="7" t="s">
        <v>1161</v>
      </c>
      <c r="L273" s="7" t="s">
        <v>654</v>
      </c>
      <c r="M273" s="0" t="str">
        <f aca="false">_xlfn.CONCAT(L273,": '",K273,"',")</f>
        <v>Salmonella_dublin: 'Salmonella dublin',</v>
      </c>
    </row>
    <row r="274" customFormat="false" ht="12.8" hidden="false" customHeight="false" outlineLevel="0" collapsed="false">
      <c r="J274" s="61"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61"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62" t="s">
        <v>1162</v>
      </c>
      <c r="K276" s="7" t="s">
        <v>1163</v>
      </c>
      <c r="L276" s="7" t="s">
        <v>1164</v>
      </c>
      <c r="M276" s="0" t="str">
        <f aca="false">_xlfn.CONCAT(L276,": '",K276,"',")</f>
        <v>Streptococcus_equi_subsp._Equi: 'Streptococcus equi subsp. Equi',</v>
      </c>
    </row>
    <row r="277" customFormat="false" ht="12.8" hidden="false" customHeight="false" outlineLevel="0" collapsed="false">
      <c r="J277" s="62" t="s">
        <v>1165</v>
      </c>
      <c r="K277" s="7" t="s">
        <v>1166</v>
      </c>
      <c r="L277" s="7" t="s">
        <v>1167</v>
      </c>
      <c r="M277" s="0" t="str">
        <f aca="false">_xlfn.CONCAT(L277,": '",K277,"',")</f>
        <v>Streptococcus_equi_subsp._Zooepidemicus: 'Streptococcus equi subsp. Zooepidemicus',</v>
      </c>
    </row>
    <row r="278" customFormat="false" ht="12.8" hidden="false" customHeight="false" outlineLevel="0" collapsed="false">
      <c r="J278" s="61" t="str">
        <f aca="false">_xlfn.CONCAT(LOWER(LEFT(K278)),RIGHT(K278,LEN(K278)-FIND(" ",K278)))</f>
        <v>sfelis</v>
      </c>
      <c r="K278" s="7" t="s">
        <v>304</v>
      </c>
      <c r="L278" s="7" t="s">
        <v>1168</v>
      </c>
      <c r="M278" s="0" t="str">
        <f aca="false">_xlfn.CONCAT(L278,": '",K278,"',")</f>
        <v>Staphylococcus_felis_: 'Staphylococcus felis ',</v>
      </c>
    </row>
    <row r="279" customFormat="false" ht="12.8" hidden="true" customHeight="false" outlineLevel="0" collapsed="false">
      <c r="J279" s="61" t="str">
        <f aca="false">_xlfn.CONCAT(LOWER(LEFT(K279)),RIGHT(K279,LEN(K279)-FIND(" ",K279)))</f>
        <v>sequi subsp. Zooepidemicus</v>
      </c>
      <c r="K279" s="7" t="s">
        <v>1166</v>
      </c>
    </row>
    <row r="280" customFormat="false" ht="12.8" hidden="true" customHeight="false" outlineLevel="0" collapsed="false">
      <c r="J280" s="61" t="str">
        <f aca="false">_xlfn.CONCAT(LOWER(LEFT(K280)),RIGHT(K280,LEN(K280)-FIND(" ",K280)))</f>
        <v>sequi subsp. Zooepidemicus</v>
      </c>
      <c r="K280" s="7" t="s">
        <v>1166</v>
      </c>
    </row>
    <row r="281" customFormat="false" ht="12.8" hidden="false" customHeight="false" outlineLevel="0" collapsed="false">
      <c r="J281" s="61"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61" t="str">
        <f aca="false">_xlfn.CONCAT(LOWER(LEFT(K282)),RIGHT(K282,LEN(K282)-FIND(" ",K282)))</f>
        <v>sgallinarum</v>
      </c>
      <c r="K282" s="7" t="s">
        <v>1169</v>
      </c>
      <c r="L282" s="7" t="s">
        <v>720</v>
      </c>
      <c r="M282" s="0" t="str">
        <f aca="false">_xlfn.CONCAT(L282,": '",K282,"',")</f>
        <v>Salmonella_gallinarum: 'Salmonella gallinarum',</v>
      </c>
    </row>
    <row r="283" customFormat="false" ht="14.15" hidden="false" customHeight="false" outlineLevel="0" collapsed="false">
      <c r="J283" s="61"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62" t="s">
        <v>1170</v>
      </c>
      <c r="K284" s="7" t="s">
        <v>480</v>
      </c>
      <c r="L284" s="7" t="s">
        <v>481</v>
      </c>
      <c r="M284" s="0" t="str">
        <f aca="false">_xlfn.CONCAT(L284,": '",K284,"',")</f>
        <v>Swine_influenza_virus_H1N1: 'Swine influenza virus (H1N1)',</v>
      </c>
    </row>
    <row r="285" customFormat="false" ht="12.8" hidden="false" customHeight="false" outlineLevel="0" collapsed="false">
      <c r="J285" s="62" t="s">
        <v>1171</v>
      </c>
      <c r="K285" s="7" t="s">
        <v>488</v>
      </c>
      <c r="L285" s="7" t="s">
        <v>489</v>
      </c>
      <c r="M285" s="0" t="str">
        <f aca="false">_xlfn.CONCAT(L285,": '",K285,"',")</f>
        <v>Swine_influenza_virus_H3N2: 'Swine influenza virus (H3N2)',</v>
      </c>
    </row>
    <row r="286" customFormat="false" ht="12.8" hidden="false" customHeight="false" outlineLevel="0" collapsed="false">
      <c r="J286" s="61"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61" t="str">
        <f aca="false">_xlfn.CONCAT(LOWER(LEFT(K287)),RIGHT(K287,LEN(K287)-FIND(" ",K287)))</f>
        <v>snewport</v>
      </c>
      <c r="K287" s="7" t="s">
        <v>1172</v>
      </c>
      <c r="L287" s="7" t="s">
        <v>657</v>
      </c>
      <c r="M287" s="0" t="str">
        <f aca="false">_xlfn.CONCAT(L287,": '",K287,"',")</f>
        <v>Salmonella_newport: 'Salmonella newport',</v>
      </c>
    </row>
    <row r="288" customFormat="false" ht="12.8" hidden="false" customHeight="false" outlineLevel="0" collapsed="false">
      <c r="J288" s="61"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61"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61" t="str">
        <f aca="false">_xlfn.CONCAT(LOWER(LEFT(K290)),RIGHT(K290,LEN(K290)-FIND(" ",K290)))</f>
        <v>spullorum</v>
      </c>
      <c r="K290" s="34" t="s">
        <v>1173</v>
      </c>
      <c r="L290" s="34" t="s">
        <v>718</v>
      </c>
      <c r="M290" s="0" t="str">
        <f aca="false">_xlfn.CONCAT(L290,": '",K290,"',")</f>
        <v>Salmonella_pullorum: 'Salmonella pullorum',</v>
      </c>
    </row>
    <row r="291" customFormat="false" ht="12.8" hidden="true" customHeight="false" outlineLevel="0" collapsed="false">
      <c r="J291" s="61" t="str">
        <f aca="false">_xlfn.CONCAT(LOWER(LEFT(K291)),RIGHT(K291,LEN(K291)-FIND(" ",K291)))</f>
        <v>spseudintermedius</v>
      </c>
      <c r="K291" s="7" t="s">
        <v>223</v>
      </c>
    </row>
    <row r="292" customFormat="false" ht="12.8" hidden="true" customHeight="false" outlineLevel="0" collapsed="false">
      <c r="J292" s="61" t="str">
        <f aca="false">_xlfn.CONCAT(LOWER(LEFT(K292)),RIGHT(K292,LEN(K292)-FIND(" ",K292)))</f>
        <v>spseudintermedius</v>
      </c>
      <c r="K292" s="7" t="s">
        <v>223</v>
      </c>
    </row>
    <row r="293" customFormat="false" ht="12.8" hidden="false" customHeight="false" outlineLevel="0" collapsed="false">
      <c r="J293" s="61"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61"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61" t="str">
        <f aca="false">_xlfn.CONCAT(LOWER(LEFT(K295)),RIGHT(K295,LEN(K295)-FIND(" ",K295)))</f>
        <v>sschenckii</v>
      </c>
      <c r="K295" s="7" t="s">
        <v>203</v>
      </c>
    </row>
    <row r="296" customFormat="false" ht="12.8" hidden="true" customHeight="false" outlineLevel="0" collapsed="false">
      <c r="J296" s="61" t="str">
        <f aca="false">_xlfn.CONCAT(LOWER(LEFT(K296)),RIGHT(K296,LEN(K296)-FIND(" ",K296)))</f>
        <v>sschenckii</v>
      </c>
      <c r="K296" s="7" t="s">
        <v>203</v>
      </c>
    </row>
    <row r="297" customFormat="false" ht="12.8" hidden="false" customHeight="false" outlineLevel="0" collapsed="false">
      <c r="J297" s="62" t="s">
        <v>1174</v>
      </c>
      <c r="K297" s="7" t="s">
        <v>458</v>
      </c>
      <c r="L297" s="7" t="s">
        <v>459</v>
      </c>
      <c r="M297" s="0" t="str">
        <f aca="false">_xlfn.CONCAT(L297,": '",K297,"',")</f>
        <v>Streptococcus_suis_1__2__14__24: 'Streptococcus suis (1, 2, 14, 24)',</v>
      </c>
    </row>
    <row r="298" customFormat="false" ht="12.8" hidden="false" customHeight="false" outlineLevel="0" collapsed="false">
      <c r="J298" s="61"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61" t="str">
        <f aca="false">_xlfn.CONCAT(LOWER(LEFT(K299)),RIGHT(K299,LEN(K299)-FIND(" ",K299)))</f>
        <v>styphimurium</v>
      </c>
      <c r="K299" s="0" t="s">
        <v>822</v>
      </c>
      <c r="L299" s="0" t="s">
        <v>1175</v>
      </c>
      <c r="M299" s="0" t="str">
        <f aca="false">_xlfn.CONCAT(L299,": '",K299,"',")</f>
        <v>Salmonella_typhimurium_: 'Salmonella typhimurium ',</v>
      </c>
    </row>
    <row r="300" customFormat="false" ht="12.8" hidden="true" customHeight="false" outlineLevel="0" collapsed="false">
      <c r="J300" s="61" t="str">
        <f aca="false">_xlfn.CONCAT(LOWER(LEFT(K300)),RIGHT(K300,LEN(K300)-FIND(" ",K300)))</f>
        <v>styphimurium</v>
      </c>
      <c r="K300" s="7" t="s">
        <v>248</v>
      </c>
    </row>
    <row r="301" customFormat="false" ht="12.8" hidden="true" customHeight="false" outlineLevel="0" collapsed="false">
      <c r="J301" s="61" t="str">
        <f aca="false">_xlfn.CONCAT(LOWER(LEFT(K301)),RIGHT(K301,LEN(K301)-FIND(" ",K301)))</f>
        <v>styphimurium</v>
      </c>
      <c r="K301" s="7" t="s">
        <v>248</v>
      </c>
    </row>
    <row r="302" customFormat="false" ht="12.8" hidden="true" customHeight="false" outlineLevel="0" collapsed="false">
      <c r="J302" s="61" t="str">
        <f aca="false">_xlfn.CONCAT(LOWER(LEFT(K302)),RIGHT(K302,LEN(K302)-FIND(" ",K302)))</f>
        <v>styphimurium</v>
      </c>
      <c r="K302" s="7" t="s">
        <v>248</v>
      </c>
    </row>
    <row r="303" customFormat="false" ht="12.8" hidden="true" customHeight="false" outlineLevel="0" collapsed="false">
      <c r="J303" s="61" t="str">
        <f aca="false">_xlfn.CONCAT(LOWER(LEFT(K303)),RIGHT(K303,LEN(K303)-FIND(" ",K303)))</f>
        <v>styphimurium</v>
      </c>
      <c r="K303" s="7" t="s">
        <v>248</v>
      </c>
    </row>
    <row r="304" customFormat="false" ht="12.8" hidden="false" customHeight="false" outlineLevel="0" collapsed="false">
      <c r="J304" s="62" t="s">
        <v>1176</v>
      </c>
      <c r="K304" s="7" t="s">
        <v>76</v>
      </c>
      <c r="L304" s="7" t="s">
        <v>77</v>
      </c>
      <c r="M304" s="0" t="str">
        <f aca="false">_xlfn.CONCAT(L304,": '",K304,"',")</f>
        <v>Schmallenberg_virus: 'Schmallenberg virus',</v>
      </c>
    </row>
    <row r="305" customFormat="false" ht="12.8" hidden="false" customHeight="false" outlineLevel="0" collapsed="false">
      <c r="J305" s="62" t="s">
        <v>1177</v>
      </c>
      <c r="K305" s="7" t="s">
        <v>167</v>
      </c>
      <c r="L305" s="7" t="s">
        <v>168</v>
      </c>
      <c r="M305" s="0" t="str">
        <f aca="false">_xlfn.CONCAT(L305,": '",K305,"',")</f>
        <v>Sheeppox_virus: 'Sheeppox virus',</v>
      </c>
    </row>
    <row r="306" customFormat="false" ht="12.8" hidden="false" customHeight="false" outlineLevel="0" collapsed="false">
      <c r="J306" s="62" t="s">
        <v>1178</v>
      </c>
      <c r="K306" s="7" t="s">
        <v>679</v>
      </c>
      <c r="L306" s="7" t="s">
        <v>680</v>
      </c>
      <c r="M306" s="0" t="str">
        <f aca="false">_xlfn.CONCAT(L306,": '",K306,"',")</f>
        <v>Sacbrood_virus: 'Sacbrood virus',</v>
      </c>
    </row>
    <row r="307" customFormat="false" ht="14.15" hidden="true" customHeight="false" outlineLevel="0" collapsed="false">
      <c r="J307" s="61" t="str">
        <f aca="false">_xlfn.CONCAT(LOWER(LEFT(K307)),RIGHT(K307,LEN(K307)-FIND(" ",K307)))</f>
        <v>svirus</v>
      </c>
      <c r="K307" s="6" t="s">
        <v>76</v>
      </c>
    </row>
    <row r="308" customFormat="false" ht="14.15" hidden="true" customHeight="false" outlineLevel="0" collapsed="false">
      <c r="J308" s="61" t="str">
        <f aca="false">_xlfn.CONCAT(LOWER(LEFT(K308)),RIGHT(K308,LEN(K308)-FIND(" ",K308)))</f>
        <v>svirus</v>
      </c>
      <c r="K308" s="6" t="s">
        <v>76</v>
      </c>
    </row>
    <row r="309" customFormat="false" ht="12.8" hidden="false" customHeight="false" outlineLevel="0" collapsed="false">
      <c r="J309" s="62" t="s">
        <v>1179</v>
      </c>
      <c r="K309" s="7" t="s">
        <v>756</v>
      </c>
      <c r="L309" s="7" t="s">
        <v>757</v>
      </c>
      <c r="M309" s="0" t="str">
        <f aca="false">_xlfn.CONCAT(L309,": '",K309,"',")</f>
        <v>Tremovirus_A: 'Tremovirus A',</v>
      </c>
    </row>
    <row r="310" customFormat="false" ht="12.8" hidden="false" customHeight="false" outlineLevel="0" collapsed="false">
      <c r="J310" s="61"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62" t="s">
        <v>1180</v>
      </c>
      <c r="K311" s="7" t="s">
        <v>524</v>
      </c>
      <c r="L311" s="7" t="s">
        <v>525</v>
      </c>
      <c r="M311" s="0" t="str">
        <f aca="false">_xlfn.CONCAT(L311,": '",K311,"',")</f>
        <v>Transmissible_gastroenteritis_virus: 'Transmissible gastroenteritis virus',</v>
      </c>
    </row>
    <row r="312" customFormat="false" ht="12.8" hidden="false" customHeight="false" outlineLevel="0" collapsed="false">
      <c r="J312" s="61"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61"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61" t="str">
        <f aca="false">_xlfn.CONCAT(LOWER(LEFT(K314)),RIGHT(K314,LEN(K314)-FIND(" ",K314)))</f>
        <v>tmentagrophytes</v>
      </c>
      <c r="K314" s="7" t="s">
        <v>353</v>
      </c>
    </row>
    <row r="315" customFormat="false" ht="12.8" hidden="false" customHeight="false" outlineLevel="0" collapsed="false">
      <c r="J315" s="61"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61"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62" t="s">
        <v>1181</v>
      </c>
      <c r="K317" s="6" t="s">
        <v>625</v>
      </c>
      <c r="L317" s="6" t="s">
        <v>626</v>
      </c>
      <c r="M317" s="0" t="str">
        <f aca="false">_xlfn.CONCAT(L317,": '",K317,"',")</f>
        <v>Visna_maedi_virus: 'Visna-maedi virus',</v>
      </c>
    </row>
    <row r="318" customFormat="false" ht="12.8" hidden="true" customHeight="false" outlineLevel="0" collapsed="false">
      <c r="J318" s="61" t="str">
        <f aca="false">_xlfn.CONCAT(LOWER(LEFT(K318)),RIGHT(K318,LEN(K318)-FIND(" ",K318)))</f>
        <v>tverrucosum</v>
      </c>
      <c r="K318" s="7" t="s">
        <v>92</v>
      </c>
    </row>
    <row r="319" customFormat="false" ht="12.8" hidden="true" customHeight="false" outlineLevel="0" collapsed="false">
      <c r="J319" s="61" t="str">
        <f aca="false">_xlfn.CONCAT(LOWER(LEFT(K319)),RIGHT(K319,LEN(K319)-FIND(" ",K319)))</f>
        <v>tverrucosum</v>
      </c>
      <c r="K319" s="7" t="s">
        <v>92</v>
      </c>
    </row>
    <row r="320" customFormat="false" ht="12.8" hidden="true" customHeight="false" outlineLevel="0" collapsed="false">
      <c r="J320" s="61" t="str">
        <f aca="false">_xlfn.CONCAT(LOWER(LEFT(K320)),RIGHT(K320,LEN(K320)-FIND(" ",K320)))</f>
        <v>tverrucosum</v>
      </c>
      <c r="K320" s="7" t="s">
        <v>92</v>
      </c>
    </row>
    <row r="321" customFormat="false" ht="12.8" hidden="true" customHeight="false" outlineLevel="0" collapsed="false">
      <c r="J321" s="61" t="str">
        <f aca="false">_xlfn.CONCAT(LOWER(LEFT(K321)),RIGHT(K321,LEN(K321)-FIND(" ",K321)))</f>
        <v>tverrucosum</v>
      </c>
      <c r="K321" s="7" t="s">
        <v>13</v>
      </c>
    </row>
    <row r="322" customFormat="false" ht="12.8" hidden="false" customHeight="false" outlineLevel="0" collapsed="false">
      <c r="J322" s="62" t="s">
        <v>1182</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62" t="s">
        <v>1183</v>
      </c>
      <c r="K323" s="7" t="s">
        <v>385</v>
      </c>
      <c r="L323" s="7" t="s">
        <v>386</v>
      </c>
      <c r="M323" s="0" t="str">
        <f aca="false">_xlfn.CONCAT(L323,": '",K323,"',")</f>
        <v>West_Nile_virus: 'West Nile virus',</v>
      </c>
    </row>
    <row r="324" customFormat="false" ht="12.8" hidden="false" customHeight="false" outlineLevel="0" collapsed="false">
      <c r="J324" s="62" t="s">
        <v>1184</v>
      </c>
      <c r="K324" s="0" t="s">
        <v>889</v>
      </c>
      <c r="L324" s="0" t="s">
        <v>890</v>
      </c>
      <c r="M324" s="0" t="str">
        <f aca="false">_xlfn.CONCAT(L324,": '",K324,"',")</f>
        <v>SARS_CoV_2: 'SARS-CoV-2',</v>
      </c>
    </row>
    <row r="325" customFormat="false" ht="12.8" hidden="false" customHeight="false" outlineLevel="0" collapsed="false">
      <c r="J325" s="62" t="s">
        <v>1185</v>
      </c>
      <c r="K325" s="0" t="s">
        <v>917</v>
      </c>
      <c r="L325" s="0" t="s">
        <v>917</v>
      </c>
      <c r="M325" s="0" t="str">
        <f aca="false">_xlfn.CONCAT(L325,": '",K325,"',")</f>
        <v>Coxsackievirus: 'Coxsackievirus',</v>
      </c>
    </row>
    <row r="326" customFormat="false" ht="12.8" hidden="false" customHeight="false" outlineLevel="0" collapsed="false">
      <c r="J326" s="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875" defaultRowHeight="12.8" zeroHeight="false" outlineLevelRow="0" outlineLevelCol="0"/>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9"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9"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9"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9"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9" t="s">
        <v>425</v>
      </c>
    </row>
    <row r="152" customFormat="false" ht="12.8" hidden="false" customHeight="false" outlineLevel="0" collapsed="false">
      <c r="A152" s="19"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3" t="s">
        <v>434</v>
      </c>
    </row>
    <row r="157" customFormat="false" ht="26.85" hidden="false" customHeight="false" outlineLevel="0" collapsed="false">
      <c r="A157" s="23" t="s">
        <v>436</v>
      </c>
    </row>
    <row r="158" customFormat="false" ht="26.85" hidden="false" customHeight="false" outlineLevel="0" collapsed="false">
      <c r="A158" s="23"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39.5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9"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39.5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52.2" hidden="false" customHeight="false" outlineLevel="0" collapsed="false">
      <c r="A254" s="6" t="s">
        <v>659</v>
      </c>
    </row>
    <row r="255" customFormat="false" ht="26.85" hidden="false" customHeight="false" outlineLevel="0" collapsed="false">
      <c r="A255" s="6" t="s">
        <v>594</v>
      </c>
    </row>
    <row r="256" customFormat="false" ht="39.5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9"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9"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49"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8" min="8" style="0" width="13.55"/>
    <col collapsed="false" customWidth="true" hidden="false" outlineLevel="0" max="9" min="9" style="0" width="12.44"/>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1186</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1187</v>
      </c>
    </row>
    <row r="10" customFormat="false" ht="12.8" hidden="false" customHeight="false" outlineLevel="0" collapsed="false">
      <c r="A10" s="9"/>
      <c r="B10" s="9"/>
      <c r="H10" s="0" t="s">
        <v>354</v>
      </c>
      <c r="J10" s="0" t="s">
        <v>1188</v>
      </c>
    </row>
    <row r="11" customFormat="false" ht="12.8" hidden="false" customHeight="false" outlineLevel="0" collapsed="false">
      <c r="A11" s="9"/>
      <c r="B11" s="9"/>
      <c r="H11" s="0" t="s">
        <v>428</v>
      </c>
      <c r="J11" s="0" t="s">
        <v>1189</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9"/>
      <c r="B45" s="19"/>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9"/>
      <c r="B80" s="19"/>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9"/>
      <c r="B124" s="19"/>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20" t="s">
        <v>11</v>
      </c>
      <c r="B148" s="19"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9"/>
      <c r="B181" s="19"/>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9"/>
      <c r="B272" s="19"/>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9"/>
      <c r="B287" s="19"/>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63" t="s">
        <v>1190</v>
      </c>
      <c r="B1" s="63" t="s">
        <v>1191</v>
      </c>
      <c r="C1" s="64" t="s">
        <v>1192</v>
      </c>
    </row>
    <row r="2" customFormat="false" ht="12.8" hidden="false" customHeight="false" outlineLevel="0" collapsed="false">
      <c r="A2" s="49" t="s">
        <v>214</v>
      </c>
      <c r="B2" s="49" t="s">
        <v>238</v>
      </c>
      <c r="C2" s="49" t="s">
        <v>697</v>
      </c>
      <c r="D2" s="0" t="n">
        <f aca="false">90+83+32</f>
        <v>205</v>
      </c>
    </row>
    <row r="3" customFormat="false" ht="12.8" hidden="false" customHeight="false" outlineLevel="0" collapsed="false">
      <c r="A3" s="49" t="s">
        <v>665</v>
      </c>
      <c r="B3" s="65" t="s">
        <v>559</v>
      </c>
      <c r="C3" s="65" t="s">
        <v>492</v>
      </c>
    </row>
    <row r="4" customFormat="false" ht="12.8" hidden="false" customHeight="false" outlineLevel="0" collapsed="false">
      <c r="A4" s="66" t="s">
        <v>185</v>
      </c>
      <c r="B4" s="49" t="s">
        <v>129</v>
      </c>
      <c r="C4" s="65" t="s">
        <v>575</v>
      </c>
    </row>
    <row r="5" customFormat="false" ht="12.8" hidden="false" customHeight="false" outlineLevel="0" collapsed="false">
      <c r="A5" s="49" t="s">
        <v>419</v>
      </c>
      <c r="B5" s="49" t="s">
        <v>267</v>
      </c>
      <c r="C5" s="49" t="s">
        <v>724</v>
      </c>
    </row>
    <row r="6" customFormat="false" ht="12.8" hidden="false" customHeight="false" outlineLevel="0" collapsed="false">
      <c r="A6" s="49" t="s">
        <v>19</v>
      </c>
      <c r="B6" s="65" t="s">
        <v>463</v>
      </c>
      <c r="C6" s="49" t="s">
        <v>688</v>
      </c>
    </row>
    <row r="7" customFormat="false" ht="12.8" hidden="false" customHeight="false" outlineLevel="0" collapsed="false">
      <c r="A7" s="49" t="s">
        <v>188</v>
      </c>
      <c r="B7" s="49" t="s">
        <v>47</v>
      </c>
      <c r="C7" s="49" t="s">
        <v>564</v>
      </c>
    </row>
    <row r="8" customFormat="false" ht="12.8" hidden="false" customHeight="false" outlineLevel="0" collapsed="false">
      <c r="A8" s="49" t="s">
        <v>422</v>
      </c>
      <c r="B8" s="49" t="s">
        <v>109</v>
      </c>
      <c r="C8" s="65" t="s">
        <v>590</v>
      </c>
    </row>
    <row r="9" customFormat="false" ht="12.8" hidden="false" customHeight="false" outlineLevel="0" collapsed="false">
      <c r="A9" s="49" t="s">
        <v>182</v>
      </c>
      <c r="B9" s="49" t="s">
        <v>442</v>
      </c>
      <c r="C9" s="65" t="s">
        <v>598</v>
      </c>
    </row>
    <row r="10" customFormat="false" ht="12.8" hidden="false" customHeight="false" outlineLevel="0" collapsed="false">
      <c r="A10" s="49" t="s">
        <v>345</v>
      </c>
      <c r="B10" s="49" t="s">
        <v>253</v>
      </c>
      <c r="C10" s="49" t="s">
        <v>80</v>
      </c>
    </row>
    <row r="11" customFormat="false" ht="12.8" hidden="false" customHeight="false" outlineLevel="0" collapsed="false">
      <c r="A11" s="49" t="s">
        <v>200</v>
      </c>
      <c r="B11" s="49" t="s">
        <v>156</v>
      </c>
      <c r="C11" s="65" t="s">
        <v>602</v>
      </c>
    </row>
    <row r="12" customFormat="false" ht="12.8" hidden="false" customHeight="false" outlineLevel="0" collapsed="false">
      <c r="A12" s="49" t="s">
        <v>24</v>
      </c>
      <c r="B12" s="0" t="s">
        <v>843</v>
      </c>
      <c r="C12" s="49" t="s">
        <v>55</v>
      </c>
    </row>
    <row r="13" customFormat="false" ht="12.8" hidden="false" customHeight="false" outlineLevel="0" collapsed="false">
      <c r="A13" s="0" t="s">
        <v>778</v>
      </c>
      <c r="B13" s="49" t="s">
        <v>309</v>
      </c>
      <c r="C13" s="65" t="s">
        <v>568</v>
      </c>
    </row>
    <row r="14" customFormat="false" ht="12.8" hidden="false" customHeight="false" outlineLevel="0" collapsed="false">
      <c r="A14" s="49" t="s">
        <v>211</v>
      </c>
      <c r="B14" s="49" t="s">
        <v>650</v>
      </c>
      <c r="C14" s="49" t="s">
        <v>300</v>
      </c>
    </row>
    <row r="15" customFormat="false" ht="12.8" hidden="false" customHeight="false" outlineLevel="0" collapsed="false">
      <c r="A15" s="49" t="s">
        <v>428</v>
      </c>
      <c r="B15" s="49" t="s">
        <v>456</v>
      </c>
      <c r="C15" s="49" t="s">
        <v>286</v>
      </c>
    </row>
    <row r="16" customFormat="false" ht="12.8" hidden="false" customHeight="false" outlineLevel="0" collapsed="false">
      <c r="A16" s="49" t="s">
        <v>192</v>
      </c>
      <c r="B16" s="49" t="s">
        <v>450</v>
      </c>
      <c r="C16" s="49" t="s">
        <v>290</v>
      </c>
    </row>
    <row r="17" customFormat="false" ht="12.8" hidden="false" customHeight="false" outlineLevel="0" collapsed="false">
      <c r="A17" s="49" t="s">
        <v>348</v>
      </c>
      <c r="B17" s="49" t="s">
        <v>617</v>
      </c>
      <c r="C17" s="49" t="s">
        <v>296</v>
      </c>
    </row>
    <row r="18" customFormat="false" ht="12.8" hidden="false" customHeight="false" outlineLevel="0" collapsed="false">
      <c r="A18" s="49" t="s">
        <v>89</v>
      </c>
      <c r="B18" s="49" t="s">
        <v>102</v>
      </c>
      <c r="C18" s="49" t="s">
        <v>294</v>
      </c>
    </row>
    <row r="19" customFormat="false" ht="12.8" hidden="false" customHeight="false" outlineLevel="0" collapsed="false">
      <c r="A19" s="49" t="s">
        <v>86</v>
      </c>
      <c r="B19" s="49" t="s">
        <v>453</v>
      </c>
      <c r="C19" s="49" t="s">
        <v>278</v>
      </c>
    </row>
    <row r="20" customFormat="false" ht="12.8" hidden="false" customHeight="false" outlineLevel="0" collapsed="false">
      <c r="A20" s="49" t="s">
        <v>706</v>
      </c>
      <c r="B20" s="49" t="s">
        <v>620</v>
      </c>
      <c r="C20" s="49" t="s">
        <v>160</v>
      </c>
    </row>
    <row r="21" customFormat="false" ht="12.8" hidden="false" customHeight="false" outlineLevel="0" collapsed="false">
      <c r="A21" s="49" t="s">
        <v>208</v>
      </c>
      <c r="B21" s="49" t="s">
        <v>144</v>
      </c>
      <c r="C21" s="49" t="s">
        <v>684</v>
      </c>
    </row>
    <row r="22" customFormat="false" ht="12.8" hidden="false" customHeight="false" outlineLevel="0" collapsed="false">
      <c r="A22" s="49" t="s">
        <v>431</v>
      </c>
      <c r="B22" s="49" t="s">
        <v>113</v>
      </c>
      <c r="C22" s="65" t="s">
        <v>502</v>
      </c>
    </row>
    <row r="23" customFormat="false" ht="12.8" hidden="false" customHeight="false" outlineLevel="0" collapsed="false">
      <c r="A23" s="49" t="s">
        <v>361</v>
      </c>
      <c r="B23" s="49" t="s">
        <v>152</v>
      </c>
      <c r="C23" s="0" t="s">
        <v>917</v>
      </c>
    </row>
    <row r="24" customFormat="false" ht="12.8" hidden="false" customHeight="false" outlineLevel="0" collapsed="false">
      <c r="A24" s="49" t="s">
        <v>358</v>
      </c>
      <c r="B24" s="49" t="s">
        <v>636</v>
      </c>
      <c r="C24" s="49" t="s">
        <v>692</v>
      </c>
    </row>
    <row r="25" customFormat="false" ht="12.8" hidden="false" customHeight="false" outlineLevel="0" collapsed="false">
      <c r="A25" s="49" t="s">
        <v>196</v>
      </c>
      <c r="B25" s="49" t="s">
        <v>633</v>
      </c>
      <c r="C25" s="0" t="s">
        <v>926</v>
      </c>
    </row>
    <row r="26" customFormat="false" ht="12.8" hidden="false" customHeight="false" outlineLevel="0" collapsed="false">
      <c r="A26" s="49" t="s">
        <v>341</v>
      </c>
      <c r="B26" s="49" t="s">
        <v>639</v>
      </c>
      <c r="C26" s="65" t="s">
        <v>59</v>
      </c>
    </row>
    <row r="27" customFormat="false" ht="12.8" hidden="false" customHeight="false" outlineLevel="0" collapsed="false">
      <c r="A27" s="49" t="s">
        <v>217</v>
      </c>
      <c r="B27" s="49" t="s">
        <v>642</v>
      </c>
      <c r="C27" s="65" t="s">
        <v>659</v>
      </c>
    </row>
    <row r="28" customFormat="false" ht="12.8" hidden="false" customHeight="false" outlineLevel="0" collapsed="false">
      <c r="A28" s="66" t="s">
        <v>703</v>
      </c>
      <c r="B28" s="49" t="s">
        <v>121</v>
      </c>
      <c r="C28" s="49" t="s">
        <v>406</v>
      </c>
    </row>
    <row r="29" customFormat="false" ht="12.8" hidden="false" customHeight="false" outlineLevel="0" collapsed="false">
      <c r="A29" s="66" t="s">
        <v>416</v>
      </c>
      <c r="B29" s="49" t="s">
        <v>125</v>
      </c>
      <c r="C29" s="49" t="s">
        <v>410</v>
      </c>
    </row>
    <row r="30" customFormat="false" ht="12.8" hidden="false" customHeight="false" outlineLevel="0" collapsed="false">
      <c r="A30" s="49" t="s">
        <v>669</v>
      </c>
      <c r="B30" s="65" t="s">
        <v>476</v>
      </c>
      <c r="C30" s="49" t="s">
        <v>402</v>
      </c>
    </row>
    <row r="31" customFormat="false" ht="12.8" hidden="false" customHeight="false" outlineLevel="0" collapsed="false">
      <c r="A31" s="66" t="s">
        <v>425</v>
      </c>
      <c r="B31" s="49" t="s">
        <v>257</v>
      </c>
      <c r="C31" s="49" t="s">
        <v>390</v>
      </c>
    </row>
    <row r="32" customFormat="false" ht="12.8" hidden="false" customHeight="false" outlineLevel="0" collapsed="false">
      <c r="A32" s="49" t="s">
        <v>608</v>
      </c>
      <c r="B32" s="49" t="s">
        <v>30</v>
      </c>
      <c r="C32" s="49" t="s">
        <v>394</v>
      </c>
    </row>
    <row r="33" customFormat="false" ht="12.8" hidden="false" customHeight="false" outlineLevel="0" collapsed="false">
      <c r="A33" s="49" t="s">
        <v>204</v>
      </c>
      <c r="B33" s="65" t="s">
        <v>467</v>
      </c>
      <c r="C33" s="49" t="s">
        <v>383</v>
      </c>
    </row>
    <row r="34" customFormat="false" ht="12.8" hidden="false" customHeight="false" outlineLevel="0" collapsed="false">
      <c r="A34" s="49" t="s">
        <v>351</v>
      </c>
      <c r="B34" s="67" t="s">
        <v>438</v>
      </c>
      <c r="C34" s="49" t="s">
        <v>398</v>
      </c>
    </row>
    <row r="35" customFormat="false" ht="12.8" hidden="false" customHeight="false" outlineLevel="0" collapsed="false">
      <c r="A35" s="49" t="s">
        <v>354</v>
      </c>
      <c r="B35" s="49" t="s">
        <v>312</v>
      </c>
      <c r="C35" s="49" t="s">
        <v>323</v>
      </c>
    </row>
    <row r="36" customFormat="false" ht="12.8" hidden="false" customHeight="false" outlineLevel="0" collapsed="false">
      <c r="A36" s="49" t="s">
        <v>763</v>
      </c>
      <c r="B36" s="67" t="s">
        <v>436</v>
      </c>
      <c r="C36" s="49" t="s">
        <v>319</v>
      </c>
    </row>
    <row r="37" customFormat="false" ht="12.8" hidden="false" customHeight="false" outlineLevel="0" collapsed="false">
      <c r="A37" s="49" t="s">
        <v>14</v>
      </c>
      <c r="B37" s="66" t="s">
        <v>440</v>
      </c>
      <c r="C37" s="49" t="s">
        <v>316</v>
      </c>
    </row>
    <row r="38" customFormat="false" ht="12.8" hidden="false" customHeight="false" outlineLevel="0" collapsed="false">
      <c r="B38" s="49" t="s">
        <v>148</v>
      </c>
      <c r="C38" s="49" t="s">
        <v>331</v>
      </c>
    </row>
    <row r="39" customFormat="false" ht="12.8" hidden="false" customHeight="false" outlineLevel="0" collapsed="false">
      <c r="B39" s="49" t="s">
        <v>220</v>
      </c>
      <c r="C39" s="49" t="s">
        <v>327</v>
      </c>
    </row>
    <row r="40" customFormat="false" ht="12.8" hidden="false" customHeight="false" outlineLevel="0" collapsed="false">
      <c r="B40" s="67" t="s">
        <v>434</v>
      </c>
      <c r="C40" s="49" t="s">
        <v>335</v>
      </c>
    </row>
    <row r="41" customFormat="false" ht="12.8" hidden="false" customHeight="false" outlineLevel="0" collapsed="false">
      <c r="B41" s="65" t="s">
        <v>614</v>
      </c>
      <c r="C41" s="49" t="s">
        <v>73</v>
      </c>
    </row>
    <row r="42" customFormat="false" ht="12.8" hidden="false" customHeight="false" outlineLevel="0" collapsed="false">
      <c r="B42" s="49" t="s">
        <v>228</v>
      </c>
      <c r="C42" s="49" t="s">
        <v>728</v>
      </c>
    </row>
    <row r="43" customFormat="false" ht="12.8" hidden="false" customHeight="false" outlineLevel="0" collapsed="false">
      <c r="B43" s="49" t="s">
        <v>136</v>
      </c>
      <c r="C43" s="49" t="s">
        <v>171</v>
      </c>
    </row>
    <row r="44" customFormat="false" ht="12.8" hidden="false" customHeight="false" outlineLevel="0" collapsed="false">
      <c r="B44" s="49" t="s">
        <v>677</v>
      </c>
      <c r="C44" s="0" t="s">
        <v>1012</v>
      </c>
    </row>
    <row r="45" customFormat="false" ht="12.8" hidden="false" customHeight="false" outlineLevel="0" collapsed="false">
      <c r="B45" s="49" t="s">
        <v>64</v>
      </c>
      <c r="C45" s="0" t="s">
        <v>1016</v>
      </c>
    </row>
    <row r="46" customFormat="false" ht="12.8" hidden="false" customHeight="false" outlineLevel="0" collapsed="false">
      <c r="B46" s="49" t="s">
        <v>35</v>
      </c>
      <c r="C46" s="0" t="s">
        <v>1040</v>
      </c>
    </row>
    <row r="47" customFormat="false" ht="12.8" hidden="false" customHeight="false" outlineLevel="0" collapsed="false">
      <c r="B47" s="0" t="s">
        <v>819</v>
      </c>
      <c r="C47" s="0" t="s">
        <v>962</v>
      </c>
    </row>
    <row r="48" customFormat="false" ht="12.8" hidden="false" customHeight="false" outlineLevel="0" collapsed="false">
      <c r="B48" s="49" t="s">
        <v>117</v>
      </c>
      <c r="C48" s="0" t="s">
        <v>980</v>
      </c>
    </row>
    <row r="49" customFormat="false" ht="12.8" hidden="false" customHeight="false" outlineLevel="0" collapsed="false">
      <c r="B49" s="49" t="s">
        <v>106</v>
      </c>
      <c r="C49" s="0" t="s">
        <v>913</v>
      </c>
    </row>
    <row r="50" customFormat="false" ht="12.8" hidden="false" customHeight="false" outlineLevel="0" collapsed="false">
      <c r="B50" s="49" t="s">
        <v>715</v>
      </c>
      <c r="C50" s="0" t="s">
        <v>933</v>
      </c>
    </row>
    <row r="51" customFormat="false" ht="12.8" hidden="false" customHeight="false" outlineLevel="0" collapsed="false">
      <c r="B51" s="0" t="s">
        <v>647</v>
      </c>
      <c r="C51" s="0" t="s">
        <v>956</v>
      </c>
    </row>
    <row r="52" customFormat="false" ht="12.8" hidden="false" customHeight="false" outlineLevel="0" collapsed="false">
      <c r="B52" s="49" t="s">
        <v>140</v>
      </c>
      <c r="C52" s="0" t="s">
        <v>984</v>
      </c>
    </row>
    <row r="53" customFormat="false" ht="12.8" hidden="false" customHeight="false" outlineLevel="0" collapsed="false">
      <c r="B53" s="0" t="s">
        <v>869</v>
      </c>
      <c r="C53" s="49" t="s">
        <v>988</v>
      </c>
    </row>
    <row r="54" customFormat="false" ht="12.8" hidden="false" customHeight="false" outlineLevel="0" collapsed="false">
      <c r="B54" s="0" t="s">
        <v>816</v>
      </c>
      <c r="C54" s="0" t="s">
        <v>990</v>
      </c>
    </row>
    <row r="55" customFormat="false" ht="12.8" hidden="false" customHeight="false" outlineLevel="0" collapsed="false">
      <c r="B55" s="49" t="s">
        <v>373</v>
      </c>
      <c r="C55" s="49" t="s">
        <v>746</v>
      </c>
    </row>
    <row r="56" customFormat="false" ht="12.8" hidden="false" customHeight="false" outlineLevel="0" collapsed="false">
      <c r="B56" s="49" t="s">
        <v>242</v>
      </c>
      <c r="C56" s="0" t="s">
        <v>875</v>
      </c>
    </row>
    <row r="57" customFormat="false" ht="12.8" hidden="false" customHeight="false" outlineLevel="0" collapsed="false">
      <c r="B57" s="49" t="s">
        <v>245</v>
      </c>
      <c r="C57" s="49" t="s">
        <v>275</v>
      </c>
    </row>
    <row r="58" customFormat="false" ht="12.8" hidden="false" customHeight="false" outlineLevel="0" collapsed="false">
      <c r="B58" s="49" t="s">
        <v>673</v>
      </c>
      <c r="C58" s="0" t="s">
        <v>886</v>
      </c>
    </row>
    <row r="59" customFormat="false" ht="12.8" hidden="false" customHeight="false" outlineLevel="0" collapsed="false">
      <c r="B59" s="49" t="s">
        <v>133</v>
      </c>
      <c r="C59" s="65" t="s">
        <v>594</v>
      </c>
    </row>
    <row r="60" customFormat="false" ht="12.8" hidden="false" customHeight="false" outlineLevel="0" collapsed="false">
      <c r="B60" s="49" t="s">
        <v>231</v>
      </c>
      <c r="C60" s="49" t="s">
        <v>282</v>
      </c>
    </row>
    <row r="61" customFormat="false" ht="12.8" hidden="false" customHeight="false" outlineLevel="0" collapsed="false">
      <c r="B61" s="49" t="s">
        <v>368</v>
      </c>
      <c r="C61" s="65" t="s">
        <v>572</v>
      </c>
    </row>
    <row r="62" customFormat="false" ht="12.8" hidden="false" customHeight="false" outlineLevel="0" collapsed="false">
      <c r="B62" s="49" t="s">
        <v>376</v>
      </c>
      <c r="C62" s="65" t="s">
        <v>581</v>
      </c>
    </row>
    <row r="63" customFormat="false" ht="12.8" hidden="false" customHeight="false" outlineLevel="0" collapsed="false">
      <c r="B63" s="0" t="s">
        <v>445</v>
      </c>
      <c r="C63" s="65" t="s">
        <v>578</v>
      </c>
    </row>
    <row r="64" customFormat="false" ht="12.8" hidden="false" customHeight="false" outlineLevel="0" collapsed="false">
      <c r="B64" s="49" t="s">
        <v>654</v>
      </c>
      <c r="C64" s="49" t="s">
        <v>733</v>
      </c>
    </row>
    <row r="65" customFormat="false" ht="12.8" hidden="false" customHeight="false" outlineLevel="0" collapsed="false">
      <c r="B65" s="0" t="s">
        <v>830</v>
      </c>
      <c r="C65" s="49" t="s">
        <v>271</v>
      </c>
    </row>
    <row r="66" customFormat="false" ht="12.8" hidden="false" customHeight="false" outlineLevel="0" collapsed="false">
      <c r="B66" s="49" t="s">
        <v>720</v>
      </c>
      <c r="C66" s="49" t="s">
        <v>64</v>
      </c>
    </row>
    <row r="67" customFormat="false" ht="12.8" hidden="false" customHeight="false" outlineLevel="0" collapsed="false">
      <c r="B67" s="49" t="s">
        <v>657</v>
      </c>
      <c r="C67" s="49" t="s">
        <v>741</v>
      </c>
    </row>
    <row r="68" customFormat="false" ht="12.8" hidden="false" customHeight="false" outlineLevel="0" collapsed="false">
      <c r="B68" s="49" t="s">
        <v>718</v>
      </c>
      <c r="C68" s="0" t="s">
        <v>1004</v>
      </c>
    </row>
    <row r="69" customFormat="false" ht="12.8" hidden="false" customHeight="false" outlineLevel="0" collapsed="false">
      <c r="B69" s="49" t="s">
        <v>249</v>
      </c>
      <c r="C69" s="0" t="s">
        <v>1008</v>
      </c>
    </row>
    <row r="70" customFormat="false" ht="12.8" hidden="false" customHeight="false" outlineLevel="0" collapsed="false">
      <c r="B70" s="49" t="s">
        <v>235</v>
      </c>
      <c r="C70" s="49" t="s">
        <v>164</v>
      </c>
    </row>
    <row r="71" customFormat="false" ht="12.8" hidden="false" customHeight="false" outlineLevel="0" collapsed="false">
      <c r="B71" s="0" t="s">
        <v>858</v>
      </c>
      <c r="C71" s="49" t="s">
        <v>175</v>
      </c>
    </row>
    <row r="72" customFormat="false" ht="12.8" hidden="false" customHeight="false" outlineLevel="0" collapsed="false">
      <c r="B72" s="0" t="s">
        <v>861</v>
      </c>
      <c r="C72" s="65" t="s">
        <v>535</v>
      </c>
    </row>
    <row r="73" customFormat="false" ht="12.8" hidden="false" customHeight="false" outlineLevel="0" collapsed="false">
      <c r="B73" s="0" t="s">
        <v>855</v>
      </c>
      <c r="C73" s="65" t="s">
        <v>530</v>
      </c>
    </row>
    <row r="74" customFormat="false" ht="12.8" hidden="false" customHeight="false" outlineLevel="0" collapsed="false">
      <c r="B74" s="49" t="s">
        <v>95</v>
      </c>
      <c r="C74" s="65" t="s">
        <v>538</v>
      </c>
    </row>
    <row r="75" customFormat="false" ht="12.8" hidden="false" customHeight="false" outlineLevel="0" collapsed="false">
      <c r="B75" s="49" t="s">
        <v>305</v>
      </c>
      <c r="C75" s="65" t="s">
        <v>553</v>
      </c>
    </row>
    <row r="76" customFormat="false" ht="12.8" hidden="false" customHeight="false" outlineLevel="0" collapsed="false">
      <c r="B76" s="65" t="s">
        <v>472</v>
      </c>
      <c r="C76" s="65" t="s">
        <v>586</v>
      </c>
    </row>
    <row r="77" customFormat="false" ht="12.8" hidden="false" customHeight="false" outlineLevel="0" collapsed="false">
      <c r="B77" s="49" t="s">
        <v>364</v>
      </c>
      <c r="C77" s="49" t="s">
        <v>513</v>
      </c>
    </row>
    <row r="78" customFormat="false" ht="12.8" hidden="false" customHeight="false" outlineLevel="0" collapsed="false">
      <c r="B78" s="49" t="s">
        <v>224</v>
      </c>
      <c r="C78" s="49" t="s">
        <v>516</v>
      </c>
    </row>
    <row r="79" customFormat="false" ht="12.8" hidden="false" customHeight="false" outlineLevel="0" collapsed="false">
      <c r="B79" s="49" t="s">
        <v>98</v>
      </c>
      <c r="C79" s="49" t="s">
        <v>519</v>
      </c>
    </row>
    <row r="80" customFormat="false" ht="12.8" hidden="false" customHeight="false" outlineLevel="0" collapsed="false">
      <c r="B80" s="49" t="s">
        <v>260</v>
      </c>
      <c r="C80" s="66" t="s">
        <v>522</v>
      </c>
    </row>
    <row r="81" customFormat="false" ht="12.8" hidden="false" customHeight="false" outlineLevel="0" collapsed="false">
      <c r="B81" s="49" t="s">
        <v>379</v>
      </c>
      <c r="C81" s="49" t="s">
        <v>680</v>
      </c>
    </row>
    <row r="82" customFormat="false" ht="12.8" hidden="false" customHeight="false" outlineLevel="0" collapsed="false">
      <c r="B82" s="49" t="s">
        <v>263</v>
      </c>
      <c r="C82" s="0" t="s">
        <v>890</v>
      </c>
    </row>
    <row r="83" customFormat="false" ht="12.8" hidden="false" customHeight="false" outlineLevel="0" collapsed="false">
      <c r="B83" s="0" t="s">
        <v>793</v>
      </c>
      <c r="C83" s="49" t="s">
        <v>77</v>
      </c>
    </row>
    <row r="84" customFormat="false" ht="12.8" hidden="false" customHeight="false" outlineLevel="0" collapsed="false">
      <c r="B84" s="49" t="s">
        <v>459</v>
      </c>
      <c r="C84" s="49" t="s">
        <v>168</v>
      </c>
    </row>
    <row r="85" customFormat="false" ht="12.8" hidden="false" customHeight="false" outlineLevel="0" collapsed="false">
      <c r="B85" s="0" t="s">
        <v>865</v>
      </c>
      <c r="C85" s="49" t="s">
        <v>507</v>
      </c>
    </row>
    <row r="86" customFormat="false" ht="12.8" hidden="false" customHeight="false" outlineLevel="0" collapsed="false">
      <c r="C86" s="49" t="s">
        <v>481</v>
      </c>
    </row>
    <row r="87" customFormat="false" ht="12.8" hidden="false" customHeight="false" outlineLevel="0" collapsed="false">
      <c r="C87" s="49" t="s">
        <v>489</v>
      </c>
    </row>
    <row r="88" customFormat="false" ht="12.8" hidden="false" customHeight="false" outlineLevel="0" collapsed="false">
      <c r="C88" s="49" t="s">
        <v>525</v>
      </c>
    </row>
    <row r="89" customFormat="false" ht="12.8" hidden="false" customHeight="false" outlineLevel="0" collapsed="false">
      <c r="C89" s="49" t="s">
        <v>757</v>
      </c>
    </row>
    <row r="90" customFormat="false" ht="12.8" hidden="false" customHeight="false" outlineLevel="0" collapsed="false">
      <c r="C90" s="0" t="s">
        <v>994</v>
      </c>
    </row>
    <row r="91" customFormat="false" ht="12.8" hidden="false" customHeight="false" outlineLevel="0" collapsed="false">
      <c r="C91" s="65" t="s">
        <v>626</v>
      </c>
    </row>
    <row r="92" customFormat="false" ht="12.8" hidden="false" customHeight="false" outlineLevel="0" collapsed="false">
      <c r="C92" s="49"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2025-06-04T14:02:54Z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